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firstSheet="2" activeTab="4"/>
  </bookViews>
  <sheets>
    <sheet name="附件6  职业教育绩效表 " sheetId="1" r:id="rId1"/>
    <sheet name="附件5  普通高中绩效表" sheetId="2" r:id="rId2"/>
    <sheet name="普通高中下达表" sheetId="3" r:id="rId3"/>
    <sheet name="职业教育下达表" sheetId="4" r:id="rId4"/>
    <sheet name="附件1  高中助学金下达表" sheetId="5" r:id="rId5"/>
    <sheet name="附件2  高中免学费下达表" sheetId="6" r:id="rId6"/>
    <sheet name="附件3  职中助学金分配" sheetId="7" r:id="rId7"/>
    <sheet name="附件4  职中免学费分配" sheetId="8" r:id="rId8"/>
  </sheets>
  <definedNames/>
  <calcPr fullCalcOnLoad="1"/>
</workbook>
</file>

<file path=xl/sharedStrings.xml><?xml version="1.0" encoding="utf-8"?>
<sst xmlns="http://schemas.openxmlformats.org/spreadsheetml/2006/main" count="322" uniqueCount="203">
  <si>
    <t>附件6：</t>
  </si>
  <si>
    <t>职业教育学生资助绩效目标表</t>
  </si>
  <si>
    <t>项目名称：</t>
  </si>
  <si>
    <t>2021年职业教育学生资助中央直达资金下达表（第一批）</t>
  </si>
  <si>
    <t>项目年度目标</t>
  </si>
  <si>
    <t>目标1：统筹安排中央补助资金和地方应分担资金，完善转移支付等制度，确保中等职业教育免学费资助和助学金落实到位；
目标2：及时拨付资金，确保学校正常运转和助学金按时足额发放；
目标3：健全中等职业学校经费预决算制度，加强资金的科学化精细化管理，确保资金使用规范、安全和有效；
目标4：确保每一位符合条件的学生都及时足额领取到国家助学金和享受免学费。</t>
  </si>
  <si>
    <t>年度目标任务</t>
  </si>
  <si>
    <t>本次下达目标</t>
  </si>
  <si>
    <t>一级指标</t>
  </si>
  <si>
    <t>二级指标</t>
  </si>
  <si>
    <t>三级指标</t>
  </si>
  <si>
    <t>指标值</t>
  </si>
  <si>
    <t>产出指标</t>
  </si>
  <si>
    <t>数量指标</t>
  </si>
  <si>
    <t>免学费和助学金人数覆盖率</t>
  </si>
  <si>
    <t>质量指标</t>
  </si>
  <si>
    <t>学生学业完成率</t>
  </si>
  <si>
    <t>≥95%</t>
  </si>
  <si>
    <t>时效指标</t>
  </si>
  <si>
    <t>按学年或学期享受助学金和免除学费</t>
  </si>
  <si>
    <t>成本指标</t>
  </si>
  <si>
    <t>补助标准完成率</t>
  </si>
  <si>
    <t>效益指标</t>
  </si>
  <si>
    <t>社会效益指标</t>
  </si>
  <si>
    <t>减轻家庭经济贫困学生负担，覆盖率</t>
  </si>
  <si>
    <t>增强职业教育吸引力，增加招生人数</t>
  </si>
  <si>
    <t>为国家培养大量技术性人才</t>
  </si>
  <si>
    <t>可持续影响指标</t>
  </si>
  <si>
    <t>中等职业教育政策发挥作用影响率</t>
  </si>
  <si>
    <t>3年</t>
  </si>
  <si>
    <t>优化教育结构，维护教育公平，促进教育发展</t>
  </si>
  <si>
    <t>长期</t>
  </si>
  <si>
    <t>满意度指标</t>
  </si>
  <si>
    <t>服务对象满意度指标</t>
  </si>
  <si>
    <t>社会公众或服务对象满意度</t>
  </si>
  <si>
    <t>附件5：</t>
  </si>
  <si>
    <t>普通高中学生资助项目绩效目标表</t>
  </si>
  <si>
    <t>编报部门（单位）：武定县财政局  武定县教育体育局</t>
  </si>
  <si>
    <t>项目名称</t>
  </si>
  <si>
    <t>2021年普通高中学生资助中央直达资金下达表（第一批）</t>
  </si>
  <si>
    <t>预算资金安排（万元）</t>
  </si>
  <si>
    <t>1.落实普通高中学生资助政策，免除普通高中建档立卡家庭经济困难在校学生学费，确保建档立卡学生就学权利。2.做好建档立卡家庭经济困难学生（含非建档立卡的家庭经济困难残疾学生、农村低保家庭学生、农村特困救助供养学生）认定。3.免学杂费学生人数根据全国中小学学生学籍信息管理系统和全国扶贫开发信息系统等有关数据确定。4.财政按照免学杂费学生人数和免学杂费标准补助学校，以保证学校正常运转。5.发挥省级统筹作用，结合精准扶贫、精准脱贫的要求，确保政策落实到位。</t>
  </si>
  <si>
    <t>建档立卡学生覆盖率</t>
  </si>
  <si>
    <t>补助资金发放及时率</t>
  </si>
  <si>
    <t>补助资金当年到位率</t>
  </si>
  <si>
    <t>补助对象政策的知晓度</t>
  </si>
  <si>
    <t>普通高中资助年限</t>
  </si>
  <si>
    <t>≤3年</t>
  </si>
  <si>
    <t>服务对象满意度</t>
  </si>
  <si>
    <t>受助学生满意度</t>
  </si>
  <si>
    <t>家长满意度</t>
  </si>
  <si>
    <r>
      <rPr>
        <sz val="10"/>
        <rFont val="宋体"/>
        <family val="0"/>
      </rPr>
      <t>附件</t>
    </r>
    <r>
      <rPr>
        <sz val="10"/>
        <rFont val="Times New Roman"/>
        <family val="1"/>
      </rPr>
      <t>1</t>
    </r>
    <r>
      <rPr>
        <sz val="10"/>
        <rFont val="宋体"/>
        <family val="0"/>
      </rPr>
      <t>：</t>
    </r>
  </si>
  <si>
    <r>
      <rPr>
        <sz val="10"/>
        <rFont val="宋体"/>
        <family val="0"/>
      </rPr>
      <t>单位：人、万元</t>
    </r>
  </si>
  <si>
    <r>
      <rPr>
        <sz val="10"/>
        <rFont val="仿宋_GB2312"/>
        <family val="0"/>
      </rPr>
      <t>单位名称</t>
    </r>
  </si>
  <si>
    <t>国家助学金</t>
  </si>
  <si>
    <r>
      <rPr>
        <sz val="10"/>
        <rFont val="宋体"/>
        <family val="0"/>
      </rPr>
      <t>免学费</t>
    </r>
  </si>
  <si>
    <t>本次下达中央资金</t>
  </si>
  <si>
    <r>
      <rPr>
        <sz val="10"/>
        <rFont val="宋体"/>
        <family val="0"/>
      </rPr>
      <t>预算支出功能分类科目</t>
    </r>
  </si>
  <si>
    <r>
      <rPr>
        <sz val="10"/>
        <rFont val="仿宋_GB2312"/>
        <family val="0"/>
      </rPr>
      <t>在校生人数</t>
    </r>
  </si>
  <si>
    <r>
      <rPr>
        <sz val="10"/>
        <rFont val="宋体"/>
        <family val="0"/>
      </rPr>
      <t>指标权重</t>
    </r>
  </si>
  <si>
    <r>
      <rPr>
        <sz val="10"/>
        <rFont val="宋体"/>
        <family val="0"/>
      </rPr>
      <t>资助人数</t>
    </r>
  </si>
  <si>
    <r>
      <rPr>
        <sz val="10"/>
        <rFont val="宋体"/>
        <family val="0"/>
      </rPr>
      <t>补助人数</t>
    </r>
  </si>
  <si>
    <r>
      <rPr>
        <sz val="10"/>
        <rFont val="仿宋_GB2312"/>
        <family val="0"/>
      </rPr>
      <t>合计</t>
    </r>
  </si>
  <si>
    <t>免学费</t>
  </si>
  <si>
    <r>
      <rPr>
        <sz val="10"/>
        <rFont val="仿宋_GB2312"/>
        <family val="0"/>
      </rPr>
      <t>额度</t>
    </r>
  </si>
  <si>
    <r>
      <rPr>
        <sz val="10"/>
        <rFont val="仿宋_GB2312"/>
        <family val="0"/>
      </rPr>
      <t>政府预算经济科目</t>
    </r>
  </si>
  <si>
    <t>部门预算支出经济科目</t>
  </si>
  <si>
    <r>
      <rPr>
        <b/>
        <sz val="10"/>
        <rFont val="仿宋_GB2312"/>
        <family val="0"/>
      </rPr>
      <t>楚雄州合计</t>
    </r>
  </si>
  <si>
    <r>
      <t>2050204</t>
    </r>
    <r>
      <rPr>
        <sz val="10"/>
        <rFont val="宋体"/>
        <family val="0"/>
      </rPr>
      <t>普通高中教育</t>
    </r>
  </si>
  <si>
    <r>
      <rPr>
        <b/>
        <sz val="10"/>
        <rFont val="仿宋_GB2312"/>
        <family val="0"/>
      </rPr>
      <t>州本级</t>
    </r>
  </si>
  <si>
    <r>
      <t>50902</t>
    </r>
    <r>
      <rPr>
        <sz val="10"/>
        <rFont val="宋体"/>
        <family val="0"/>
      </rPr>
      <t>助学金</t>
    </r>
  </si>
  <si>
    <r>
      <t>30308</t>
    </r>
    <r>
      <rPr>
        <sz val="10"/>
        <rFont val="宋体"/>
        <family val="0"/>
      </rPr>
      <t>助学金</t>
    </r>
  </si>
  <si>
    <r>
      <t>50502</t>
    </r>
    <r>
      <rPr>
        <sz val="10"/>
        <rFont val="宋体"/>
        <family val="0"/>
      </rPr>
      <t>商品和服务支出</t>
    </r>
  </si>
  <si>
    <r>
      <t>30299</t>
    </r>
    <r>
      <rPr>
        <sz val="10"/>
        <rFont val="宋体"/>
        <family val="0"/>
      </rPr>
      <t>其他商品和服务支出</t>
    </r>
  </si>
  <si>
    <r>
      <rPr>
        <sz val="10"/>
        <rFont val="仿宋_GB2312"/>
        <family val="0"/>
      </rPr>
      <t>楚雄一中</t>
    </r>
  </si>
  <si>
    <r>
      <rPr>
        <sz val="10"/>
        <rFont val="仿宋_GB2312"/>
        <family val="0"/>
      </rPr>
      <t>楚雄州民族中学</t>
    </r>
  </si>
  <si>
    <r>
      <rPr>
        <sz val="10"/>
        <rFont val="仿宋_GB2312"/>
        <family val="0"/>
      </rPr>
      <t>楚雄师院附中</t>
    </r>
  </si>
  <si>
    <r>
      <rPr>
        <sz val="10"/>
        <rFont val="仿宋_GB2312"/>
        <family val="0"/>
      </rPr>
      <t>楚雄技师学院（州体育中学）</t>
    </r>
  </si>
  <si>
    <r>
      <rPr>
        <b/>
        <sz val="10"/>
        <rFont val="仿宋_GB2312"/>
        <family val="0"/>
      </rPr>
      <t>县市小计</t>
    </r>
  </si>
  <si>
    <r>
      <t>513</t>
    </r>
    <r>
      <rPr>
        <sz val="10"/>
        <rFont val="仿宋_GB2312"/>
        <family val="0"/>
      </rPr>
      <t>转移性支出</t>
    </r>
  </si>
  <si>
    <r>
      <rPr>
        <sz val="10"/>
        <rFont val="仿宋_GB2312"/>
        <family val="0"/>
      </rPr>
      <t>楚雄市</t>
    </r>
  </si>
  <si>
    <r>
      <rPr>
        <sz val="10"/>
        <rFont val="仿宋_GB2312"/>
        <family val="0"/>
      </rPr>
      <t>其中：楚雄天人中学</t>
    </r>
  </si>
  <si>
    <r>
      <t xml:space="preserve">     </t>
    </r>
    <r>
      <rPr>
        <sz val="10"/>
        <rFont val="仿宋_GB2312"/>
        <family val="0"/>
      </rPr>
      <t>楚雄实验中学</t>
    </r>
  </si>
  <si>
    <r>
      <t xml:space="preserve">     </t>
    </r>
    <r>
      <rPr>
        <sz val="10"/>
        <color indexed="8"/>
        <rFont val="仿宋_GB2312"/>
        <family val="0"/>
      </rPr>
      <t>楚雄福泉中学</t>
    </r>
  </si>
  <si>
    <r>
      <rPr>
        <sz val="10"/>
        <rFont val="仿宋_GB2312"/>
        <family val="0"/>
      </rPr>
      <t>双柏县</t>
    </r>
  </si>
  <si>
    <r>
      <rPr>
        <sz val="10"/>
        <rFont val="仿宋_GB2312"/>
        <family val="0"/>
      </rPr>
      <t>牟定县</t>
    </r>
  </si>
  <si>
    <r>
      <rPr>
        <sz val="10"/>
        <rFont val="仿宋_GB2312"/>
        <family val="0"/>
      </rPr>
      <t>南华县</t>
    </r>
  </si>
  <si>
    <r>
      <rPr>
        <sz val="10"/>
        <rFont val="仿宋_GB2312"/>
        <family val="0"/>
      </rPr>
      <t>姚安县</t>
    </r>
  </si>
  <si>
    <r>
      <rPr>
        <sz val="10"/>
        <rFont val="仿宋_GB2312"/>
        <family val="0"/>
      </rPr>
      <t>大姚县</t>
    </r>
  </si>
  <si>
    <r>
      <rPr>
        <sz val="10"/>
        <rFont val="仿宋_GB2312"/>
        <family val="0"/>
      </rPr>
      <t>永仁县</t>
    </r>
  </si>
  <si>
    <r>
      <rPr>
        <sz val="10"/>
        <rFont val="仿宋_GB2312"/>
        <family val="0"/>
      </rPr>
      <t>元谋县</t>
    </r>
  </si>
  <si>
    <r>
      <rPr>
        <sz val="10"/>
        <rFont val="仿宋_GB2312"/>
        <family val="0"/>
      </rPr>
      <t>武定县</t>
    </r>
  </si>
  <si>
    <r>
      <rPr>
        <sz val="10"/>
        <rFont val="仿宋_GB2312"/>
        <family val="0"/>
      </rPr>
      <t>禄丰县</t>
    </r>
  </si>
  <si>
    <r>
      <rPr>
        <sz val="10"/>
        <rFont val="宋体"/>
        <family val="0"/>
      </rPr>
      <t>备注：</t>
    </r>
    <r>
      <rPr>
        <sz val="10"/>
        <rFont val="Times New Roman"/>
        <family val="1"/>
      </rPr>
      <t>1</t>
    </r>
    <r>
      <rPr>
        <sz val="10"/>
        <rFont val="宋体"/>
        <family val="0"/>
      </rPr>
      <t>、国家助学金受助人数依据</t>
    </r>
    <r>
      <rPr>
        <sz val="10"/>
        <rFont val="Times New Roman"/>
        <family val="1"/>
      </rPr>
      <t>2019-2020</t>
    </r>
    <r>
      <rPr>
        <sz val="10"/>
        <rFont val="宋体"/>
        <family val="0"/>
      </rPr>
      <t>学年教育事业统计报表普通高中在校学生人数。</t>
    </r>
    <r>
      <rPr>
        <sz val="10"/>
        <rFont val="Times New Roman"/>
        <family val="1"/>
      </rPr>
      <t>2</t>
    </r>
    <r>
      <rPr>
        <sz val="10"/>
        <rFont val="宋体"/>
        <family val="0"/>
      </rPr>
      <t>、免学费人数依据</t>
    </r>
    <r>
      <rPr>
        <sz val="10"/>
        <rFont val="Times New Roman"/>
        <family val="1"/>
      </rPr>
      <t>2020</t>
    </r>
    <r>
      <rPr>
        <sz val="10"/>
        <rFont val="宋体"/>
        <family val="0"/>
      </rPr>
      <t>年普通高中免学费最终确认名单人数。</t>
    </r>
  </si>
  <si>
    <t>附件2：</t>
  </si>
  <si>
    <t xml:space="preserve">                    2021年职业教育学生资助中央直达资金下达表（第一批）                                2021年职业教育学生资助中央直达资金下达表（第一批）</t>
  </si>
  <si>
    <t xml:space="preserve"> </t>
  </si>
  <si>
    <t>单位：人、万元</t>
  </si>
  <si>
    <t>属地</t>
  </si>
  <si>
    <t>学校名称</t>
  </si>
  <si>
    <t>学校性质</t>
  </si>
  <si>
    <t>受助学生数</t>
  </si>
  <si>
    <t>合计</t>
  </si>
  <si>
    <t>中等职业教育</t>
  </si>
  <si>
    <t>技校教育</t>
  </si>
  <si>
    <t>中等职业教育2050302</t>
  </si>
  <si>
    <t>技校教育2050303</t>
  </si>
  <si>
    <t>额度</t>
  </si>
  <si>
    <t>政府预算经济科目</t>
  </si>
  <si>
    <t>合    计</t>
  </si>
  <si>
    <t>50902助学金</t>
  </si>
  <si>
    <t>30308助学金</t>
  </si>
  <si>
    <t>州属学校</t>
  </si>
  <si>
    <t>小计</t>
  </si>
  <si>
    <t>50502商品和服务支出</t>
  </si>
  <si>
    <t>楚雄技师学院</t>
  </si>
  <si>
    <t>公办</t>
  </si>
  <si>
    <t>楚雄技师学院（云南现代职业技术学院）</t>
  </si>
  <si>
    <t>楚雄医药高等专科学校</t>
  </si>
  <si>
    <t>楚雄机械电子职业技术学校</t>
  </si>
  <si>
    <t>民办</t>
  </si>
  <si>
    <t>513转移性支出</t>
  </si>
  <si>
    <t>楚雄市</t>
  </si>
  <si>
    <t>楚雄市职业高级中学</t>
  </si>
  <si>
    <t>双柏县</t>
  </si>
  <si>
    <t>双柏县职业高级中学</t>
  </si>
  <si>
    <t>牟定县</t>
  </si>
  <si>
    <t>牟定县职业高级中学</t>
  </si>
  <si>
    <t>南华县</t>
  </si>
  <si>
    <t>南华县职业高级中学</t>
  </si>
  <si>
    <t>姚安县</t>
  </si>
  <si>
    <t>姚安县职业高级中学</t>
  </si>
  <si>
    <t>大姚县</t>
  </si>
  <si>
    <t>大姚县职教中心</t>
  </si>
  <si>
    <t>永仁县</t>
  </si>
  <si>
    <t>永仁县职业高级中学</t>
  </si>
  <si>
    <t>元谋县</t>
  </si>
  <si>
    <t>元谋县职业高级中学</t>
  </si>
  <si>
    <t>武定县</t>
  </si>
  <si>
    <t>武定县职业高级中学</t>
  </si>
  <si>
    <t>禄丰县</t>
  </si>
  <si>
    <t>禄丰县职业高级中学</t>
  </si>
  <si>
    <t>备注：受助学生人数依据中职学生资助系统2020年12月份的数据。</t>
  </si>
  <si>
    <t>附件1：</t>
  </si>
  <si>
    <t>武定县2021年第一批普通高中国家助学金中央直达资金下达表</t>
  </si>
  <si>
    <t>单位：人.万元</t>
  </si>
  <si>
    <t>单位名称</t>
  </si>
  <si>
    <t>在校生人数</t>
  </si>
  <si>
    <t>指标权重</t>
  </si>
  <si>
    <t>分配名额</t>
  </si>
  <si>
    <t>2021年资金需求</t>
  </si>
  <si>
    <t>本次下达中央直达资金</t>
  </si>
  <si>
    <t>预算科目</t>
  </si>
  <si>
    <t>政府经济分类</t>
  </si>
  <si>
    <t>部门预算支出经济分类</t>
  </si>
  <si>
    <t>中央资金（80%）</t>
  </si>
  <si>
    <t>省级资金（14%）</t>
  </si>
  <si>
    <t>州级资金（2.7%）</t>
  </si>
  <si>
    <t>县级资金（3.3%）</t>
  </si>
  <si>
    <t>合 计</t>
  </si>
  <si>
    <t>2050204高中教育</t>
  </si>
  <si>
    <t>50902对个人和家庭的补助--助学金</t>
  </si>
  <si>
    <t>30308对个人和家庭的补助—助学金</t>
  </si>
  <si>
    <t>武定一中</t>
  </si>
  <si>
    <t>民族中学</t>
  </si>
  <si>
    <t>备注：1、国家助学金受助人数依据2019-2020学年教育事业统计报表普通高中在校学生人数。2、免学费人数依据2020年普通高中免学费最终确认名单人数。</t>
  </si>
  <si>
    <t xml:space="preserve">附件2 </t>
  </si>
  <si>
    <t>武定县2021年第一批普通高中免学杂费中央直达资金下达表</t>
  </si>
  <si>
    <t>单位：万元、人</t>
  </si>
  <si>
    <t>建档立卡学生人数</t>
  </si>
  <si>
    <t>2021年应补助资金</t>
  </si>
  <si>
    <t>本次分配资金</t>
  </si>
  <si>
    <t>支出功能分类科目</t>
  </si>
  <si>
    <t>政府预算支出经济分类</t>
  </si>
  <si>
    <t>备注</t>
  </si>
  <si>
    <t>中央</t>
  </si>
  <si>
    <t>2050204·高中教育</t>
  </si>
  <si>
    <t>50502·对事业单位经常性补助·商品和服务支出</t>
  </si>
  <si>
    <t>302·商品和服务支出</t>
  </si>
  <si>
    <t>民中多拨4.13万元</t>
  </si>
  <si>
    <t>附件3：</t>
  </si>
  <si>
    <t>武定县2021年第一批中等职业教育国家助学金中央直达资金下达表</t>
  </si>
  <si>
    <t>应补助资金</t>
  </si>
  <si>
    <t>预算支出科目</t>
  </si>
  <si>
    <t>政府经济分类科目</t>
  </si>
  <si>
    <t>部门经济分类科目</t>
  </si>
  <si>
    <t>中央资金</t>
  </si>
  <si>
    <t>省级资金</t>
  </si>
  <si>
    <t>州级资金</t>
  </si>
  <si>
    <t>县级资金</t>
  </si>
  <si>
    <t>2050302中等职业教育</t>
  </si>
  <si>
    <t>50902对个人和家庭的补助-助学金</t>
  </si>
  <si>
    <t>30308对个人和家庭的补助-助学金</t>
  </si>
  <si>
    <t>附件4：</t>
  </si>
  <si>
    <t>武定县2021年第一批中等职业教育免学费中央直达资金下达表</t>
  </si>
  <si>
    <t>2021年需求资金</t>
  </si>
  <si>
    <t>省级</t>
  </si>
  <si>
    <t>州级</t>
  </si>
  <si>
    <t>县级</t>
  </si>
  <si>
    <t>50502对事业单位经常性补助-商品和服务支出</t>
  </si>
  <si>
    <t>302商品和服务支出</t>
  </si>
  <si>
    <t>50601.对事业单位资本性补助-资本性支出（一）</t>
  </si>
  <si>
    <t>31002.办公设备购置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</si>
</sst>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 ;[Red]\-0.00\ "/>
    <numFmt numFmtId="179" formatCode="0.00_ "/>
  </numFmts>
  <fonts count="82">
    <font>
      <sz val="11"/>
      <color theme="1"/>
      <name val="Calibri"/>
      <family val="0"/>
    </font>
    <font>
      <sz val="11"/>
      <name val="宋体"/>
      <family val="0"/>
    </font>
    <font>
      <sz val="10"/>
      <color indexed="8"/>
      <name val="宋体"/>
      <family val="0"/>
    </font>
    <font>
      <sz val="12"/>
      <name val="宋体"/>
      <family val="0"/>
    </font>
    <font>
      <b/>
      <sz val="18"/>
      <name val="宋体"/>
      <family val="0"/>
    </font>
    <font>
      <sz val="20"/>
      <name val="宋体"/>
      <family val="0"/>
    </font>
    <font>
      <sz val="10"/>
      <name val="宋体"/>
      <family val="0"/>
    </font>
    <font>
      <sz val="11"/>
      <color indexed="8"/>
      <name val="宋体"/>
      <family val="0"/>
    </font>
    <font>
      <b/>
      <sz val="12"/>
      <name val="宋体"/>
      <family val="0"/>
    </font>
    <font>
      <sz val="12"/>
      <color indexed="8"/>
      <name val="宋体"/>
      <family val="0"/>
    </font>
    <font>
      <b/>
      <sz val="18"/>
      <color indexed="8"/>
      <name val="宋体"/>
      <family val="0"/>
    </font>
    <font>
      <sz val="8"/>
      <name val="宋体"/>
      <family val="0"/>
    </font>
    <font>
      <sz val="14"/>
      <name val="宋体"/>
      <family val="0"/>
    </font>
    <font>
      <b/>
      <sz val="10"/>
      <name val="宋体"/>
      <family val="0"/>
    </font>
    <font>
      <b/>
      <sz val="10"/>
      <color indexed="8"/>
      <name val="宋体"/>
      <family val="0"/>
    </font>
    <font>
      <sz val="10"/>
      <name val="仿宋_GB2312"/>
      <family val="0"/>
    </font>
    <font>
      <sz val="10"/>
      <name val="Times New Roman"/>
      <family val="1"/>
    </font>
    <font>
      <sz val="11"/>
      <color indexed="8"/>
      <name val="Times New Roman"/>
      <family val="1"/>
    </font>
    <font>
      <b/>
      <sz val="10"/>
      <name val="Times New Roman"/>
      <family val="1"/>
    </font>
    <font>
      <sz val="10"/>
      <color indexed="8"/>
      <name val="Times New Roman"/>
      <family val="1"/>
    </font>
    <font>
      <b/>
      <sz val="16"/>
      <name val="Times New Roman"/>
      <family val="1"/>
    </font>
    <font>
      <sz val="8"/>
      <name val="Times New Roman"/>
      <family val="1"/>
    </font>
    <font>
      <sz val="14"/>
      <name val="Times New Roman"/>
      <family val="1"/>
    </font>
    <font>
      <b/>
      <sz val="20"/>
      <color indexed="8"/>
      <name val="宋体"/>
      <family val="0"/>
    </font>
    <font>
      <sz val="11"/>
      <color indexed="8"/>
      <name val="仿宋_GB2312"/>
      <family val="0"/>
    </font>
    <font>
      <sz val="12"/>
      <color indexed="8"/>
      <name val="仿宋_GB2312"/>
      <family val="0"/>
    </font>
    <font>
      <sz val="20"/>
      <color indexed="8"/>
      <name val="方正小标宋简体"/>
      <family val="0"/>
    </font>
    <font>
      <b/>
      <sz val="11"/>
      <color indexed="63"/>
      <name val="宋体"/>
      <family val="0"/>
    </font>
    <font>
      <sz val="11"/>
      <color indexed="10"/>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b/>
      <sz val="11"/>
      <color indexed="8"/>
      <name val="宋体"/>
      <family val="0"/>
    </font>
    <font>
      <sz val="11"/>
      <color indexed="17"/>
      <name val="宋体"/>
      <family val="0"/>
    </font>
    <font>
      <sz val="10"/>
      <name val="Arial"/>
      <family val="2"/>
    </font>
    <font>
      <b/>
      <sz val="10"/>
      <name val="仿宋_GB2312"/>
      <family val="0"/>
    </font>
    <font>
      <sz val="10"/>
      <color indexed="8"/>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name val="Calibri"/>
      <family val="0"/>
    </font>
    <font>
      <sz val="11"/>
      <color theme="1"/>
      <name val="宋体"/>
      <family val="0"/>
    </font>
    <font>
      <b/>
      <sz val="12"/>
      <name val="Calibri"/>
      <family val="0"/>
    </font>
    <font>
      <sz val="12"/>
      <color theme="1"/>
      <name val="Calibri"/>
      <family val="0"/>
    </font>
    <font>
      <sz val="10"/>
      <name val="Calibri"/>
      <family val="0"/>
    </font>
    <font>
      <b/>
      <sz val="18"/>
      <color theme="1"/>
      <name val="Calibri"/>
      <family val="0"/>
    </font>
    <font>
      <b/>
      <sz val="10"/>
      <color theme="1"/>
      <name val="Calibri"/>
      <family val="0"/>
    </font>
    <font>
      <sz val="10"/>
      <name val="Cambria"/>
      <family val="0"/>
    </font>
    <font>
      <b/>
      <sz val="10"/>
      <name val="Calibri"/>
      <family val="0"/>
    </font>
    <font>
      <sz val="11"/>
      <color theme="1"/>
      <name val="Times New Roman"/>
      <family val="1"/>
    </font>
    <font>
      <sz val="10"/>
      <color theme="1"/>
      <name val="Times New Roman"/>
      <family val="1"/>
    </font>
    <font>
      <b/>
      <sz val="20"/>
      <color theme="1"/>
      <name val="Calibri"/>
      <family val="0"/>
    </font>
    <font>
      <sz val="11"/>
      <color theme="1"/>
      <name val="仿宋_GB2312"/>
      <family val="0"/>
    </font>
    <font>
      <sz val="12"/>
      <color theme="1"/>
      <name val="仿宋_GB2312"/>
      <family val="0"/>
    </font>
    <font>
      <sz val="20"/>
      <color theme="1"/>
      <name val="方正小标宋简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vertical="center"/>
      <protection/>
    </xf>
    <xf numFmtId="0" fontId="57" fillId="0" borderId="3" applyNumberFormat="0" applyFill="0" applyAlignment="0" applyProtection="0"/>
    <xf numFmtId="0" fontId="58" fillId="0" borderId="3" applyNumberFormat="0" applyFill="0" applyAlignment="0" applyProtection="0"/>
    <xf numFmtId="0" fontId="50" fillId="9" borderId="0" applyNumberFormat="0" applyBorder="0" applyAlignment="0" applyProtection="0"/>
    <xf numFmtId="0" fontId="53" fillId="0" borderId="4" applyNumberFormat="0" applyFill="0" applyAlignment="0" applyProtection="0"/>
    <xf numFmtId="0" fontId="50"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0" fillId="0" borderId="0">
      <alignment vertical="center"/>
      <protection/>
    </xf>
    <xf numFmtId="0" fontId="45" fillId="0" borderId="0">
      <alignment/>
      <protection/>
    </xf>
    <xf numFmtId="0" fontId="3" fillId="0" borderId="0">
      <alignment vertical="center"/>
      <protection/>
    </xf>
  </cellStyleXfs>
  <cellXfs count="279">
    <xf numFmtId="0" fontId="0"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center"/>
    </xf>
    <xf numFmtId="176" fontId="0" fillId="0" borderId="0" xfId="0" applyNumberFormat="1" applyAlignment="1">
      <alignment vertical="center"/>
    </xf>
    <xf numFmtId="177" fontId="67" fillId="0" borderId="0" xfId="50" applyNumberFormat="1" applyFont="1" applyAlignment="1">
      <alignment horizontal="left" vertical="center" wrapText="1"/>
      <protection/>
    </xf>
    <xf numFmtId="176" fontId="67" fillId="0" borderId="0" xfId="50" applyNumberFormat="1" applyFont="1" applyAlignment="1">
      <alignment horizontal="left" vertical="center" wrapText="1"/>
      <protection/>
    </xf>
    <xf numFmtId="178" fontId="4" fillId="0" borderId="0" xfId="50" applyNumberFormat="1" applyFont="1" applyAlignment="1">
      <alignment horizontal="center" vertical="center" wrapText="1"/>
      <protection/>
    </xf>
    <xf numFmtId="178" fontId="5" fillId="0" borderId="0" xfId="50" applyNumberFormat="1" applyFont="1" applyAlignment="1">
      <alignment horizontal="right" vertical="center" wrapText="1"/>
      <protection/>
    </xf>
    <xf numFmtId="176" fontId="6" fillId="0" borderId="0" xfId="50" applyNumberFormat="1" applyFont="1" applyAlignment="1">
      <alignment vertical="center" wrapText="1"/>
      <protection/>
    </xf>
    <xf numFmtId="179" fontId="68" fillId="0" borderId="0" xfId="0" applyNumberFormat="1" applyFont="1" applyAlignment="1">
      <alignment horizontal="center" vertical="center"/>
    </xf>
    <xf numFmtId="178" fontId="67" fillId="0" borderId="9" xfId="50" applyNumberFormat="1" applyFont="1" applyBorder="1" applyAlignment="1">
      <alignment horizontal="center" vertical="center" wrapText="1"/>
      <protection/>
    </xf>
    <xf numFmtId="178" fontId="67" fillId="0" borderId="10" xfId="50" applyNumberFormat="1" applyFont="1" applyBorder="1" applyAlignment="1">
      <alignment horizontal="center" vertical="center" wrapText="1"/>
      <protection/>
    </xf>
    <xf numFmtId="176" fontId="67" fillId="0" borderId="11" xfId="50" applyNumberFormat="1" applyFont="1" applyBorder="1" applyAlignment="1">
      <alignment horizontal="center" vertical="center" wrapText="1"/>
      <protection/>
    </xf>
    <xf numFmtId="179" fontId="67" fillId="0" borderId="11" xfId="50" applyNumberFormat="1" applyFont="1" applyBorder="1" applyAlignment="1">
      <alignment horizontal="center" vertical="center" wrapText="1"/>
      <protection/>
    </xf>
    <xf numFmtId="178" fontId="67" fillId="0" borderId="12" xfId="50" applyNumberFormat="1" applyFont="1" applyBorder="1" applyAlignment="1">
      <alignment horizontal="center" vertical="center" wrapText="1"/>
      <protection/>
    </xf>
    <xf numFmtId="178" fontId="67" fillId="0" borderId="13" xfId="50" applyNumberFormat="1" applyFont="1" applyBorder="1" applyAlignment="1">
      <alignment horizontal="center" vertical="center" wrapText="1"/>
      <protection/>
    </xf>
    <xf numFmtId="176" fontId="67" fillId="0" borderId="14" xfId="50" applyNumberFormat="1" applyFont="1" applyBorder="1" applyAlignment="1">
      <alignment horizontal="center" vertical="center" wrapText="1"/>
      <protection/>
    </xf>
    <xf numFmtId="179" fontId="67" fillId="0" borderId="14" xfId="50" applyNumberFormat="1" applyFont="1" applyBorder="1" applyAlignment="1">
      <alignment horizontal="center" vertical="center" wrapText="1"/>
      <protection/>
    </xf>
    <xf numFmtId="0" fontId="67" fillId="0" borderId="11" xfId="66" applyFont="1" applyBorder="1" applyAlignment="1">
      <alignment horizontal="center" vertical="center" wrapText="1"/>
      <protection/>
    </xf>
    <xf numFmtId="176" fontId="67" fillId="0" borderId="11" xfId="0" applyNumberFormat="1" applyFont="1" applyBorder="1" applyAlignment="1">
      <alignment horizontal="center" vertical="center" wrapText="1"/>
    </xf>
    <xf numFmtId="178" fontId="69" fillId="0" borderId="11" xfId="50" applyNumberFormat="1" applyFont="1" applyBorder="1" applyAlignment="1">
      <alignment horizontal="center" vertical="center" wrapText="1"/>
      <protection/>
    </xf>
    <xf numFmtId="179" fontId="69" fillId="0" borderId="11" xfId="0" applyNumberFormat="1" applyFont="1" applyBorder="1" applyAlignment="1">
      <alignment horizontal="center" vertical="center" wrapText="1"/>
    </xf>
    <xf numFmtId="179" fontId="70" fillId="0" borderId="11" xfId="0" applyNumberFormat="1" applyFont="1" applyBorder="1" applyAlignment="1">
      <alignment horizontal="center" vertical="center" wrapText="1"/>
    </xf>
    <xf numFmtId="179" fontId="67" fillId="33" borderId="11" xfId="50" applyNumberFormat="1" applyFont="1" applyFill="1" applyBorder="1" applyAlignment="1">
      <alignment horizontal="center" vertical="center" wrapText="1"/>
      <protection/>
    </xf>
    <xf numFmtId="179" fontId="70" fillId="0" borderId="14" xfId="0" applyNumberFormat="1" applyFont="1" applyBorder="1" applyAlignment="1">
      <alignment horizontal="center" vertical="center" wrapText="1"/>
    </xf>
    <xf numFmtId="179" fontId="69" fillId="0" borderId="11" xfId="0" applyNumberFormat="1" applyFont="1" applyBorder="1" applyAlignment="1">
      <alignment horizontal="center" vertical="center" wrapText="1"/>
    </xf>
    <xf numFmtId="178" fontId="67" fillId="0" borderId="15" xfId="50" applyNumberFormat="1" applyFont="1" applyBorder="1" applyAlignment="1">
      <alignment horizontal="center" vertical="center" wrapText="1"/>
      <protection/>
    </xf>
    <xf numFmtId="178" fontId="67" fillId="0" borderId="11" xfId="50" applyNumberFormat="1" applyFont="1" applyBorder="1" applyAlignment="1">
      <alignment horizontal="left" vertical="center" wrapText="1"/>
      <protection/>
    </xf>
    <xf numFmtId="0" fontId="70" fillId="0" borderId="11" xfId="0" applyFont="1" applyBorder="1" applyAlignment="1">
      <alignment vertical="center" wrapText="1"/>
    </xf>
    <xf numFmtId="178" fontId="67" fillId="0" borderId="16" xfId="50" applyNumberFormat="1" applyFont="1" applyBorder="1" applyAlignment="1">
      <alignment horizontal="center" vertical="center" wrapText="1"/>
      <protection/>
    </xf>
    <xf numFmtId="0" fontId="70" fillId="0" borderId="11" xfId="0" applyFont="1" applyBorder="1" applyAlignment="1">
      <alignment vertical="center" wrapText="1"/>
    </xf>
    <xf numFmtId="0" fontId="70" fillId="0" borderId="11" xfId="0" applyFont="1" applyBorder="1" applyAlignment="1">
      <alignment vertical="center"/>
    </xf>
    <xf numFmtId="177" fontId="67" fillId="33" borderId="0" xfId="50" applyNumberFormat="1" applyFont="1" applyFill="1" applyAlignment="1">
      <alignment horizontal="left" vertical="center" wrapText="1"/>
      <protection/>
    </xf>
    <xf numFmtId="179" fontId="67" fillId="33" borderId="0" xfId="50" applyNumberFormat="1" applyFont="1" applyFill="1" applyAlignment="1">
      <alignment horizontal="left" vertical="center" wrapText="1"/>
      <protection/>
    </xf>
    <xf numFmtId="178" fontId="4" fillId="33" borderId="0" xfId="50" applyNumberFormat="1" applyFont="1" applyFill="1" applyAlignment="1">
      <alignment horizontal="center" vertical="center" wrapText="1"/>
      <protection/>
    </xf>
    <xf numFmtId="178" fontId="5" fillId="33" borderId="0" xfId="50" applyNumberFormat="1" applyFont="1" applyFill="1" applyAlignment="1">
      <alignment horizontal="right" vertical="center" wrapText="1"/>
      <protection/>
    </xf>
    <xf numFmtId="179" fontId="5" fillId="33" borderId="0" xfId="50" applyNumberFormat="1" applyFont="1" applyFill="1" applyAlignment="1">
      <alignment horizontal="right" vertical="center" wrapText="1"/>
      <protection/>
    </xf>
    <xf numFmtId="179" fontId="6" fillId="33" borderId="0" xfId="50" applyNumberFormat="1" applyFont="1" applyFill="1" applyAlignment="1">
      <alignment horizontal="right" vertical="center" wrapText="1"/>
      <protection/>
    </xf>
    <xf numFmtId="178" fontId="67" fillId="33" borderId="9" xfId="50" applyNumberFormat="1" applyFont="1" applyFill="1" applyBorder="1" applyAlignment="1">
      <alignment horizontal="center" vertical="center" wrapText="1"/>
      <protection/>
    </xf>
    <xf numFmtId="178" fontId="67" fillId="33" borderId="10" xfId="50" applyNumberFormat="1" applyFont="1" applyFill="1" applyBorder="1" applyAlignment="1">
      <alignment horizontal="center" vertical="center" wrapText="1"/>
      <protection/>
    </xf>
    <xf numFmtId="178" fontId="67" fillId="33" borderId="11" xfId="50" applyNumberFormat="1" applyFont="1" applyFill="1" applyBorder="1" applyAlignment="1">
      <alignment horizontal="center" vertical="center" wrapText="1"/>
      <protection/>
    </xf>
    <xf numFmtId="178" fontId="67" fillId="33" borderId="17" xfId="50" applyNumberFormat="1" applyFont="1" applyFill="1" applyBorder="1" applyAlignment="1">
      <alignment horizontal="center" vertical="center" wrapText="1"/>
      <protection/>
    </xf>
    <xf numFmtId="178" fontId="67" fillId="33" borderId="18" xfId="50" applyNumberFormat="1" applyFont="1" applyFill="1" applyBorder="1" applyAlignment="1">
      <alignment horizontal="center" vertical="center" wrapText="1"/>
      <protection/>
    </xf>
    <xf numFmtId="179" fontId="67" fillId="33" borderId="11" xfId="50" applyNumberFormat="1" applyFont="1" applyFill="1" applyBorder="1" applyAlignment="1">
      <alignment vertical="center" wrapText="1"/>
      <protection/>
    </xf>
    <xf numFmtId="178" fontId="67" fillId="33" borderId="11" xfId="50" applyNumberFormat="1" applyFont="1" applyFill="1" applyBorder="1" applyAlignment="1">
      <alignment vertical="center" wrapText="1"/>
      <protection/>
    </xf>
    <xf numFmtId="0" fontId="67" fillId="33" borderId="19" xfId="66" applyFont="1" applyFill="1" applyBorder="1" applyAlignment="1">
      <alignment horizontal="center" vertical="center" wrapText="1"/>
      <protection/>
    </xf>
    <xf numFmtId="0" fontId="67" fillId="33" borderId="20" xfId="66" applyFont="1" applyFill="1" applyBorder="1" applyAlignment="1">
      <alignment horizontal="left" vertical="center" wrapText="1"/>
      <protection/>
    </xf>
    <xf numFmtId="178" fontId="67" fillId="33" borderId="11" xfId="33" applyNumberFormat="1" applyFont="1" applyFill="1" applyBorder="1" applyAlignment="1">
      <alignment horizontal="center" vertical="center" wrapText="1"/>
      <protection/>
    </xf>
    <xf numFmtId="177" fontId="67" fillId="33" borderId="11" xfId="50" applyNumberFormat="1" applyFont="1" applyFill="1" applyBorder="1" applyAlignment="1">
      <alignment horizontal="center" vertical="center" wrapText="1"/>
      <protection/>
    </xf>
    <xf numFmtId="177" fontId="71" fillId="33" borderId="0" xfId="50" applyNumberFormat="1" applyFont="1" applyFill="1" applyAlignment="1">
      <alignment horizontal="left" vertical="center" wrapText="1"/>
      <protection/>
    </xf>
    <xf numFmtId="179" fontId="71" fillId="33" borderId="0" xfId="50" applyNumberFormat="1" applyFont="1" applyFill="1" applyAlignment="1">
      <alignment horizontal="left" vertical="center" wrapText="1"/>
      <protection/>
    </xf>
    <xf numFmtId="179" fontId="6" fillId="33" borderId="0" xfId="50" applyNumberFormat="1" applyFont="1" applyFill="1" applyAlignment="1">
      <alignment horizontal="center" vertical="center" wrapText="1"/>
      <protection/>
    </xf>
    <xf numFmtId="179" fontId="67" fillId="33" borderId="14" xfId="50" applyNumberFormat="1" applyFont="1" applyFill="1" applyBorder="1" applyAlignment="1">
      <alignment horizontal="center" vertical="center" wrapText="1"/>
      <protection/>
    </xf>
    <xf numFmtId="179" fontId="67" fillId="33" borderId="21" xfId="50" applyNumberFormat="1" applyFont="1" applyFill="1" applyBorder="1" applyAlignment="1">
      <alignment horizontal="center" vertical="center" wrapText="1"/>
      <protection/>
    </xf>
    <xf numFmtId="178" fontId="67" fillId="0" borderId="11" xfId="50" applyNumberFormat="1" applyFont="1" applyBorder="1" applyAlignment="1">
      <alignment horizontal="center" vertical="center" wrapText="1"/>
      <protection/>
    </xf>
    <xf numFmtId="0" fontId="66" fillId="0" borderId="0" xfId="0" applyFont="1" applyAlignment="1">
      <alignment vertical="center"/>
    </xf>
    <xf numFmtId="0" fontId="72" fillId="0" borderId="0" xfId="0" applyFont="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179" fontId="6" fillId="33" borderId="11" xfId="0" applyNumberFormat="1" applyFont="1" applyFill="1" applyBorder="1" applyAlignment="1">
      <alignment horizontal="center" vertical="center" wrapText="1"/>
    </xf>
    <xf numFmtId="0" fontId="66" fillId="0" borderId="11" xfId="0" applyFont="1" applyBorder="1" applyAlignment="1">
      <alignment horizontal="center" vertical="center" wrapText="1"/>
    </xf>
    <xf numFmtId="179" fontId="66" fillId="0" borderId="11" xfId="0" applyNumberFormat="1" applyFont="1" applyBorder="1" applyAlignment="1">
      <alignment horizontal="center" vertical="center" wrapText="1"/>
    </xf>
    <xf numFmtId="0" fontId="6" fillId="33" borderId="0" xfId="0" applyFont="1" applyFill="1" applyAlignment="1">
      <alignment vertical="center"/>
    </xf>
    <xf numFmtId="9" fontId="6" fillId="33" borderId="0" xfId="0" applyNumberFormat="1" applyFont="1" applyFill="1" applyAlignment="1">
      <alignment vertical="center"/>
    </xf>
    <xf numFmtId="179" fontId="6" fillId="33" borderId="0" xfId="0" applyNumberFormat="1" applyFont="1" applyFill="1" applyAlignment="1">
      <alignment vertical="center"/>
    </xf>
    <xf numFmtId="179" fontId="6" fillId="33" borderId="0" xfId="0" applyNumberFormat="1" applyFont="1" applyFill="1" applyAlignment="1">
      <alignment horizontal="left" vertical="center"/>
    </xf>
    <xf numFmtId="0" fontId="11" fillId="33" borderId="0" xfId="0" applyFont="1" applyFill="1" applyAlignment="1">
      <alignment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xf>
    <xf numFmtId="0" fontId="0" fillId="0" borderId="11" xfId="0" applyBorder="1" applyAlignment="1">
      <alignment vertical="center"/>
    </xf>
    <xf numFmtId="0" fontId="0" fillId="0" borderId="11" xfId="0" applyFont="1" applyBorder="1" applyAlignment="1">
      <alignment vertical="center" wrapText="1"/>
    </xf>
    <xf numFmtId="0" fontId="66" fillId="33" borderId="0" xfId="0" applyFont="1" applyFill="1" applyAlignment="1">
      <alignment horizontal="center" vertical="center"/>
    </xf>
    <xf numFmtId="0" fontId="66" fillId="33" borderId="0" xfId="0" applyFont="1"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3" fillId="33" borderId="0" xfId="0" applyFont="1" applyFill="1" applyAlignment="1">
      <alignment horizontal="left" vertical="center"/>
    </xf>
    <xf numFmtId="9" fontId="0" fillId="33" borderId="0" xfId="0" applyNumberFormat="1" applyFill="1" applyAlignment="1">
      <alignment horizontal="center" vertical="center"/>
    </xf>
    <xf numFmtId="179" fontId="0" fillId="33" borderId="0" xfId="0" applyNumberFormat="1" applyFill="1" applyAlignment="1">
      <alignment horizontal="center" vertical="center"/>
    </xf>
    <xf numFmtId="0" fontId="4" fillId="33" borderId="0" xfId="0" applyFont="1" applyFill="1" applyAlignment="1">
      <alignment horizontal="center" vertical="center"/>
    </xf>
    <xf numFmtId="0" fontId="11" fillId="33" borderId="0" xfId="0" applyFont="1" applyFill="1" applyAlignment="1">
      <alignment horizontal="center" vertical="center"/>
    </xf>
    <xf numFmtId="0" fontId="12" fillId="33" borderId="0" xfId="0" applyFont="1" applyFill="1" applyAlignment="1">
      <alignment horizontal="center" vertical="center"/>
    </xf>
    <xf numFmtId="9" fontId="12" fillId="33" borderId="0" xfId="0" applyNumberFormat="1" applyFont="1" applyFill="1" applyAlignment="1">
      <alignment horizontal="center" vertical="center"/>
    </xf>
    <xf numFmtId="179" fontId="12" fillId="33" borderId="0" xfId="0" applyNumberFormat="1" applyFont="1" applyFill="1" applyAlignment="1">
      <alignment horizontal="center" vertical="center"/>
    </xf>
    <xf numFmtId="0" fontId="13" fillId="33" borderId="11" xfId="0" applyFont="1" applyFill="1" applyBorder="1" applyAlignment="1">
      <alignment horizontal="center" vertical="center" wrapText="1"/>
    </xf>
    <xf numFmtId="9" fontId="13" fillId="33" borderId="11" xfId="0" applyNumberFormat="1" applyFont="1" applyFill="1" applyBorder="1" applyAlignment="1">
      <alignment horizontal="center" vertical="center" wrapText="1"/>
    </xf>
    <xf numFmtId="9" fontId="13" fillId="33" borderId="14" xfId="0" applyNumberFormat="1" applyFont="1" applyFill="1" applyBorder="1" applyAlignment="1">
      <alignment horizontal="center" vertical="center" wrapText="1"/>
    </xf>
    <xf numFmtId="179" fontId="13" fillId="33" borderId="23" xfId="0" applyNumberFormat="1" applyFont="1" applyFill="1" applyBorder="1" applyAlignment="1">
      <alignment horizontal="center" vertical="center" wrapText="1"/>
    </xf>
    <xf numFmtId="179" fontId="13" fillId="33" borderId="24" xfId="0" applyNumberFormat="1" applyFont="1" applyFill="1" applyBorder="1" applyAlignment="1">
      <alignment horizontal="center" vertical="center" wrapText="1"/>
    </xf>
    <xf numFmtId="9" fontId="13" fillId="33" borderId="21" xfId="0" applyNumberFormat="1" applyFont="1" applyFill="1" applyBorder="1" applyAlignment="1">
      <alignment horizontal="center" vertical="center" wrapText="1"/>
    </xf>
    <xf numFmtId="179" fontId="13"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9" fontId="1" fillId="33" borderId="11" xfId="0" applyNumberFormat="1" applyFont="1" applyFill="1" applyBorder="1" applyAlignment="1">
      <alignment horizontal="center" vertical="center"/>
    </xf>
    <xf numFmtId="179" fontId="1" fillId="33" borderId="11" xfId="0" applyNumberFormat="1" applyFont="1" applyFill="1" applyBorder="1" applyAlignment="1">
      <alignment horizontal="right" vertical="center"/>
    </xf>
    <xf numFmtId="0" fontId="66" fillId="33" borderId="0" xfId="0" applyFont="1" applyFill="1" applyAlignment="1">
      <alignment horizontal="center" vertical="center"/>
    </xf>
    <xf numFmtId="0" fontId="66" fillId="33" borderId="0" xfId="0" applyFont="1" applyFill="1" applyAlignment="1">
      <alignment horizontal="center" vertical="center" wrapText="1"/>
    </xf>
    <xf numFmtId="179" fontId="13" fillId="33" borderId="25" xfId="0" applyNumberFormat="1" applyFont="1" applyFill="1" applyBorder="1" applyAlignment="1">
      <alignment horizontal="center" vertical="center" wrapText="1"/>
    </xf>
    <xf numFmtId="179" fontId="13" fillId="33" borderId="9" xfId="0" applyNumberFormat="1" applyFont="1" applyFill="1" applyBorder="1" applyAlignment="1">
      <alignment horizontal="center" vertical="center" wrapText="1"/>
    </xf>
    <xf numFmtId="179" fontId="13" fillId="33" borderId="10" xfId="0" applyNumberFormat="1" applyFont="1" applyFill="1" applyBorder="1" applyAlignment="1">
      <alignment horizontal="center" vertical="center" wrapText="1"/>
    </xf>
    <xf numFmtId="0" fontId="73" fillId="0" borderId="9" xfId="0" applyFont="1" applyBorder="1" applyAlignment="1">
      <alignment horizontal="center" vertical="center" wrapText="1"/>
    </xf>
    <xf numFmtId="0" fontId="73" fillId="0" borderId="10" xfId="0" applyFont="1" applyBorder="1" applyAlignment="1">
      <alignment horizontal="center" vertical="center" wrapText="1"/>
    </xf>
    <xf numFmtId="179" fontId="13" fillId="33" borderId="17" xfId="0" applyNumberFormat="1" applyFont="1" applyFill="1" applyBorder="1" applyAlignment="1">
      <alignment horizontal="center" vertical="center" wrapText="1"/>
    </xf>
    <xf numFmtId="179" fontId="13" fillId="33" borderId="18" xfId="0" applyNumberFormat="1" applyFont="1" applyFill="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179" fontId="1" fillId="33" borderId="19" xfId="0" applyNumberFormat="1" applyFont="1" applyFill="1" applyBorder="1" applyAlignment="1">
      <alignment horizontal="center" vertical="center"/>
    </xf>
    <xf numFmtId="179" fontId="1" fillId="33" borderId="20" xfId="0" applyNumberFormat="1" applyFont="1" applyFill="1" applyBorder="1" applyAlignment="1">
      <alignment horizontal="right" vertical="center"/>
    </xf>
    <xf numFmtId="0" fontId="1" fillId="33"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Fill="1" applyAlignment="1">
      <alignment vertical="center"/>
    </xf>
    <xf numFmtId="0" fontId="66" fillId="0" borderId="0" xfId="0" applyFont="1" applyFill="1" applyAlignment="1">
      <alignment vertical="center"/>
    </xf>
    <xf numFmtId="0" fontId="73" fillId="0" borderId="0" xfId="0" applyFont="1" applyFill="1" applyAlignment="1">
      <alignment vertical="center"/>
    </xf>
    <xf numFmtId="179" fontId="73" fillId="0" borderId="0" xfId="0" applyNumberFormat="1" applyFont="1" applyFill="1" applyAlignment="1">
      <alignment vertical="center"/>
    </xf>
    <xf numFmtId="179" fontId="66" fillId="0" borderId="0" xfId="0" applyNumberFormat="1" applyFont="1" applyFill="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9" fontId="0" fillId="0" borderId="0" xfId="0" applyNumberFormat="1" applyFont="1" applyAlignment="1">
      <alignment vertical="center"/>
    </xf>
    <xf numFmtId="177" fontId="71" fillId="0" borderId="0" xfId="50" applyNumberFormat="1" applyFont="1" applyFill="1" applyAlignment="1">
      <alignment horizontal="left" vertical="center" wrapText="1"/>
      <protection/>
    </xf>
    <xf numFmtId="176" fontId="71" fillId="0" borderId="0" xfId="50" applyNumberFormat="1" applyFont="1" applyFill="1" applyAlignment="1">
      <alignment horizontal="left" vertical="center" wrapText="1"/>
      <protection/>
    </xf>
    <xf numFmtId="178" fontId="4" fillId="0" borderId="0" xfId="50" applyNumberFormat="1" applyFont="1" applyFill="1" applyAlignment="1">
      <alignment horizontal="left" vertical="center" wrapText="1"/>
      <protection/>
    </xf>
    <xf numFmtId="178" fontId="6" fillId="0" borderId="0" xfId="50" applyNumberFormat="1" applyFont="1" applyFill="1" applyAlignment="1">
      <alignment horizontal="right" vertical="center" wrapText="1"/>
      <protection/>
    </xf>
    <xf numFmtId="0" fontId="74" fillId="0" borderId="0" xfId="0" applyFont="1" applyFill="1" applyBorder="1" applyAlignment="1">
      <alignment horizontal="right" vertical="center" wrapText="1"/>
    </xf>
    <xf numFmtId="177" fontId="71" fillId="0" borderId="11" xfId="50" applyNumberFormat="1" applyFont="1" applyFill="1" applyBorder="1" applyAlignment="1">
      <alignment horizontal="center" vertical="center" wrapText="1"/>
      <protection/>
    </xf>
    <xf numFmtId="178" fontId="71" fillId="0" borderId="11" xfId="50" applyNumberFormat="1" applyFont="1" applyFill="1" applyBorder="1" applyAlignment="1">
      <alignment horizontal="center" vertical="center" wrapText="1"/>
      <protection/>
    </xf>
    <xf numFmtId="176" fontId="71" fillId="0" borderId="23" xfId="50" applyNumberFormat="1" applyFont="1" applyFill="1" applyBorder="1" applyAlignment="1">
      <alignment horizontal="center" vertical="center" wrapText="1"/>
      <protection/>
    </xf>
    <xf numFmtId="176" fontId="71" fillId="0" borderId="24" xfId="50" applyNumberFormat="1" applyFont="1" applyFill="1" applyBorder="1" applyAlignment="1">
      <alignment horizontal="center" vertical="center" wrapText="1"/>
      <protection/>
    </xf>
    <xf numFmtId="176" fontId="71" fillId="0" borderId="25" xfId="50" applyNumberFormat="1" applyFont="1" applyFill="1" applyBorder="1" applyAlignment="1">
      <alignment horizontal="center" vertical="center" wrapText="1"/>
      <protection/>
    </xf>
    <xf numFmtId="176" fontId="71" fillId="0" borderId="14" xfId="50" applyNumberFormat="1" applyFont="1" applyFill="1" applyBorder="1" applyAlignment="1">
      <alignment horizontal="center" vertical="center" wrapText="1"/>
      <protection/>
    </xf>
    <xf numFmtId="178" fontId="71" fillId="0" borderId="23" xfId="50" applyNumberFormat="1" applyFont="1" applyFill="1" applyBorder="1" applyAlignment="1">
      <alignment horizontal="center" vertical="center" wrapText="1"/>
      <protection/>
    </xf>
    <xf numFmtId="178" fontId="71" fillId="0" borderId="25" xfId="50" applyNumberFormat="1" applyFont="1" applyFill="1" applyBorder="1" applyAlignment="1">
      <alignment horizontal="center" vertical="center" wrapText="1"/>
      <protection/>
    </xf>
    <xf numFmtId="176" fontId="71" fillId="0" borderId="21" xfId="50" applyNumberFormat="1" applyFont="1" applyFill="1" applyBorder="1" applyAlignment="1">
      <alignment horizontal="center" vertical="center" wrapText="1"/>
      <protection/>
    </xf>
    <xf numFmtId="177" fontId="75" fillId="0" borderId="11" xfId="33" applyNumberFormat="1" applyFont="1" applyFill="1" applyBorder="1" applyAlignment="1">
      <alignment horizontal="center" vertical="center" wrapText="1"/>
      <protection/>
    </xf>
    <xf numFmtId="178" fontId="75" fillId="0" borderId="11" xfId="33" applyNumberFormat="1" applyFont="1" applyFill="1" applyBorder="1" applyAlignment="1">
      <alignment horizontal="center" vertical="center" wrapText="1"/>
      <protection/>
    </xf>
    <xf numFmtId="177" fontId="75" fillId="0" borderId="11" xfId="50" applyNumberFormat="1" applyFont="1" applyFill="1" applyBorder="1" applyAlignment="1">
      <alignment horizontal="center" vertical="center" wrapText="1"/>
      <protection/>
    </xf>
    <xf numFmtId="179" fontId="75" fillId="0" borderId="11" xfId="33" applyNumberFormat="1" applyFont="1" applyFill="1" applyBorder="1" applyAlignment="1">
      <alignment horizontal="center" vertical="center" wrapText="1"/>
      <protection/>
    </xf>
    <xf numFmtId="176" fontId="75" fillId="0" borderId="11" xfId="50" applyNumberFormat="1" applyFont="1" applyFill="1" applyBorder="1" applyAlignment="1">
      <alignment horizontal="center" vertical="center" wrapText="1"/>
      <protection/>
    </xf>
    <xf numFmtId="179" fontId="71" fillId="0" borderId="11" xfId="33" applyNumberFormat="1" applyFont="1" applyFill="1" applyBorder="1" applyAlignment="1">
      <alignment horizontal="center" vertical="center" wrapText="1"/>
      <protection/>
    </xf>
    <xf numFmtId="178" fontId="71" fillId="0" borderId="11" xfId="33" applyNumberFormat="1" applyFont="1" applyFill="1" applyBorder="1" applyAlignment="1">
      <alignment horizontal="left" vertical="center" wrapText="1"/>
      <protection/>
    </xf>
    <xf numFmtId="178" fontId="71" fillId="0" borderId="11" xfId="33" applyNumberFormat="1" applyFont="1" applyFill="1" applyBorder="1" applyAlignment="1">
      <alignment horizontal="center" vertical="center" wrapText="1"/>
      <protection/>
    </xf>
    <xf numFmtId="176" fontId="71" fillId="0" borderId="11" xfId="33" applyNumberFormat="1" applyFont="1" applyFill="1" applyBorder="1" applyAlignment="1">
      <alignment horizontal="center" vertical="center" wrapText="1"/>
      <protection/>
    </xf>
    <xf numFmtId="0" fontId="71" fillId="0" borderId="11" xfId="0" applyFont="1" applyFill="1" applyBorder="1" applyAlignment="1">
      <alignment horizontal="center" vertical="center" wrapText="1"/>
    </xf>
    <xf numFmtId="178" fontId="71" fillId="0" borderId="11" xfId="67" applyNumberFormat="1" applyFont="1" applyFill="1" applyBorder="1" applyAlignment="1">
      <alignment horizontal="left" vertical="center" wrapText="1"/>
      <protection/>
    </xf>
    <xf numFmtId="177" fontId="71" fillId="0" borderId="11" xfId="33" applyNumberFormat="1" applyFont="1" applyFill="1" applyBorder="1" applyAlignment="1">
      <alignment horizontal="center" vertical="center" wrapText="1"/>
      <protection/>
    </xf>
    <xf numFmtId="0" fontId="71" fillId="0" borderId="11" xfId="66" applyFont="1" applyFill="1" applyBorder="1" applyAlignment="1">
      <alignment horizontal="left" vertical="center" wrapText="1"/>
      <protection/>
    </xf>
    <xf numFmtId="179" fontId="71" fillId="0" borderId="0" xfId="50" applyNumberFormat="1" applyFont="1" applyFill="1" applyAlignment="1">
      <alignment horizontal="left" vertical="center" wrapText="1"/>
      <protection/>
    </xf>
    <xf numFmtId="179" fontId="6" fillId="0" borderId="0" xfId="50" applyNumberFormat="1" applyFont="1" applyFill="1" applyAlignment="1">
      <alignment horizontal="right" vertical="center" wrapText="1"/>
      <protection/>
    </xf>
    <xf numFmtId="179" fontId="71" fillId="0" borderId="11" xfId="50" applyNumberFormat="1" applyFont="1" applyFill="1" applyBorder="1" applyAlignment="1">
      <alignment horizontal="center" vertical="center" wrapText="1"/>
      <protection/>
    </xf>
    <xf numFmtId="179" fontId="15" fillId="0" borderId="11" xfId="0" applyNumberFormat="1" applyFont="1" applyFill="1" applyBorder="1" applyAlignment="1">
      <alignment horizontal="center" vertical="center" wrapText="1"/>
    </xf>
    <xf numFmtId="179" fontId="6" fillId="0" borderId="11" xfId="0" applyNumberFormat="1" applyFont="1" applyFill="1" applyBorder="1" applyAlignment="1">
      <alignment horizontal="center" vertical="center" wrapText="1"/>
    </xf>
    <xf numFmtId="179" fontId="75" fillId="0" borderId="11" xfId="50" applyNumberFormat="1" applyFont="1" applyFill="1" applyBorder="1" applyAlignment="1">
      <alignment horizontal="center" vertical="center" wrapText="1"/>
      <protection/>
    </xf>
    <xf numFmtId="0" fontId="16" fillId="0" borderId="11" xfId="0" applyFont="1" applyFill="1" applyBorder="1" applyAlignment="1">
      <alignment horizontal="center" vertical="center" wrapText="1"/>
    </xf>
    <xf numFmtId="179" fontId="71" fillId="0" borderId="11" xfId="0" applyNumberFormat="1" applyFont="1" applyFill="1" applyBorder="1" applyAlignment="1">
      <alignment horizontal="center" vertical="center" wrapText="1"/>
    </xf>
    <xf numFmtId="179" fontId="71" fillId="0" borderId="14" xfId="50" applyNumberFormat="1" applyFont="1" applyFill="1" applyBorder="1" applyAlignment="1">
      <alignment horizontal="center" vertical="center" wrapText="1"/>
      <protection/>
    </xf>
    <xf numFmtId="179" fontId="71" fillId="0" borderId="26" xfId="50" applyNumberFormat="1" applyFont="1" applyFill="1" applyBorder="1" applyAlignment="1">
      <alignment horizontal="center" vertical="center" wrapText="1"/>
      <protection/>
    </xf>
    <xf numFmtId="179" fontId="71" fillId="0" borderId="21" xfId="50" applyNumberFormat="1" applyFont="1" applyFill="1" applyBorder="1" applyAlignment="1">
      <alignment horizontal="center" vertical="center" wrapText="1"/>
      <protection/>
    </xf>
    <xf numFmtId="0" fontId="66" fillId="0" borderId="0" xfId="0" applyFont="1" applyFill="1" applyAlignment="1">
      <alignment horizontal="center" vertical="center"/>
    </xf>
    <xf numFmtId="179" fontId="71" fillId="0" borderId="0" xfId="50" applyNumberFormat="1" applyFont="1" applyFill="1" applyAlignment="1">
      <alignment horizontal="center" vertical="center" wrapText="1"/>
      <protection/>
    </xf>
    <xf numFmtId="178" fontId="71" fillId="0" borderId="0" xfId="50" applyNumberFormat="1" applyFont="1" applyFill="1" applyAlignment="1">
      <alignment horizontal="center" vertical="center" wrapText="1"/>
      <protection/>
    </xf>
    <xf numFmtId="179" fontId="15" fillId="0" borderId="0" xfId="0" applyNumberFormat="1" applyFont="1" applyFill="1" applyAlignment="1">
      <alignment horizontal="center" vertical="center" wrapText="1"/>
    </xf>
    <xf numFmtId="179" fontId="73" fillId="0" borderId="11" xfId="0" applyNumberFormat="1" applyFont="1" applyFill="1" applyBorder="1" applyAlignment="1">
      <alignment vertical="center"/>
    </xf>
    <xf numFmtId="0" fontId="66" fillId="0" borderId="11" xfId="0" applyFont="1" applyFill="1" applyBorder="1" applyAlignment="1">
      <alignment horizontal="center" vertical="center" wrapText="1"/>
    </xf>
    <xf numFmtId="179" fontId="73" fillId="0" borderId="11" xfId="0" applyNumberFormat="1" applyFont="1" applyFill="1" applyBorder="1" applyAlignment="1">
      <alignment horizontal="center" vertical="center"/>
    </xf>
    <xf numFmtId="0" fontId="73" fillId="0" borderId="11" xfId="0" applyFont="1" applyFill="1" applyBorder="1" applyAlignment="1">
      <alignment vertical="center"/>
    </xf>
    <xf numFmtId="179" fontId="66" fillId="0" borderId="11" xfId="0" applyNumberFormat="1" applyFont="1" applyFill="1" applyBorder="1" applyAlignment="1">
      <alignment vertical="center"/>
    </xf>
    <xf numFmtId="179" fontId="66" fillId="0" borderId="0" xfId="0" applyNumberFormat="1" applyFont="1" applyFill="1" applyAlignment="1">
      <alignment horizontal="center" vertical="center" wrapText="1"/>
    </xf>
    <xf numFmtId="0" fontId="66" fillId="0" borderId="11" xfId="0" applyFont="1" applyFill="1" applyBorder="1" applyAlignment="1">
      <alignment vertical="center"/>
    </xf>
    <xf numFmtId="0" fontId="66" fillId="0" borderId="14" xfId="0" applyFont="1" applyFill="1" applyBorder="1" applyAlignment="1">
      <alignment horizontal="center" vertical="center" wrapText="1"/>
    </xf>
    <xf numFmtId="0" fontId="66" fillId="0" borderId="0" xfId="0" applyFont="1" applyFill="1" applyAlignment="1">
      <alignment horizontal="center" vertical="center" wrapText="1"/>
    </xf>
    <xf numFmtId="0" fontId="66" fillId="0" borderId="26"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horizontal="center" vertical="center"/>
    </xf>
    <xf numFmtId="0" fontId="76" fillId="0" borderId="0" xfId="0" applyFont="1" applyFill="1" applyAlignment="1">
      <alignment vertical="center"/>
    </xf>
    <xf numFmtId="0" fontId="16" fillId="0" borderId="0" xfId="0" applyFont="1" applyFill="1" applyBorder="1" applyAlignment="1">
      <alignment horizontal="left" vertical="center"/>
    </xf>
    <xf numFmtId="179" fontId="76" fillId="0" borderId="0" xfId="0" applyNumberFormat="1"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179" fontId="16" fillId="0" borderId="0" xfId="0" applyNumberFormat="1" applyFont="1" applyFill="1" applyAlignment="1">
      <alignment horizontal="center" vertical="center"/>
    </xf>
    <xf numFmtId="0" fontId="16" fillId="0" borderId="14" xfId="0" applyFont="1" applyFill="1" applyBorder="1" applyAlignment="1">
      <alignment horizontal="center" vertical="center" wrapText="1"/>
    </xf>
    <xf numFmtId="176" fontId="6" fillId="0" borderId="23" xfId="0" applyNumberFormat="1" applyFont="1" applyFill="1" applyBorder="1" applyAlignment="1">
      <alignment horizontal="center" vertical="center" wrapText="1"/>
    </xf>
    <xf numFmtId="176" fontId="16" fillId="0" borderId="24" xfId="0" applyNumberFormat="1" applyFont="1" applyFill="1" applyBorder="1" applyAlignment="1">
      <alignment horizontal="center" vertical="center" wrapText="1"/>
    </xf>
    <xf numFmtId="176" fontId="16" fillId="0" borderId="25" xfId="0" applyNumberFormat="1" applyFont="1" applyFill="1" applyBorder="1" applyAlignment="1">
      <alignment vertical="center" wrapText="1"/>
    </xf>
    <xf numFmtId="176" fontId="16" fillId="0" borderId="11" xfId="0" applyNumberFormat="1" applyFont="1" applyFill="1" applyBorder="1" applyAlignment="1">
      <alignment horizontal="center" vertical="center" wrapText="1"/>
    </xf>
    <xf numFmtId="179" fontId="16" fillId="0" borderId="27" xfId="0" applyNumberFormat="1" applyFont="1" applyFill="1" applyBorder="1" applyAlignment="1">
      <alignment horizontal="center" vertical="center" wrapText="1"/>
    </xf>
    <xf numFmtId="179" fontId="16" fillId="0" borderId="28"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9" fontId="16" fillId="0" borderId="14" xfId="0" applyNumberFormat="1" applyFont="1" applyFill="1" applyBorder="1" applyAlignment="1">
      <alignment horizontal="center" vertical="center" wrapText="1"/>
    </xf>
    <xf numFmtId="176" fontId="16" fillId="0" borderId="14" xfId="0" applyNumberFormat="1" applyFont="1" applyFill="1" applyBorder="1" applyAlignment="1">
      <alignment horizontal="center" vertical="center" wrapText="1"/>
    </xf>
    <xf numFmtId="176" fontId="16" fillId="0" borderId="14" xfId="0" applyNumberFormat="1" applyFont="1" applyFill="1" applyBorder="1" applyAlignment="1">
      <alignment horizontal="center" vertical="center"/>
    </xf>
    <xf numFmtId="179" fontId="16" fillId="0" borderId="14" xfId="0" applyNumberFormat="1" applyFont="1" applyFill="1" applyBorder="1" applyAlignment="1">
      <alignment horizontal="center" vertical="center" wrapText="1"/>
    </xf>
    <xf numFmtId="179" fontId="16" fillId="0" borderId="23" xfId="0" applyNumberFormat="1" applyFont="1" applyFill="1" applyBorder="1" applyAlignment="1">
      <alignment horizontal="center" vertical="center" wrapText="1"/>
    </xf>
    <xf numFmtId="179" fontId="16" fillId="0" borderId="24"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176" fontId="16" fillId="0" borderId="21" xfId="0" applyNumberFormat="1" applyFont="1" applyFill="1" applyBorder="1" applyAlignment="1">
      <alignment horizontal="center" vertical="center" wrapText="1"/>
    </xf>
    <xf numFmtId="176" fontId="16" fillId="0" borderId="21" xfId="0" applyNumberFormat="1" applyFont="1" applyFill="1" applyBorder="1" applyAlignment="1">
      <alignment horizontal="center" vertical="center"/>
    </xf>
    <xf numFmtId="179" fontId="16" fillId="0" borderId="21" xfId="0" applyNumberFormat="1" applyFont="1" applyFill="1" applyBorder="1" applyAlignment="1">
      <alignment horizontal="center" vertical="center" wrapText="1"/>
    </xf>
    <xf numFmtId="179" fontId="16"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xf>
    <xf numFmtId="9" fontId="16"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xf>
    <xf numFmtId="176" fontId="16" fillId="0" borderId="11" xfId="0" applyNumberFormat="1" applyFont="1" applyFill="1" applyBorder="1" applyAlignment="1">
      <alignment horizontal="center" vertical="center"/>
    </xf>
    <xf numFmtId="179" fontId="16"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1" xfId="0" applyFont="1" applyFill="1" applyBorder="1" applyAlignment="1">
      <alignment horizontal="center" vertical="center"/>
    </xf>
    <xf numFmtId="9" fontId="77" fillId="0" borderId="11" xfId="0" applyNumberFormat="1" applyFont="1" applyFill="1" applyBorder="1" applyAlignment="1">
      <alignment horizontal="center" vertical="center"/>
    </xf>
    <xf numFmtId="176" fontId="77" fillId="0" borderId="11" xfId="0" applyNumberFormat="1" applyFont="1" applyFill="1" applyBorder="1" applyAlignment="1">
      <alignment horizontal="center" vertical="center"/>
    </xf>
    <xf numFmtId="0" fontId="16" fillId="0" borderId="0" xfId="0" applyFont="1" applyFill="1" applyAlignment="1">
      <alignment horizontal="left" vertical="center" wrapText="1"/>
    </xf>
    <xf numFmtId="179" fontId="16" fillId="0" borderId="29" xfId="0" applyNumberFormat="1"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0" xfId="0" applyFill="1" applyBorder="1" applyAlignment="1">
      <alignment vertical="center"/>
    </xf>
    <xf numFmtId="0" fontId="78" fillId="0" borderId="0" xfId="0" applyFont="1" applyFill="1" applyBorder="1" applyAlignment="1">
      <alignment horizontal="center" vertical="center"/>
    </xf>
    <xf numFmtId="0" fontId="79" fillId="0" borderId="0" xfId="0" applyFont="1" applyFill="1" applyBorder="1" applyAlignment="1">
      <alignment vertical="center"/>
    </xf>
    <xf numFmtId="0" fontId="79" fillId="0" borderId="11" xfId="0" applyFont="1" applyFill="1" applyBorder="1" applyAlignment="1">
      <alignment vertical="center" wrapText="1"/>
    </xf>
    <xf numFmtId="0" fontId="79" fillId="0" borderId="23" xfId="0" applyFont="1" applyFill="1" applyBorder="1" applyAlignment="1">
      <alignment horizontal="left" vertical="center" wrapText="1"/>
    </xf>
    <xf numFmtId="0" fontId="79" fillId="0" borderId="24" xfId="0" applyFont="1" applyFill="1" applyBorder="1" applyAlignment="1">
      <alignment horizontal="left" vertical="center" wrapText="1"/>
    </xf>
    <xf numFmtId="0" fontId="79" fillId="0" borderId="23"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11" xfId="0" applyFont="1" applyFill="1" applyBorder="1" applyAlignment="1">
      <alignment horizontal="left" vertical="center" wrapText="1"/>
    </xf>
    <xf numFmtId="9" fontId="79" fillId="0" borderId="19" xfId="0" applyNumberFormat="1" applyFont="1" applyFill="1" applyBorder="1" applyAlignment="1">
      <alignment horizontal="center" vertical="center" wrapText="1"/>
    </xf>
    <xf numFmtId="9" fontId="79" fillId="0" borderId="32" xfId="0" applyNumberFormat="1"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32" xfId="0" applyFont="1" applyFill="1" applyBorder="1" applyAlignment="1">
      <alignment horizontal="center" vertical="center" wrapText="1"/>
    </xf>
    <xf numFmtId="0" fontId="79" fillId="0" borderId="25" xfId="0" applyFont="1" applyFill="1" applyBorder="1" applyAlignment="1">
      <alignment horizontal="left" vertical="center" wrapText="1"/>
    </xf>
    <xf numFmtId="179" fontId="79" fillId="0" borderId="23" xfId="0" applyNumberFormat="1" applyFont="1" applyFill="1" applyBorder="1" applyAlignment="1">
      <alignment horizontal="left" vertical="center" wrapText="1"/>
    </xf>
    <xf numFmtId="179" fontId="79" fillId="0" borderId="24" xfId="0" applyNumberFormat="1" applyFont="1" applyFill="1" applyBorder="1" applyAlignment="1">
      <alignment horizontal="left" vertical="center" wrapText="1"/>
    </xf>
    <xf numFmtId="179" fontId="79" fillId="0" borderId="25" xfId="0" applyNumberFormat="1" applyFont="1" applyFill="1" applyBorder="1" applyAlignment="1">
      <alignment horizontal="left" vertical="center" wrapText="1"/>
    </xf>
    <xf numFmtId="0" fontId="79" fillId="0" borderId="10" xfId="0" applyFont="1" applyFill="1" applyBorder="1" applyAlignment="1">
      <alignment horizontal="center" vertical="center" wrapText="1"/>
    </xf>
    <xf numFmtId="0" fontId="79" fillId="0" borderId="18" xfId="0" applyFont="1" applyFill="1" applyBorder="1" applyAlignment="1">
      <alignment horizontal="center" vertical="center" wrapText="1"/>
    </xf>
    <xf numFmtId="9" fontId="79" fillId="0" borderId="20" xfId="0" applyNumberFormat="1" applyFont="1" applyFill="1" applyBorder="1" applyAlignment="1">
      <alignment horizontal="center" vertical="center" wrapText="1"/>
    </xf>
    <xf numFmtId="0" fontId="79" fillId="0" borderId="20" xfId="0" applyFont="1" applyFill="1" applyBorder="1" applyAlignment="1">
      <alignment horizontal="center" vertical="center" wrapText="1"/>
    </xf>
    <xf numFmtId="0" fontId="0" fillId="0" borderId="0" xfId="0" applyAlignment="1">
      <alignment horizontal="left" vertical="center"/>
    </xf>
    <xf numFmtId="0" fontId="80" fillId="0" borderId="0" xfId="65" applyFont="1" applyAlignment="1">
      <alignment vertical="center" wrapText="1"/>
      <protection/>
    </xf>
    <xf numFmtId="0" fontId="80" fillId="0" borderId="0" xfId="65" applyFont="1" applyAlignment="1">
      <alignment horizontal="left" vertical="center"/>
      <protection/>
    </xf>
    <xf numFmtId="0" fontId="80" fillId="0" borderId="0" xfId="65" applyFont="1">
      <alignment vertical="center"/>
      <protection/>
    </xf>
    <xf numFmtId="0" fontId="81" fillId="0" borderId="0" xfId="65" applyFont="1" applyAlignment="1">
      <alignment horizontal="center" vertical="center"/>
      <protection/>
    </xf>
    <xf numFmtId="0" fontId="80" fillId="0" borderId="11" xfId="65" applyFont="1" applyBorder="1" applyAlignment="1">
      <alignment horizontal="center" vertical="center"/>
      <protection/>
    </xf>
    <xf numFmtId="0" fontId="80" fillId="0" borderId="11" xfId="65" applyFont="1" applyBorder="1" applyAlignment="1">
      <alignment horizontal="left" vertical="center"/>
      <protection/>
    </xf>
    <xf numFmtId="0" fontId="80" fillId="0" borderId="11" xfId="65" applyFont="1" applyBorder="1" applyAlignment="1">
      <alignment vertical="center"/>
      <protection/>
    </xf>
    <xf numFmtId="0" fontId="25" fillId="0" borderId="11" xfId="0" applyFont="1" applyFill="1" applyBorder="1" applyAlignment="1">
      <alignment horizontal="left" vertical="center"/>
    </xf>
    <xf numFmtId="0" fontId="25" fillId="0" borderId="11" xfId="0" applyFont="1" applyFill="1" applyBorder="1" applyAlignment="1">
      <alignment horizontal="center" vertical="center"/>
    </xf>
    <xf numFmtId="0" fontId="80" fillId="0" borderId="11" xfId="65" applyFont="1" applyBorder="1" applyAlignment="1">
      <alignment vertical="center" wrapText="1"/>
      <protection/>
    </xf>
    <xf numFmtId="0" fontId="79" fillId="0" borderId="11" xfId="65" applyFont="1" applyBorder="1" applyAlignment="1">
      <alignment horizontal="center" vertical="center"/>
      <protection/>
    </xf>
    <xf numFmtId="0" fontId="24" fillId="0" borderId="11" xfId="0" applyFont="1" applyFill="1" applyBorder="1" applyAlignment="1">
      <alignment horizontal="left" vertical="center"/>
    </xf>
    <xf numFmtId="0" fontId="24" fillId="0" borderId="11" xfId="0" applyFont="1" applyFill="1" applyBorder="1" applyAlignment="1">
      <alignment vertical="center"/>
    </xf>
    <xf numFmtId="0" fontId="79" fillId="0" borderId="11" xfId="65" applyFont="1" applyBorder="1" applyAlignment="1">
      <alignment horizontal="center" vertical="center" wrapText="1"/>
      <protection/>
    </xf>
    <xf numFmtId="0" fontId="79" fillId="0" borderId="11" xfId="65" applyFont="1" applyFill="1" applyBorder="1" applyAlignment="1">
      <alignment vertical="center" wrapText="1"/>
      <protection/>
    </xf>
    <xf numFmtId="0" fontId="79" fillId="0" borderId="11" xfId="65" applyFont="1" applyFill="1" applyBorder="1" applyAlignment="1">
      <alignment horizontal="center" vertical="center" wrapText="1"/>
      <protection/>
    </xf>
    <xf numFmtId="177" fontId="1" fillId="0" borderId="19" xfId="33" applyNumberFormat="1" applyFont="1" applyFill="1" applyBorder="1" applyAlignment="1">
      <alignment horizontal="center" vertical="center" wrapText="1"/>
      <protection/>
    </xf>
    <xf numFmtId="177" fontId="1" fillId="0" borderId="32" xfId="33" applyNumberFormat="1" applyFont="1" applyFill="1" applyBorder="1" applyAlignment="1">
      <alignment horizontal="center" vertical="center" wrapText="1"/>
      <protection/>
    </xf>
    <xf numFmtId="0" fontId="24" fillId="0" borderId="11" xfId="0" applyFont="1" applyFill="1" applyBorder="1" applyAlignment="1" applyProtection="1">
      <alignment horizontal="left" vertical="center" wrapText="1" readingOrder="1"/>
      <protection locked="0"/>
    </xf>
    <xf numFmtId="0" fontId="24" fillId="0" borderId="11" xfId="0" applyFont="1" applyFill="1" applyBorder="1" applyAlignment="1">
      <alignment horizontal="left" vertical="center" wrapText="1"/>
    </xf>
    <xf numFmtId="9" fontId="24" fillId="0" borderId="19" xfId="0" applyNumberFormat="1" applyFont="1" applyFill="1" applyBorder="1" applyAlignment="1">
      <alignment horizontal="center" vertical="center" wrapText="1"/>
    </xf>
    <xf numFmtId="9" fontId="24" fillId="0" borderId="32"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1" fillId="0" borderId="20" xfId="33" applyNumberFormat="1" applyFont="1" applyFill="1" applyBorder="1" applyAlignment="1">
      <alignment horizontal="center" vertical="center" wrapText="1"/>
      <protection/>
    </xf>
    <xf numFmtId="9" fontId="24" fillId="0" borderId="20"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6 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昆明教育局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4 3" xfId="66"/>
    <cellStyle name="常规_(楚雄)2007-2008学年中等职业学校一二年级在校生统计表 2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
  <sheetViews>
    <sheetView zoomScaleSheetLayoutView="100" workbookViewId="0" topLeftCell="A1">
      <selection activeCell="B19" sqref="B19"/>
    </sheetView>
  </sheetViews>
  <sheetFormatPr defaultColWidth="9.00390625" defaultRowHeight="15"/>
  <cols>
    <col min="1" max="1" width="24.57421875" style="0" customWidth="1"/>
    <col min="2" max="2" width="29.28125" style="250" customWidth="1"/>
    <col min="3" max="3" width="37.28125" style="0" customWidth="1"/>
    <col min="4" max="17" width="4.421875" style="0" customWidth="1"/>
  </cols>
  <sheetData>
    <row r="1" spans="1:17" ht="24" customHeight="1">
      <c r="A1" s="251" t="s">
        <v>0</v>
      </c>
      <c r="B1" s="252"/>
      <c r="C1" s="253"/>
      <c r="D1" s="253"/>
      <c r="E1" s="253"/>
      <c r="F1" s="253"/>
      <c r="G1" s="253"/>
      <c r="H1" s="253"/>
      <c r="I1" s="253"/>
      <c r="J1" s="253"/>
      <c r="K1" s="253"/>
      <c r="L1" s="253"/>
      <c r="M1" s="253"/>
      <c r="N1" s="253"/>
      <c r="O1" s="253"/>
      <c r="P1" s="253"/>
      <c r="Q1" s="253"/>
    </row>
    <row r="2" spans="1:17" ht="37.5" customHeight="1">
      <c r="A2" s="254" t="s">
        <v>1</v>
      </c>
      <c r="B2" s="254"/>
      <c r="C2" s="254"/>
      <c r="D2" s="254"/>
      <c r="E2" s="254"/>
      <c r="F2" s="254"/>
      <c r="G2" s="254"/>
      <c r="H2" s="254"/>
      <c r="I2" s="254"/>
      <c r="J2" s="254"/>
      <c r="K2" s="254"/>
      <c r="L2" s="254"/>
      <c r="M2" s="254"/>
      <c r="N2" s="254"/>
      <c r="O2" s="254"/>
      <c r="P2" s="254"/>
      <c r="Q2" s="254"/>
    </row>
    <row r="3" spans="1:17" ht="28.5" customHeight="1">
      <c r="A3" s="255" t="s">
        <v>2</v>
      </c>
      <c r="B3" s="256"/>
      <c r="C3" s="255"/>
      <c r="D3" s="257" t="s">
        <v>3</v>
      </c>
      <c r="E3" s="257"/>
      <c r="F3" s="257"/>
      <c r="G3" s="257"/>
      <c r="H3" s="257"/>
      <c r="I3" s="257"/>
      <c r="J3" s="257"/>
      <c r="K3" s="257"/>
      <c r="L3" s="257"/>
      <c r="M3" s="257"/>
      <c r="N3" s="257"/>
      <c r="O3" s="257"/>
      <c r="P3" s="257"/>
      <c r="Q3" s="257"/>
    </row>
    <row r="4" spans="1:17" ht="120" customHeight="1">
      <c r="A4" s="255" t="s">
        <v>4</v>
      </c>
      <c r="B4" s="258"/>
      <c r="C4" s="259"/>
      <c r="D4" s="260" t="s">
        <v>5</v>
      </c>
      <c r="E4" s="260"/>
      <c r="F4" s="260"/>
      <c r="G4" s="260"/>
      <c r="H4" s="260"/>
      <c r="I4" s="260"/>
      <c r="J4" s="260"/>
      <c r="K4" s="260"/>
      <c r="L4" s="260"/>
      <c r="M4" s="260"/>
      <c r="N4" s="260"/>
      <c r="O4" s="260"/>
      <c r="P4" s="260"/>
      <c r="Q4" s="260"/>
    </row>
    <row r="5" spans="1:17" ht="27.75" customHeight="1">
      <c r="A5" s="261" t="s">
        <v>6</v>
      </c>
      <c r="B5" s="262"/>
      <c r="C5" s="263"/>
      <c r="D5" s="264" t="s">
        <v>7</v>
      </c>
      <c r="E5" s="264"/>
      <c r="F5" s="264"/>
      <c r="G5" s="264"/>
      <c r="H5" s="264"/>
      <c r="I5" s="264"/>
      <c r="J5" s="264"/>
      <c r="K5" s="264"/>
      <c r="L5" s="264"/>
      <c r="M5" s="264"/>
      <c r="N5" s="264"/>
      <c r="O5" s="264"/>
      <c r="P5" s="264"/>
      <c r="Q5" s="264"/>
    </row>
    <row r="6" spans="1:17" ht="27.75" customHeight="1">
      <c r="A6" s="265" t="s">
        <v>8</v>
      </c>
      <c r="B6" s="266" t="s">
        <v>9</v>
      </c>
      <c r="C6" s="266" t="s">
        <v>10</v>
      </c>
      <c r="D6" s="267" t="s">
        <v>11</v>
      </c>
      <c r="E6" s="268"/>
      <c r="F6" s="268"/>
      <c r="G6" s="268"/>
      <c r="H6" s="268"/>
      <c r="I6" s="268"/>
      <c r="J6" s="268"/>
      <c r="K6" s="268"/>
      <c r="L6" s="268"/>
      <c r="M6" s="268"/>
      <c r="N6" s="268"/>
      <c r="O6" s="268"/>
      <c r="P6" s="268"/>
      <c r="Q6" s="276"/>
    </row>
    <row r="7" spans="1:17" ht="27.75" customHeight="1">
      <c r="A7" s="266" t="s">
        <v>12</v>
      </c>
      <c r="B7" s="269" t="s">
        <v>13</v>
      </c>
      <c r="C7" s="270" t="s">
        <v>14</v>
      </c>
      <c r="D7" s="271">
        <v>1</v>
      </c>
      <c r="E7" s="272"/>
      <c r="F7" s="272"/>
      <c r="G7" s="272"/>
      <c r="H7" s="272"/>
      <c r="I7" s="272"/>
      <c r="J7" s="272"/>
      <c r="K7" s="272"/>
      <c r="L7" s="272"/>
      <c r="M7" s="272"/>
      <c r="N7" s="272"/>
      <c r="O7" s="272"/>
      <c r="P7" s="272"/>
      <c r="Q7" s="277"/>
    </row>
    <row r="8" spans="1:17" ht="27.75" customHeight="1">
      <c r="A8" s="266"/>
      <c r="B8" s="270" t="s">
        <v>15</v>
      </c>
      <c r="C8" s="270" t="s">
        <v>16</v>
      </c>
      <c r="D8" s="273" t="s">
        <v>17</v>
      </c>
      <c r="E8" s="274"/>
      <c r="F8" s="274"/>
      <c r="G8" s="274"/>
      <c r="H8" s="274"/>
      <c r="I8" s="274"/>
      <c r="J8" s="274"/>
      <c r="K8" s="274"/>
      <c r="L8" s="274"/>
      <c r="M8" s="274"/>
      <c r="N8" s="274"/>
      <c r="O8" s="274"/>
      <c r="P8" s="274"/>
      <c r="Q8" s="278"/>
    </row>
    <row r="9" spans="1:17" ht="27.75" customHeight="1">
      <c r="A9" s="266"/>
      <c r="B9" s="270" t="s">
        <v>18</v>
      </c>
      <c r="C9" s="270" t="s">
        <v>19</v>
      </c>
      <c r="D9" s="271">
        <v>1</v>
      </c>
      <c r="E9" s="272"/>
      <c r="F9" s="272"/>
      <c r="G9" s="272"/>
      <c r="H9" s="272"/>
      <c r="I9" s="272"/>
      <c r="J9" s="272"/>
      <c r="K9" s="272"/>
      <c r="L9" s="272"/>
      <c r="M9" s="272"/>
      <c r="N9" s="272"/>
      <c r="O9" s="272"/>
      <c r="P9" s="272"/>
      <c r="Q9" s="277"/>
    </row>
    <row r="10" spans="1:17" ht="27.75" customHeight="1">
      <c r="A10" s="266"/>
      <c r="B10" s="270" t="s">
        <v>20</v>
      </c>
      <c r="C10" s="270" t="s">
        <v>21</v>
      </c>
      <c r="D10" s="271">
        <v>1</v>
      </c>
      <c r="E10" s="272"/>
      <c r="F10" s="272"/>
      <c r="G10" s="272"/>
      <c r="H10" s="272"/>
      <c r="I10" s="272"/>
      <c r="J10" s="272"/>
      <c r="K10" s="272"/>
      <c r="L10" s="272"/>
      <c r="M10" s="272"/>
      <c r="N10" s="272"/>
      <c r="O10" s="272"/>
      <c r="P10" s="272"/>
      <c r="Q10" s="277"/>
    </row>
    <row r="11" spans="1:17" ht="27.75" customHeight="1">
      <c r="A11" s="266" t="s">
        <v>22</v>
      </c>
      <c r="B11" s="270" t="s">
        <v>23</v>
      </c>
      <c r="C11" s="270" t="s">
        <v>24</v>
      </c>
      <c r="D11" s="271">
        <v>1</v>
      </c>
      <c r="E11" s="272"/>
      <c r="F11" s="272"/>
      <c r="G11" s="272"/>
      <c r="H11" s="272"/>
      <c r="I11" s="272"/>
      <c r="J11" s="272"/>
      <c r="K11" s="272"/>
      <c r="L11" s="272"/>
      <c r="M11" s="272"/>
      <c r="N11" s="272"/>
      <c r="O11" s="272"/>
      <c r="P11" s="272"/>
      <c r="Q11" s="277"/>
    </row>
    <row r="12" spans="1:17" ht="27.75" customHeight="1">
      <c r="A12" s="266"/>
      <c r="B12" s="270" t="s">
        <v>23</v>
      </c>
      <c r="C12" s="270" t="s">
        <v>25</v>
      </c>
      <c r="D12" s="273" t="s">
        <v>17</v>
      </c>
      <c r="E12" s="274"/>
      <c r="F12" s="274"/>
      <c r="G12" s="274"/>
      <c r="H12" s="274"/>
      <c r="I12" s="274"/>
      <c r="J12" s="274"/>
      <c r="K12" s="274"/>
      <c r="L12" s="274"/>
      <c r="M12" s="274"/>
      <c r="N12" s="274"/>
      <c r="O12" s="274"/>
      <c r="P12" s="274"/>
      <c r="Q12" s="278"/>
    </row>
    <row r="13" spans="1:17" ht="27.75" customHeight="1">
      <c r="A13" s="275"/>
      <c r="B13" s="270" t="s">
        <v>23</v>
      </c>
      <c r="C13" s="270" t="s">
        <v>26</v>
      </c>
      <c r="D13" s="271">
        <v>1</v>
      </c>
      <c r="E13" s="272"/>
      <c r="F13" s="272"/>
      <c r="G13" s="272"/>
      <c r="H13" s="272"/>
      <c r="I13" s="272"/>
      <c r="J13" s="272"/>
      <c r="K13" s="272"/>
      <c r="L13" s="272"/>
      <c r="M13" s="272"/>
      <c r="N13" s="272"/>
      <c r="O13" s="272"/>
      <c r="P13" s="272"/>
      <c r="Q13" s="277"/>
    </row>
    <row r="14" spans="1:17" ht="27.75" customHeight="1">
      <c r="A14" s="275"/>
      <c r="B14" s="270" t="s">
        <v>27</v>
      </c>
      <c r="C14" s="270" t="s">
        <v>28</v>
      </c>
      <c r="D14" s="271" t="s">
        <v>29</v>
      </c>
      <c r="E14" s="272"/>
      <c r="F14" s="272"/>
      <c r="G14" s="272"/>
      <c r="H14" s="272"/>
      <c r="I14" s="272"/>
      <c r="J14" s="272"/>
      <c r="K14" s="272"/>
      <c r="L14" s="272"/>
      <c r="M14" s="272"/>
      <c r="N14" s="272"/>
      <c r="O14" s="272"/>
      <c r="P14" s="272"/>
      <c r="Q14" s="277"/>
    </row>
    <row r="15" spans="1:17" ht="27.75" customHeight="1">
      <c r="A15" s="275"/>
      <c r="B15" s="270" t="s">
        <v>27</v>
      </c>
      <c r="C15" s="270" t="s">
        <v>30</v>
      </c>
      <c r="D15" s="271" t="s">
        <v>31</v>
      </c>
      <c r="E15" s="272"/>
      <c r="F15" s="272"/>
      <c r="G15" s="272"/>
      <c r="H15" s="272"/>
      <c r="I15" s="272"/>
      <c r="J15" s="272"/>
      <c r="K15" s="272"/>
      <c r="L15" s="272"/>
      <c r="M15" s="272"/>
      <c r="N15" s="272"/>
      <c r="O15" s="272"/>
      <c r="P15" s="272"/>
      <c r="Q15" s="277"/>
    </row>
    <row r="16" spans="1:17" ht="27.75" customHeight="1">
      <c r="A16" s="265" t="s">
        <v>32</v>
      </c>
      <c r="B16" s="270" t="s">
        <v>33</v>
      </c>
      <c r="C16" s="270" t="s">
        <v>34</v>
      </c>
      <c r="D16" s="273" t="s">
        <v>17</v>
      </c>
      <c r="E16" s="274"/>
      <c r="F16" s="274"/>
      <c r="G16" s="274"/>
      <c r="H16" s="274"/>
      <c r="I16" s="274"/>
      <c r="J16" s="274"/>
      <c r="K16" s="274"/>
      <c r="L16" s="274"/>
      <c r="M16" s="274"/>
      <c r="N16" s="274"/>
      <c r="O16" s="274"/>
      <c r="P16" s="274"/>
      <c r="Q16" s="278"/>
    </row>
  </sheetData>
  <sheetProtection/>
  <mergeCells count="20">
    <mergeCell ref="A2:Q2"/>
    <mergeCell ref="A3:C3"/>
    <mergeCell ref="D3:Q3"/>
    <mergeCell ref="A4:C4"/>
    <mergeCell ref="D4:Q4"/>
    <mergeCell ref="A5:C5"/>
    <mergeCell ref="D5:Q5"/>
    <mergeCell ref="D6:Q6"/>
    <mergeCell ref="D7:Q7"/>
    <mergeCell ref="D8:Q8"/>
    <mergeCell ref="D9:Q9"/>
    <mergeCell ref="D10:Q10"/>
    <mergeCell ref="D11:Q11"/>
    <mergeCell ref="D12:Q12"/>
    <mergeCell ref="D13:Q13"/>
    <mergeCell ref="D14:Q14"/>
    <mergeCell ref="D15:Q15"/>
    <mergeCell ref="D16:Q16"/>
    <mergeCell ref="A7:A10"/>
    <mergeCell ref="A11:A15"/>
  </mergeCells>
  <printOptions horizontalCentered="1"/>
  <pageMargins left="0.15694444444444444" right="0.15694444444444444" top="0.9444444444444444" bottom="0.7513888888888889" header="0.2986111111111111" footer="0.2986111111111111"/>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O14"/>
  <sheetViews>
    <sheetView zoomScaleSheetLayoutView="100" workbookViewId="0" topLeftCell="A1">
      <selection activeCell="A2" sqref="A2:O2"/>
    </sheetView>
  </sheetViews>
  <sheetFormatPr defaultColWidth="8.8515625" defaultRowHeight="15"/>
  <cols>
    <col min="1" max="1" width="19.421875" style="0" customWidth="1"/>
    <col min="2" max="2" width="16.140625" style="0" customWidth="1"/>
    <col min="3" max="3" width="23.421875" style="0" customWidth="1"/>
    <col min="4" max="9" width="5.7109375" style="0" customWidth="1"/>
    <col min="13" max="15" width="4.8515625" style="0" customWidth="1"/>
  </cols>
  <sheetData>
    <row r="1" s="224" customFormat="1" ht="21" customHeight="1">
      <c r="A1" s="224" t="s">
        <v>35</v>
      </c>
    </row>
    <row r="2" spans="1:15" s="224" customFormat="1" ht="38.25" customHeight="1">
      <c r="A2" s="225" t="s">
        <v>36</v>
      </c>
      <c r="B2" s="225"/>
      <c r="C2" s="225"/>
      <c r="D2" s="225"/>
      <c r="E2" s="225"/>
      <c r="F2" s="225"/>
      <c r="G2" s="225"/>
      <c r="H2" s="225"/>
      <c r="I2" s="225"/>
      <c r="J2" s="225"/>
      <c r="K2" s="225"/>
      <c r="L2" s="225"/>
      <c r="M2" s="225"/>
      <c r="N2" s="225"/>
      <c r="O2" s="225"/>
    </row>
    <row r="3" spans="1:15" s="224" customFormat="1" ht="18.75" customHeight="1">
      <c r="A3" s="226" t="s">
        <v>37</v>
      </c>
      <c r="B3" s="226"/>
      <c r="C3" s="226"/>
      <c r="D3" s="226"/>
      <c r="E3" s="226"/>
      <c r="F3" s="226"/>
      <c r="G3" s="226"/>
      <c r="H3" s="226"/>
      <c r="I3" s="226"/>
      <c r="J3" s="226"/>
      <c r="K3" s="226"/>
      <c r="L3" s="226"/>
      <c r="M3" s="226"/>
      <c r="N3" s="226"/>
      <c r="O3" s="226"/>
    </row>
    <row r="4" spans="1:15" s="224" customFormat="1" ht="36" customHeight="1">
      <c r="A4" s="227" t="s">
        <v>38</v>
      </c>
      <c r="B4" s="228" t="s">
        <v>39</v>
      </c>
      <c r="C4" s="229"/>
      <c r="D4" s="229"/>
      <c r="E4" s="229"/>
      <c r="F4" s="229"/>
      <c r="G4" s="229"/>
      <c r="H4" s="229"/>
      <c r="I4" s="242"/>
      <c r="J4" s="230" t="s">
        <v>40</v>
      </c>
      <c r="K4" s="232"/>
      <c r="L4" s="231"/>
      <c r="M4" s="243">
        <v>261.12</v>
      </c>
      <c r="N4" s="244"/>
      <c r="O4" s="245"/>
    </row>
    <row r="5" spans="1:15" s="224" customFormat="1" ht="88.5" customHeight="1">
      <c r="A5" s="230" t="s">
        <v>4</v>
      </c>
      <c r="B5" s="231"/>
      <c r="C5" s="228" t="s">
        <v>41</v>
      </c>
      <c r="D5" s="229"/>
      <c r="E5" s="229"/>
      <c r="F5" s="229"/>
      <c r="G5" s="229"/>
      <c r="H5" s="229"/>
      <c r="I5" s="229"/>
      <c r="J5" s="229"/>
      <c r="K5" s="229"/>
      <c r="L5" s="229"/>
      <c r="M5" s="229"/>
      <c r="N5" s="229"/>
      <c r="O5" s="242"/>
    </row>
    <row r="6" spans="1:15" s="224" customFormat="1" ht="24.75" customHeight="1">
      <c r="A6" s="230" t="s">
        <v>6</v>
      </c>
      <c r="B6" s="232"/>
      <c r="C6" s="231"/>
      <c r="D6" s="233" t="s">
        <v>7</v>
      </c>
      <c r="E6" s="234"/>
      <c r="F6" s="234"/>
      <c r="G6" s="234"/>
      <c r="H6" s="234"/>
      <c r="I6" s="234"/>
      <c r="J6" s="234"/>
      <c r="K6" s="234"/>
      <c r="L6" s="234"/>
      <c r="M6" s="234"/>
      <c r="N6" s="234"/>
      <c r="O6" s="246"/>
    </row>
    <row r="7" spans="1:15" s="224" customFormat="1" ht="24.75" customHeight="1">
      <c r="A7" s="227" t="s">
        <v>8</v>
      </c>
      <c r="B7" s="227" t="s">
        <v>9</v>
      </c>
      <c r="C7" s="227" t="s">
        <v>10</v>
      </c>
      <c r="D7" s="235"/>
      <c r="E7" s="236"/>
      <c r="F7" s="236"/>
      <c r="G7" s="236"/>
      <c r="H7" s="236"/>
      <c r="I7" s="236"/>
      <c r="J7" s="236"/>
      <c r="K7" s="236"/>
      <c r="L7" s="236"/>
      <c r="M7" s="236"/>
      <c r="N7" s="236"/>
      <c r="O7" s="247"/>
    </row>
    <row r="8" spans="1:15" s="224" customFormat="1" ht="24.75" customHeight="1">
      <c r="A8" s="227" t="s">
        <v>12</v>
      </c>
      <c r="B8" s="227" t="s">
        <v>13</v>
      </c>
      <c r="C8" s="237" t="s">
        <v>42</v>
      </c>
      <c r="D8" s="238">
        <v>1</v>
      </c>
      <c r="E8" s="239"/>
      <c r="F8" s="239"/>
      <c r="G8" s="239"/>
      <c r="H8" s="239"/>
      <c r="I8" s="239"/>
      <c r="J8" s="239"/>
      <c r="K8" s="239"/>
      <c r="L8" s="239"/>
      <c r="M8" s="239"/>
      <c r="N8" s="239"/>
      <c r="O8" s="248"/>
    </row>
    <row r="9" spans="1:15" s="224" customFormat="1" ht="24.75" customHeight="1">
      <c r="A9" s="227" t="s">
        <v>12</v>
      </c>
      <c r="B9" s="227" t="s">
        <v>18</v>
      </c>
      <c r="C9" s="227" t="s">
        <v>43</v>
      </c>
      <c r="D9" s="238">
        <v>1</v>
      </c>
      <c r="E9" s="239"/>
      <c r="F9" s="239"/>
      <c r="G9" s="239"/>
      <c r="H9" s="239"/>
      <c r="I9" s="239"/>
      <c r="J9" s="239"/>
      <c r="K9" s="239"/>
      <c r="L9" s="239"/>
      <c r="M9" s="239"/>
      <c r="N9" s="239"/>
      <c r="O9" s="248"/>
    </row>
    <row r="10" spans="1:15" s="224" customFormat="1" ht="24.75" customHeight="1">
      <c r="A10" s="227" t="s">
        <v>12</v>
      </c>
      <c r="B10" s="227" t="s">
        <v>18</v>
      </c>
      <c r="C10" s="227" t="s">
        <v>44</v>
      </c>
      <c r="D10" s="238">
        <v>1</v>
      </c>
      <c r="E10" s="239"/>
      <c r="F10" s="239"/>
      <c r="G10" s="239"/>
      <c r="H10" s="239"/>
      <c r="I10" s="239"/>
      <c r="J10" s="239"/>
      <c r="K10" s="239"/>
      <c r="L10" s="239"/>
      <c r="M10" s="239"/>
      <c r="N10" s="239"/>
      <c r="O10" s="248"/>
    </row>
    <row r="11" spans="1:15" s="224" customFormat="1" ht="27.75" customHeight="1">
      <c r="A11" s="227" t="s">
        <v>22</v>
      </c>
      <c r="B11" s="227" t="s">
        <v>23</v>
      </c>
      <c r="C11" s="227" t="s">
        <v>45</v>
      </c>
      <c r="D11" s="238">
        <v>1</v>
      </c>
      <c r="E11" s="239"/>
      <c r="F11" s="239"/>
      <c r="G11" s="239"/>
      <c r="H11" s="239"/>
      <c r="I11" s="239"/>
      <c r="J11" s="239"/>
      <c r="K11" s="239"/>
      <c r="L11" s="239"/>
      <c r="M11" s="239"/>
      <c r="N11" s="239"/>
      <c r="O11" s="248"/>
    </row>
    <row r="12" spans="1:15" s="224" customFormat="1" ht="24.75" customHeight="1">
      <c r="A12" s="227" t="s">
        <v>22</v>
      </c>
      <c r="B12" s="227" t="s">
        <v>27</v>
      </c>
      <c r="C12" s="227" t="s">
        <v>46</v>
      </c>
      <c r="D12" s="240" t="s">
        <v>47</v>
      </c>
      <c r="E12" s="241"/>
      <c r="F12" s="241"/>
      <c r="G12" s="241"/>
      <c r="H12" s="241"/>
      <c r="I12" s="241"/>
      <c r="J12" s="241"/>
      <c r="K12" s="241"/>
      <c r="L12" s="241"/>
      <c r="M12" s="241"/>
      <c r="N12" s="241"/>
      <c r="O12" s="249"/>
    </row>
    <row r="13" spans="1:15" s="224" customFormat="1" ht="24.75" customHeight="1">
      <c r="A13" s="227" t="s">
        <v>32</v>
      </c>
      <c r="B13" s="227" t="s">
        <v>48</v>
      </c>
      <c r="C13" s="227" t="s">
        <v>49</v>
      </c>
      <c r="D13" s="240" t="s">
        <v>17</v>
      </c>
      <c r="E13" s="241"/>
      <c r="F13" s="241"/>
      <c r="G13" s="241"/>
      <c r="H13" s="241"/>
      <c r="I13" s="241"/>
      <c r="J13" s="241"/>
      <c r="K13" s="241"/>
      <c r="L13" s="241"/>
      <c r="M13" s="241"/>
      <c r="N13" s="241"/>
      <c r="O13" s="249"/>
    </row>
    <row r="14" spans="1:15" s="224" customFormat="1" ht="24.75" customHeight="1">
      <c r="A14" s="227" t="s">
        <v>32</v>
      </c>
      <c r="B14" s="227" t="s">
        <v>48</v>
      </c>
      <c r="C14" s="227" t="s">
        <v>50</v>
      </c>
      <c r="D14" s="240" t="s">
        <v>17</v>
      </c>
      <c r="E14" s="241"/>
      <c r="F14" s="241"/>
      <c r="G14" s="241"/>
      <c r="H14" s="241"/>
      <c r="I14" s="241"/>
      <c r="J14" s="241"/>
      <c r="K14" s="241"/>
      <c r="L14" s="241"/>
      <c r="M14" s="241"/>
      <c r="N14" s="241"/>
      <c r="O14" s="249"/>
    </row>
  </sheetData>
  <sheetProtection/>
  <mergeCells count="15">
    <mergeCell ref="A2:O2"/>
    <mergeCell ref="B4:I4"/>
    <mergeCell ref="J4:L4"/>
    <mergeCell ref="M4:O4"/>
    <mergeCell ref="A5:B5"/>
    <mergeCell ref="C5:O5"/>
    <mergeCell ref="A6:C6"/>
    <mergeCell ref="D8:O8"/>
    <mergeCell ref="D9:O9"/>
    <mergeCell ref="D10:O10"/>
    <mergeCell ref="D11:O11"/>
    <mergeCell ref="D12:O12"/>
    <mergeCell ref="D13:O13"/>
    <mergeCell ref="D14:O14"/>
    <mergeCell ref="D6:O7"/>
  </mergeCells>
  <printOptions horizontalCentered="1"/>
  <pageMargins left="0.4326388888888889" right="0.4326388888888889" top="0.8659722222222223" bottom="0.8027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I27"/>
  <sheetViews>
    <sheetView zoomScale="115" zoomScaleNormal="115" zoomScaleSheetLayoutView="100" workbookViewId="0" topLeftCell="A7">
      <selection activeCell="E25" sqref="E25"/>
    </sheetView>
  </sheetViews>
  <sheetFormatPr defaultColWidth="8.8515625" defaultRowHeight="15"/>
  <cols>
    <col min="1" max="1" width="28.00390625" style="183" customWidth="1"/>
    <col min="2" max="3" width="10.57421875" style="183" customWidth="1"/>
    <col min="4" max="4" width="10.421875" style="183" customWidth="1"/>
    <col min="5" max="5" width="11.00390625" style="183" customWidth="1"/>
    <col min="6" max="6" width="10.57421875" style="183" customWidth="1"/>
    <col min="7" max="9" width="10.421875" style="183" customWidth="1"/>
    <col min="10" max="11" width="9.57421875" style="183" customWidth="1"/>
    <col min="12" max="12" width="9.421875" style="183" customWidth="1"/>
    <col min="13" max="13" width="14.28125" style="183" customWidth="1"/>
    <col min="14" max="16384" width="8.8515625" style="183" customWidth="1"/>
  </cols>
  <sheetData>
    <row r="1" spans="1:12" s="175" customFormat="1" ht="15">
      <c r="A1" s="184" t="s">
        <v>51</v>
      </c>
      <c r="C1" s="176"/>
      <c r="D1" s="176"/>
      <c r="E1" s="176"/>
      <c r="F1" s="185"/>
      <c r="G1" s="185"/>
      <c r="H1" s="185"/>
      <c r="I1" s="185"/>
      <c r="J1" s="185"/>
      <c r="K1" s="185"/>
      <c r="L1" s="185"/>
    </row>
    <row r="2" spans="1:165" s="176" customFormat="1" ht="30.75" customHeight="1">
      <c r="A2" s="186" t="s">
        <v>39</v>
      </c>
      <c r="B2" s="186"/>
      <c r="C2" s="186"/>
      <c r="D2" s="186"/>
      <c r="E2" s="186"/>
      <c r="F2" s="186"/>
      <c r="G2" s="186"/>
      <c r="H2" s="186"/>
      <c r="I2" s="186"/>
      <c r="J2" s="186"/>
      <c r="K2" s="186"/>
      <c r="L2" s="186"/>
      <c r="M2" s="186"/>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row>
    <row r="3" spans="1:165" s="176" customFormat="1" ht="15" customHeight="1">
      <c r="A3" s="187"/>
      <c r="B3" s="188"/>
      <c r="C3" s="188"/>
      <c r="D3" s="188"/>
      <c r="E3" s="189"/>
      <c r="F3" s="190"/>
      <c r="G3" s="190"/>
      <c r="H3" s="190"/>
      <c r="I3" s="190"/>
      <c r="J3" s="190"/>
      <c r="K3" s="190" t="s">
        <v>52</v>
      </c>
      <c r="L3" s="190"/>
      <c r="M3" s="190"/>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row>
    <row r="4" spans="1:13" s="177" customFormat="1" ht="22.5" customHeight="1">
      <c r="A4" s="191" t="s">
        <v>53</v>
      </c>
      <c r="B4" s="192" t="s">
        <v>54</v>
      </c>
      <c r="C4" s="193"/>
      <c r="D4" s="194"/>
      <c r="E4" s="195" t="s">
        <v>55</v>
      </c>
      <c r="F4" s="196" t="s">
        <v>56</v>
      </c>
      <c r="G4" s="197"/>
      <c r="H4" s="197"/>
      <c r="I4" s="197"/>
      <c r="J4" s="197"/>
      <c r="K4" s="197"/>
      <c r="L4" s="222"/>
      <c r="M4" s="191" t="s">
        <v>57</v>
      </c>
    </row>
    <row r="5" spans="1:13" s="178" customFormat="1" ht="22.5" customHeight="1">
      <c r="A5" s="198"/>
      <c r="B5" s="191" t="s">
        <v>58</v>
      </c>
      <c r="C5" s="199" t="s">
        <v>59</v>
      </c>
      <c r="D5" s="200" t="s">
        <v>60</v>
      </c>
      <c r="E5" s="201" t="s">
        <v>61</v>
      </c>
      <c r="F5" s="202" t="s">
        <v>62</v>
      </c>
      <c r="G5" s="203" t="s">
        <v>54</v>
      </c>
      <c r="H5" s="204"/>
      <c r="I5" s="204"/>
      <c r="J5" s="210" t="s">
        <v>63</v>
      </c>
      <c r="K5" s="210"/>
      <c r="L5" s="210"/>
      <c r="M5" s="198"/>
    </row>
    <row r="6" spans="1:13" s="178" customFormat="1" ht="30" customHeight="1">
      <c r="A6" s="205"/>
      <c r="B6" s="205"/>
      <c r="C6" s="206"/>
      <c r="D6" s="207"/>
      <c r="E6" s="208"/>
      <c r="F6" s="209"/>
      <c r="G6" s="210" t="s">
        <v>64</v>
      </c>
      <c r="H6" s="210" t="s">
        <v>65</v>
      </c>
      <c r="I6" s="153" t="s">
        <v>66</v>
      </c>
      <c r="J6" s="210" t="s">
        <v>64</v>
      </c>
      <c r="K6" s="210" t="s">
        <v>65</v>
      </c>
      <c r="L6" s="153" t="s">
        <v>66</v>
      </c>
      <c r="M6" s="205"/>
    </row>
    <row r="7" spans="1:13" s="179" customFormat="1" ht="21" customHeight="1">
      <c r="A7" s="211" t="s">
        <v>67</v>
      </c>
      <c r="B7" s="211">
        <f>B8+B13</f>
        <v>48242</v>
      </c>
      <c r="C7" s="212">
        <v>0.3</v>
      </c>
      <c r="D7" s="211">
        <f>D8+D13</f>
        <v>14473</v>
      </c>
      <c r="E7" s="211">
        <f>E8+E13</f>
        <v>5821</v>
      </c>
      <c r="F7" s="211">
        <f>F8+F13</f>
        <v>2136.6300000000006</v>
      </c>
      <c r="G7" s="211">
        <f>G8+G13</f>
        <v>1660.4800000000002</v>
      </c>
      <c r="H7" s="211"/>
      <c r="I7" s="211"/>
      <c r="J7" s="211">
        <f>J8+J13</f>
        <v>476.15000000000003</v>
      </c>
      <c r="K7" s="211"/>
      <c r="L7" s="223"/>
      <c r="M7" s="191" t="s">
        <v>68</v>
      </c>
    </row>
    <row r="8" spans="1:13" s="179" customFormat="1" ht="21" customHeight="1">
      <c r="A8" s="211" t="s">
        <v>69</v>
      </c>
      <c r="B8" s="211">
        <f>B9+B10+B11+B12</f>
        <v>5460</v>
      </c>
      <c r="C8" s="211"/>
      <c r="D8" s="211">
        <f>D9+D10+D11+D12</f>
        <v>1869</v>
      </c>
      <c r="E8" s="211">
        <f>E9+E10+E11+E12</f>
        <v>553</v>
      </c>
      <c r="F8" s="211">
        <f>F9+F10+F11+F12</f>
        <v>259.66999999999996</v>
      </c>
      <c r="G8" s="211">
        <f>G9+G10+G11+G12</f>
        <v>214.43000000000004</v>
      </c>
      <c r="H8" s="191" t="s">
        <v>70</v>
      </c>
      <c r="I8" s="191" t="s">
        <v>71</v>
      </c>
      <c r="J8" s="211">
        <f>J9+J10+J11+J12</f>
        <v>45.24</v>
      </c>
      <c r="K8" s="191" t="s">
        <v>72</v>
      </c>
      <c r="L8" s="155" t="s">
        <v>73</v>
      </c>
      <c r="M8" s="198"/>
    </row>
    <row r="9" spans="1:13" s="180" customFormat="1" ht="21" customHeight="1">
      <c r="A9" s="155" t="s">
        <v>74</v>
      </c>
      <c r="B9" s="213">
        <v>2303</v>
      </c>
      <c r="C9" s="212">
        <v>0.25</v>
      </c>
      <c r="D9" s="214">
        <v>576</v>
      </c>
      <c r="E9" s="214">
        <v>114</v>
      </c>
      <c r="F9" s="211">
        <f>G9+J9</f>
        <v>75.41</v>
      </c>
      <c r="G9" s="215">
        <v>66.08</v>
      </c>
      <c r="H9" s="198"/>
      <c r="I9" s="198"/>
      <c r="J9" s="215">
        <v>9.33</v>
      </c>
      <c r="K9" s="198"/>
      <c r="L9" s="155"/>
      <c r="M9" s="198"/>
    </row>
    <row r="10" spans="1:13" s="180" customFormat="1" ht="21" customHeight="1">
      <c r="A10" s="155" t="s">
        <v>75</v>
      </c>
      <c r="B10" s="213">
        <v>1952</v>
      </c>
      <c r="C10" s="212">
        <v>0.42</v>
      </c>
      <c r="D10" s="214">
        <v>820</v>
      </c>
      <c r="E10" s="214">
        <v>289</v>
      </c>
      <c r="F10" s="211">
        <f>G10+J10</f>
        <v>117.73</v>
      </c>
      <c r="G10" s="215">
        <v>94.09</v>
      </c>
      <c r="H10" s="198"/>
      <c r="I10" s="198"/>
      <c r="J10" s="215">
        <v>23.64</v>
      </c>
      <c r="K10" s="198"/>
      <c r="L10" s="155"/>
      <c r="M10" s="198"/>
    </row>
    <row r="11" spans="1:13" s="180" customFormat="1" ht="21" customHeight="1">
      <c r="A11" s="155" t="s">
        <v>76</v>
      </c>
      <c r="B11" s="213">
        <v>1142</v>
      </c>
      <c r="C11" s="212">
        <v>0.4</v>
      </c>
      <c r="D11" s="214">
        <v>457</v>
      </c>
      <c r="E11" s="214">
        <v>144</v>
      </c>
      <c r="F11" s="211">
        <f>G11+J11</f>
        <v>64.21</v>
      </c>
      <c r="G11" s="215">
        <v>52.43</v>
      </c>
      <c r="H11" s="198"/>
      <c r="I11" s="198"/>
      <c r="J11" s="215">
        <v>11.78</v>
      </c>
      <c r="K11" s="198"/>
      <c r="L11" s="155"/>
      <c r="M11" s="198"/>
    </row>
    <row r="12" spans="1:13" s="180" customFormat="1" ht="21" customHeight="1">
      <c r="A12" s="155" t="s">
        <v>77</v>
      </c>
      <c r="B12" s="213">
        <v>63</v>
      </c>
      <c r="C12" s="212">
        <v>0.25</v>
      </c>
      <c r="D12" s="214">
        <v>16</v>
      </c>
      <c r="E12" s="214">
        <v>6</v>
      </c>
      <c r="F12" s="211">
        <f>G12+J12</f>
        <v>2.3200000000000003</v>
      </c>
      <c r="G12" s="215">
        <v>1.83</v>
      </c>
      <c r="H12" s="205"/>
      <c r="I12" s="205"/>
      <c r="J12" s="215">
        <v>0.49</v>
      </c>
      <c r="K12" s="205"/>
      <c r="L12" s="155"/>
      <c r="M12" s="198"/>
    </row>
    <row r="13" spans="1:13" s="179" customFormat="1" ht="21" customHeight="1">
      <c r="A13" s="216" t="s">
        <v>78</v>
      </c>
      <c r="B13" s="211">
        <f>B14+B18+B19+B20+B21+B22+B23+B24+B25+B26</f>
        <v>42782</v>
      </c>
      <c r="C13" s="211"/>
      <c r="D13" s="211">
        <f>D14+D18+D19+D20+D21+D22+D23+D24+D25+D26</f>
        <v>12604</v>
      </c>
      <c r="E13" s="211">
        <f>E14+E18+E19+E20+E21+E22+E23+E24+E25+E26</f>
        <v>5268</v>
      </c>
      <c r="F13" s="211">
        <f>F14+F18+F19+F20+F21+F22+F23+F24+F25+F26</f>
        <v>1876.9600000000005</v>
      </c>
      <c r="G13" s="211">
        <f>G14+G18+G19+G20+G21+G22+G23+G24+G25+G26</f>
        <v>1446.0500000000002</v>
      </c>
      <c r="H13" s="191" t="s">
        <v>79</v>
      </c>
      <c r="I13" s="155"/>
      <c r="J13" s="211">
        <f>J14+J18+J19+J20+J21+J22+J23+J24+J25+J26</f>
        <v>430.91</v>
      </c>
      <c r="K13" s="191" t="s">
        <v>79</v>
      </c>
      <c r="L13" s="155"/>
      <c r="M13" s="198"/>
    </row>
    <row r="14" spans="1:13" s="180" customFormat="1" ht="21" customHeight="1">
      <c r="A14" s="155" t="s">
        <v>80</v>
      </c>
      <c r="B14" s="213">
        <v>15542</v>
      </c>
      <c r="C14" s="212">
        <v>0.2</v>
      </c>
      <c r="D14" s="214">
        <v>3108</v>
      </c>
      <c r="E14" s="214">
        <v>864</v>
      </c>
      <c r="F14" s="211">
        <f aca="true" t="shared" si="0" ref="F14:F26">G14+J14</f>
        <v>427.25</v>
      </c>
      <c r="G14" s="215">
        <v>356.58</v>
      </c>
      <c r="H14" s="198"/>
      <c r="I14" s="155"/>
      <c r="J14" s="215">
        <v>70.67</v>
      </c>
      <c r="K14" s="198"/>
      <c r="L14" s="155"/>
      <c r="M14" s="198"/>
    </row>
    <row r="15" spans="1:13" s="180" customFormat="1" ht="21" customHeight="1">
      <c r="A15" s="155" t="s">
        <v>81</v>
      </c>
      <c r="B15" s="213">
        <v>5038</v>
      </c>
      <c r="C15" s="212">
        <v>0.05</v>
      </c>
      <c r="D15" s="214">
        <v>252</v>
      </c>
      <c r="E15" s="214">
        <v>129</v>
      </c>
      <c r="F15" s="211">
        <f t="shared" si="0"/>
        <v>39.46</v>
      </c>
      <c r="G15" s="215">
        <v>28.91</v>
      </c>
      <c r="H15" s="198"/>
      <c r="I15" s="155"/>
      <c r="J15" s="215">
        <v>10.55</v>
      </c>
      <c r="K15" s="198"/>
      <c r="L15" s="155"/>
      <c r="M15" s="198"/>
    </row>
    <row r="16" spans="1:13" s="180" customFormat="1" ht="21" customHeight="1">
      <c r="A16" s="155" t="s">
        <v>82</v>
      </c>
      <c r="B16" s="213">
        <v>2384</v>
      </c>
      <c r="C16" s="212">
        <v>0.08</v>
      </c>
      <c r="D16" s="214">
        <v>191</v>
      </c>
      <c r="E16" s="214">
        <v>99</v>
      </c>
      <c r="F16" s="211">
        <f t="shared" si="0"/>
        <v>30.020000000000003</v>
      </c>
      <c r="G16" s="215">
        <v>21.92</v>
      </c>
      <c r="H16" s="198"/>
      <c r="I16" s="155"/>
      <c r="J16" s="215">
        <v>8.1</v>
      </c>
      <c r="K16" s="198"/>
      <c r="L16" s="155"/>
      <c r="M16" s="198"/>
    </row>
    <row r="17" spans="1:13" s="181" customFormat="1" ht="21" customHeight="1">
      <c r="A17" s="217" t="s">
        <v>83</v>
      </c>
      <c r="B17" s="218">
        <v>146</v>
      </c>
      <c r="C17" s="219">
        <v>0.11</v>
      </c>
      <c r="D17" s="220">
        <v>16</v>
      </c>
      <c r="E17" s="220">
        <v>6</v>
      </c>
      <c r="F17" s="211">
        <f t="shared" si="0"/>
        <v>2.3200000000000003</v>
      </c>
      <c r="G17" s="215">
        <v>1.83</v>
      </c>
      <c r="H17" s="198"/>
      <c r="I17" s="155"/>
      <c r="J17" s="215">
        <v>0.49</v>
      </c>
      <c r="K17" s="198"/>
      <c r="L17" s="155"/>
      <c r="M17" s="198"/>
    </row>
    <row r="18" spans="1:13" s="180" customFormat="1" ht="21" customHeight="1">
      <c r="A18" s="213" t="s">
        <v>84</v>
      </c>
      <c r="B18" s="213">
        <v>2290</v>
      </c>
      <c r="C18" s="212">
        <v>0.39</v>
      </c>
      <c r="D18" s="213">
        <v>893</v>
      </c>
      <c r="E18" s="213">
        <v>593</v>
      </c>
      <c r="F18" s="211">
        <f t="shared" si="0"/>
        <v>150.96</v>
      </c>
      <c r="G18" s="215">
        <v>102.45</v>
      </c>
      <c r="H18" s="198"/>
      <c r="I18" s="155"/>
      <c r="J18" s="215">
        <v>48.51</v>
      </c>
      <c r="K18" s="198"/>
      <c r="L18" s="155"/>
      <c r="M18" s="198"/>
    </row>
    <row r="19" spans="1:13" s="180" customFormat="1" ht="21" customHeight="1">
      <c r="A19" s="213" t="s">
        <v>85</v>
      </c>
      <c r="B19" s="213">
        <v>1962</v>
      </c>
      <c r="C19" s="212">
        <v>0.3</v>
      </c>
      <c r="D19" s="213">
        <v>588</v>
      </c>
      <c r="E19" s="213">
        <v>113</v>
      </c>
      <c r="F19" s="211">
        <f t="shared" si="0"/>
        <v>76.69999999999999</v>
      </c>
      <c r="G19" s="215">
        <v>67.46</v>
      </c>
      <c r="H19" s="198"/>
      <c r="I19" s="155"/>
      <c r="J19" s="215">
        <v>9.24</v>
      </c>
      <c r="K19" s="198"/>
      <c r="L19" s="155"/>
      <c r="M19" s="198"/>
    </row>
    <row r="20" spans="1:13" s="180" customFormat="1" ht="21" customHeight="1">
      <c r="A20" s="213" t="s">
        <v>86</v>
      </c>
      <c r="B20" s="213">
        <v>2583</v>
      </c>
      <c r="C20" s="212">
        <v>0.3</v>
      </c>
      <c r="D20" s="213">
        <v>775</v>
      </c>
      <c r="E20" s="213">
        <v>477</v>
      </c>
      <c r="F20" s="211">
        <f t="shared" si="0"/>
        <v>127.94</v>
      </c>
      <c r="G20" s="215">
        <v>88.92</v>
      </c>
      <c r="H20" s="198"/>
      <c r="I20" s="155"/>
      <c r="J20" s="215">
        <v>39.02</v>
      </c>
      <c r="K20" s="198"/>
      <c r="L20" s="155"/>
      <c r="M20" s="198"/>
    </row>
    <row r="21" spans="1:13" s="180" customFormat="1" ht="21" customHeight="1">
      <c r="A21" s="213" t="s">
        <v>87</v>
      </c>
      <c r="B21" s="213">
        <v>2137</v>
      </c>
      <c r="C21" s="212">
        <v>0.3</v>
      </c>
      <c r="D21" s="213">
        <v>641</v>
      </c>
      <c r="E21" s="213">
        <v>276</v>
      </c>
      <c r="F21" s="211">
        <f t="shared" si="0"/>
        <v>96.12</v>
      </c>
      <c r="G21" s="215">
        <v>73.54</v>
      </c>
      <c r="H21" s="198"/>
      <c r="I21" s="155"/>
      <c r="J21" s="215">
        <v>22.58</v>
      </c>
      <c r="K21" s="198"/>
      <c r="L21" s="155"/>
      <c r="M21" s="198"/>
    </row>
    <row r="22" spans="1:13" s="180" customFormat="1" ht="21" customHeight="1">
      <c r="A22" s="213" t="s">
        <v>88</v>
      </c>
      <c r="B22" s="213">
        <v>4759</v>
      </c>
      <c r="C22" s="212">
        <v>0.3</v>
      </c>
      <c r="D22" s="213">
        <v>1427</v>
      </c>
      <c r="E22" s="213">
        <v>713</v>
      </c>
      <c r="F22" s="211">
        <f t="shared" si="0"/>
        <v>222.04</v>
      </c>
      <c r="G22" s="215">
        <v>163.72</v>
      </c>
      <c r="H22" s="198"/>
      <c r="I22" s="155"/>
      <c r="J22" s="215">
        <v>58.32</v>
      </c>
      <c r="K22" s="198"/>
      <c r="L22" s="155"/>
      <c r="M22" s="198"/>
    </row>
    <row r="23" spans="1:13" s="180" customFormat="1" ht="21" customHeight="1">
      <c r="A23" s="213" t="s">
        <v>89</v>
      </c>
      <c r="B23" s="213">
        <v>1100</v>
      </c>
      <c r="C23" s="212">
        <v>0.36</v>
      </c>
      <c r="D23" s="213">
        <v>395</v>
      </c>
      <c r="E23" s="213">
        <v>271</v>
      </c>
      <c r="F23" s="211">
        <f t="shared" si="0"/>
        <v>67.49000000000001</v>
      </c>
      <c r="G23" s="215">
        <v>45.32</v>
      </c>
      <c r="H23" s="198"/>
      <c r="I23" s="155"/>
      <c r="J23" s="215">
        <v>22.17</v>
      </c>
      <c r="K23" s="198"/>
      <c r="L23" s="155"/>
      <c r="M23" s="198"/>
    </row>
    <row r="24" spans="1:13" s="180" customFormat="1" ht="21" customHeight="1">
      <c r="A24" s="213" t="s">
        <v>90</v>
      </c>
      <c r="B24" s="213">
        <v>1855</v>
      </c>
      <c r="C24" s="212">
        <v>0.3</v>
      </c>
      <c r="D24" s="213">
        <v>556</v>
      </c>
      <c r="E24" s="213">
        <v>231</v>
      </c>
      <c r="F24" s="211">
        <f t="shared" si="0"/>
        <v>82.68</v>
      </c>
      <c r="G24" s="215">
        <v>63.79</v>
      </c>
      <c r="H24" s="198"/>
      <c r="I24" s="155"/>
      <c r="J24" s="215">
        <v>18.89</v>
      </c>
      <c r="K24" s="198"/>
      <c r="L24" s="155"/>
      <c r="M24" s="198"/>
    </row>
    <row r="25" spans="1:13" s="180" customFormat="1" ht="21" customHeight="1">
      <c r="A25" s="213" t="s">
        <v>91</v>
      </c>
      <c r="B25" s="213">
        <v>4065</v>
      </c>
      <c r="C25" s="212">
        <v>0.56</v>
      </c>
      <c r="D25" s="213">
        <v>2276</v>
      </c>
      <c r="E25" s="213">
        <v>1318</v>
      </c>
      <c r="F25" s="211">
        <f t="shared" si="0"/>
        <v>368.93</v>
      </c>
      <c r="G25" s="215">
        <v>261.12</v>
      </c>
      <c r="H25" s="198"/>
      <c r="I25" s="155"/>
      <c r="J25" s="215">
        <v>107.81</v>
      </c>
      <c r="K25" s="198"/>
      <c r="L25" s="155"/>
      <c r="M25" s="198"/>
    </row>
    <row r="26" spans="1:13" s="180" customFormat="1" ht="21" customHeight="1">
      <c r="A26" s="213" t="s">
        <v>92</v>
      </c>
      <c r="B26" s="213">
        <v>6489</v>
      </c>
      <c r="C26" s="212">
        <v>0.3</v>
      </c>
      <c r="D26" s="213">
        <v>1945</v>
      </c>
      <c r="E26" s="213">
        <v>412</v>
      </c>
      <c r="F26" s="211">
        <f t="shared" si="0"/>
        <v>256.85</v>
      </c>
      <c r="G26" s="215">
        <v>223.15</v>
      </c>
      <c r="H26" s="205"/>
      <c r="I26" s="155"/>
      <c r="J26" s="215">
        <v>33.7</v>
      </c>
      <c r="K26" s="205"/>
      <c r="L26" s="155"/>
      <c r="M26" s="205"/>
    </row>
    <row r="27" spans="1:165" s="182" customFormat="1" ht="24.75" customHeight="1">
      <c r="A27" s="221" t="s">
        <v>93</v>
      </c>
      <c r="B27" s="221"/>
      <c r="C27" s="221"/>
      <c r="D27" s="221"/>
      <c r="E27" s="221"/>
      <c r="F27" s="221"/>
      <c r="G27" s="221"/>
      <c r="H27" s="221"/>
      <c r="I27" s="221"/>
      <c r="J27" s="221"/>
      <c r="K27" s="221"/>
      <c r="L27" s="221"/>
      <c r="M27" s="22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row>
  </sheetData>
  <sheetProtection/>
  <mergeCells count="22">
    <mergeCell ref="A2:M2"/>
    <mergeCell ref="F3:J3"/>
    <mergeCell ref="K3:M3"/>
    <mergeCell ref="B4:D4"/>
    <mergeCell ref="F4:L4"/>
    <mergeCell ref="G5:I5"/>
    <mergeCell ref="J5:L5"/>
    <mergeCell ref="A27:M27"/>
    <mergeCell ref="A4:A6"/>
    <mergeCell ref="B5:B6"/>
    <mergeCell ref="C5:C6"/>
    <mergeCell ref="D5:D6"/>
    <mergeCell ref="E5:E6"/>
    <mergeCell ref="F5:F6"/>
    <mergeCell ref="H8:H12"/>
    <mergeCell ref="H13:H26"/>
    <mergeCell ref="I8:I12"/>
    <mergeCell ref="K8:K12"/>
    <mergeCell ref="K13:K26"/>
    <mergeCell ref="L8:L12"/>
    <mergeCell ref="M4:M6"/>
    <mergeCell ref="M7:M26"/>
  </mergeCells>
  <printOptions/>
  <pageMargins left="0.4722222222222222" right="0.39305555555555555" top="0.3541666666666667" bottom="0.39305555555555555" header="0.5" footer="0.3145833333333333"/>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W25"/>
  <sheetViews>
    <sheetView showZeros="0" zoomScaleSheetLayoutView="100" workbookViewId="0" topLeftCell="A1">
      <selection activeCell="A25" sqref="A25:N25"/>
    </sheetView>
  </sheetViews>
  <sheetFormatPr defaultColWidth="9.00390625" defaultRowHeight="15"/>
  <cols>
    <col min="1" max="1" width="15.140625" style="119" customWidth="1"/>
    <col min="2" max="2" width="35.140625" style="119" customWidth="1"/>
    <col min="3" max="3" width="14.421875" style="119" customWidth="1"/>
    <col min="4" max="4" width="14.421875" style="120" customWidth="1"/>
    <col min="5" max="8" width="14.421875" style="119" customWidth="1"/>
    <col min="9" max="9" width="20.140625" style="119" customWidth="1"/>
    <col min="10" max="11" width="11.8515625" style="121" customWidth="1"/>
    <col min="12" max="12" width="8.421875" style="121" customWidth="1"/>
    <col min="13" max="13" width="7.421875" style="121" customWidth="1"/>
    <col min="14" max="14" width="9.421875" style="121" customWidth="1"/>
    <col min="15" max="15" width="7.140625" style="121" customWidth="1"/>
    <col min="16" max="16" width="7.57421875" style="121" customWidth="1"/>
    <col min="17" max="17" width="10.28125" style="119" customWidth="1"/>
    <col min="18" max="18" width="7.28125" style="119" customWidth="1"/>
    <col min="19" max="19" width="9.00390625" style="119" customWidth="1"/>
    <col min="20" max="21" width="9.140625" style="119" customWidth="1"/>
    <col min="22" max="22" width="9.7109375" style="119" customWidth="1"/>
    <col min="23" max="23" width="11.8515625" style="119" customWidth="1"/>
    <col min="24" max="16384" width="9.00390625" style="119" customWidth="1"/>
  </cols>
  <sheetData>
    <row r="1" spans="1:16" s="114" customFormat="1" ht="13.5">
      <c r="A1" s="122" t="s">
        <v>94</v>
      </c>
      <c r="B1" s="122"/>
      <c r="C1" s="122"/>
      <c r="D1" s="123"/>
      <c r="E1" s="122"/>
      <c r="F1" s="122"/>
      <c r="G1" s="122"/>
      <c r="H1" s="122"/>
      <c r="I1" s="122"/>
      <c r="J1" s="149"/>
      <c r="K1" s="149"/>
      <c r="L1" s="149"/>
      <c r="M1" s="149"/>
      <c r="N1" s="149"/>
      <c r="O1" s="149"/>
      <c r="P1" s="149"/>
    </row>
    <row r="2" spans="1:23" s="114" customFormat="1" ht="30" customHeight="1">
      <c r="A2" s="124" t="s">
        <v>95</v>
      </c>
      <c r="B2" s="124"/>
      <c r="C2" s="124"/>
      <c r="D2" s="124"/>
      <c r="E2" s="124"/>
      <c r="F2" s="124"/>
      <c r="G2" s="124"/>
      <c r="H2" s="124"/>
      <c r="I2" s="124"/>
      <c r="J2" s="124"/>
      <c r="K2" s="124"/>
      <c r="L2" s="124"/>
      <c r="M2" s="124"/>
      <c r="N2" s="124"/>
      <c r="O2" s="124"/>
      <c r="P2" s="124"/>
      <c r="Q2" s="124"/>
      <c r="R2" s="124"/>
      <c r="S2" s="124"/>
      <c r="T2" s="124"/>
      <c r="U2" s="124"/>
      <c r="V2" s="124"/>
      <c r="W2" s="124"/>
    </row>
    <row r="3" spans="1:23" s="115" customFormat="1" ht="19.5" customHeight="1">
      <c r="A3" s="125"/>
      <c r="B3" s="125"/>
      <c r="C3" s="126" t="s">
        <v>96</v>
      </c>
      <c r="D3" s="126"/>
      <c r="E3" s="126"/>
      <c r="F3" s="126"/>
      <c r="G3" s="126"/>
      <c r="H3" s="126"/>
      <c r="I3" s="125"/>
      <c r="J3" s="126"/>
      <c r="K3" s="150"/>
      <c r="L3" s="150"/>
      <c r="M3" s="150"/>
      <c r="N3" s="150"/>
      <c r="O3" s="150"/>
      <c r="P3" s="150"/>
      <c r="T3" s="160" t="s">
        <v>97</v>
      </c>
      <c r="U3" s="160"/>
      <c r="V3" s="160"/>
      <c r="W3" s="160"/>
    </row>
    <row r="4" spans="1:23" s="115" customFormat="1" ht="18" customHeight="1">
      <c r="A4" s="127" t="s">
        <v>98</v>
      </c>
      <c r="B4" s="128" t="s">
        <v>99</v>
      </c>
      <c r="C4" s="128" t="s">
        <v>100</v>
      </c>
      <c r="D4" s="129" t="s">
        <v>101</v>
      </c>
      <c r="E4" s="130"/>
      <c r="F4" s="130"/>
      <c r="G4" s="130"/>
      <c r="H4" s="131"/>
      <c r="I4" s="128" t="s">
        <v>99</v>
      </c>
      <c r="J4" s="151" t="s">
        <v>56</v>
      </c>
      <c r="K4" s="151"/>
      <c r="L4" s="151"/>
      <c r="M4" s="151"/>
      <c r="N4" s="151"/>
      <c r="O4" s="151"/>
      <c r="P4" s="151"/>
      <c r="Q4" s="151"/>
      <c r="R4" s="151"/>
      <c r="S4" s="151"/>
      <c r="T4" s="151"/>
      <c r="U4" s="151"/>
      <c r="V4" s="151"/>
      <c r="W4" s="161"/>
    </row>
    <row r="5" spans="1:23" s="115" customFormat="1" ht="24" customHeight="1">
      <c r="A5" s="127"/>
      <c r="B5" s="128"/>
      <c r="C5" s="128"/>
      <c r="D5" s="132" t="s">
        <v>102</v>
      </c>
      <c r="E5" s="133" t="s">
        <v>103</v>
      </c>
      <c r="F5" s="134"/>
      <c r="G5" s="133" t="s">
        <v>104</v>
      </c>
      <c r="H5" s="134"/>
      <c r="I5" s="128"/>
      <c r="J5" s="151" t="s">
        <v>102</v>
      </c>
      <c r="K5" s="128" t="s">
        <v>105</v>
      </c>
      <c r="L5" s="128"/>
      <c r="M5" s="128"/>
      <c r="N5" s="128"/>
      <c r="O5" s="128"/>
      <c r="P5" s="128"/>
      <c r="Q5" s="128" t="s">
        <v>106</v>
      </c>
      <c r="R5" s="128"/>
      <c r="S5" s="128"/>
      <c r="T5" s="128"/>
      <c r="U5" s="128"/>
      <c r="V5" s="128"/>
      <c r="W5" s="162"/>
    </row>
    <row r="6" spans="1:23" s="115" customFormat="1" ht="24" customHeight="1">
      <c r="A6" s="127"/>
      <c r="B6" s="128"/>
      <c r="C6" s="128"/>
      <c r="D6" s="135"/>
      <c r="E6" s="128" t="s">
        <v>54</v>
      </c>
      <c r="F6" s="128" t="s">
        <v>63</v>
      </c>
      <c r="G6" s="128" t="s">
        <v>54</v>
      </c>
      <c r="H6" s="128" t="s">
        <v>63</v>
      </c>
      <c r="I6" s="128"/>
      <c r="J6" s="151"/>
      <c r="K6" s="128" t="s">
        <v>54</v>
      </c>
      <c r="L6" s="128"/>
      <c r="M6" s="128"/>
      <c r="N6" s="151" t="s">
        <v>63</v>
      </c>
      <c r="O6" s="151"/>
      <c r="P6" s="151"/>
      <c r="Q6" s="128" t="s">
        <v>54</v>
      </c>
      <c r="R6" s="128"/>
      <c r="S6" s="128"/>
      <c r="T6" s="151" t="s">
        <v>63</v>
      </c>
      <c r="U6" s="151"/>
      <c r="V6" s="151"/>
      <c r="W6" s="161"/>
    </row>
    <row r="7" spans="1:23" s="115" customFormat="1" ht="36">
      <c r="A7" s="127"/>
      <c r="B7" s="128"/>
      <c r="C7" s="128"/>
      <c r="D7" s="135"/>
      <c r="E7" s="128"/>
      <c r="F7" s="128"/>
      <c r="G7" s="128"/>
      <c r="H7" s="128"/>
      <c r="I7" s="128"/>
      <c r="J7" s="151"/>
      <c r="K7" s="152" t="s">
        <v>107</v>
      </c>
      <c r="L7" s="152" t="s">
        <v>108</v>
      </c>
      <c r="M7" s="153" t="s">
        <v>66</v>
      </c>
      <c r="N7" s="152" t="s">
        <v>107</v>
      </c>
      <c r="O7" s="152" t="s">
        <v>108</v>
      </c>
      <c r="P7" s="153" t="s">
        <v>66</v>
      </c>
      <c r="Q7" s="152" t="s">
        <v>107</v>
      </c>
      <c r="R7" s="152" t="s">
        <v>108</v>
      </c>
      <c r="S7" s="153" t="s">
        <v>66</v>
      </c>
      <c r="T7" s="152" t="s">
        <v>107</v>
      </c>
      <c r="U7" s="152" t="s">
        <v>108</v>
      </c>
      <c r="V7" s="153" t="s">
        <v>66</v>
      </c>
      <c r="W7" s="163"/>
    </row>
    <row r="8" spans="1:22" s="116" customFormat="1" ht="18.75" customHeight="1">
      <c r="A8" s="136" t="s">
        <v>109</v>
      </c>
      <c r="B8" s="136"/>
      <c r="C8" s="137"/>
      <c r="D8" s="138">
        <f>D9+D14</f>
        <v>20860</v>
      </c>
      <c r="E8" s="138">
        <f>E9+E14</f>
        <v>6752</v>
      </c>
      <c r="F8" s="138">
        <f>F9+F14</f>
        <v>14108</v>
      </c>
      <c r="G8" s="138"/>
      <c r="H8" s="138"/>
      <c r="I8" s="136"/>
      <c r="J8" s="154">
        <f>K8+N8+Q8+T8</f>
        <v>4450.54</v>
      </c>
      <c r="K8" s="154">
        <f>K9+K14</f>
        <v>963.4499999999998</v>
      </c>
      <c r="L8" s="154"/>
      <c r="M8" s="154"/>
      <c r="N8" s="154">
        <f>N9+N14</f>
        <v>2013.09</v>
      </c>
      <c r="O8" s="154"/>
      <c r="P8" s="154"/>
      <c r="Q8" s="164">
        <v>426.6</v>
      </c>
      <c r="R8" s="165" t="s">
        <v>110</v>
      </c>
      <c r="S8" s="165" t="s">
        <v>111</v>
      </c>
      <c r="T8" s="166">
        <v>1047.4</v>
      </c>
      <c r="U8" s="167"/>
      <c r="V8" s="167"/>
    </row>
    <row r="9" spans="1:23" s="117" customFormat="1" ht="21" customHeight="1">
      <c r="A9" s="139" t="s">
        <v>112</v>
      </c>
      <c r="B9" s="139" t="s">
        <v>113</v>
      </c>
      <c r="C9" s="139"/>
      <c r="D9" s="140">
        <f>D10+D11+D12+D13</f>
        <v>9845</v>
      </c>
      <c r="E9" s="140">
        <f>E10+E11+E12+E13</f>
        <v>3583</v>
      </c>
      <c r="F9" s="140">
        <f>F10+F11+F12+F13</f>
        <v>6262</v>
      </c>
      <c r="G9" s="140"/>
      <c r="H9" s="140"/>
      <c r="I9" s="139" t="s">
        <v>113</v>
      </c>
      <c r="J9" s="154">
        <f>J10+J11+J12+J13</f>
        <v>1404.8</v>
      </c>
      <c r="K9" s="154">
        <f>K10+K11+K12+K13</f>
        <v>511.26</v>
      </c>
      <c r="L9" s="155" t="s">
        <v>70</v>
      </c>
      <c r="M9" s="155" t="s">
        <v>71</v>
      </c>
      <c r="N9" s="154">
        <f>N10+N11+N12+N13</f>
        <v>893.54</v>
      </c>
      <c r="O9" s="151" t="s">
        <v>114</v>
      </c>
      <c r="P9" s="155" t="s">
        <v>73</v>
      </c>
      <c r="Q9" s="168">
        <v>426.6</v>
      </c>
      <c r="R9" s="165"/>
      <c r="S9" s="165"/>
      <c r="T9" s="168">
        <v>1047.4</v>
      </c>
      <c r="U9" s="151" t="s">
        <v>114</v>
      </c>
      <c r="V9" s="155" t="s">
        <v>73</v>
      </c>
      <c r="W9" s="169"/>
    </row>
    <row r="10" spans="1:23" s="118" customFormat="1" ht="21.75" customHeight="1">
      <c r="A10" s="141"/>
      <c r="B10" s="142" t="s">
        <v>115</v>
      </c>
      <c r="C10" s="143" t="s">
        <v>116</v>
      </c>
      <c r="D10" s="144">
        <f aca="true" t="shared" si="0" ref="D10:D24">E10+F10</f>
        <v>4284</v>
      </c>
      <c r="E10" s="145">
        <v>1488</v>
      </c>
      <c r="F10" s="145">
        <v>2796</v>
      </c>
      <c r="G10" s="145"/>
      <c r="H10" s="145"/>
      <c r="I10" s="142" t="s">
        <v>115</v>
      </c>
      <c r="J10" s="156">
        <v>611.29</v>
      </c>
      <c r="K10" s="151">
        <v>212.32</v>
      </c>
      <c r="L10" s="155"/>
      <c r="M10" s="155"/>
      <c r="N10" s="151">
        <f aca="true" t="shared" si="1" ref="N10:N24">J10-K10</f>
        <v>398.96999999999997</v>
      </c>
      <c r="O10" s="151"/>
      <c r="P10" s="155"/>
      <c r="Q10" s="168">
        <v>426.6</v>
      </c>
      <c r="R10" s="165"/>
      <c r="S10" s="165"/>
      <c r="T10" s="168">
        <v>1047.4</v>
      </c>
      <c r="U10" s="151"/>
      <c r="V10" s="155"/>
      <c r="W10" s="169"/>
    </row>
    <row r="11" spans="1:23" s="115" customFormat="1" ht="24">
      <c r="A11" s="141"/>
      <c r="B11" s="146" t="s">
        <v>117</v>
      </c>
      <c r="C11" s="143" t="s">
        <v>116</v>
      </c>
      <c r="D11" s="144">
        <f t="shared" si="0"/>
        <v>1291</v>
      </c>
      <c r="E11" s="127">
        <v>558</v>
      </c>
      <c r="F11" s="127">
        <v>733</v>
      </c>
      <c r="G11" s="127"/>
      <c r="H11" s="127"/>
      <c r="I11" s="146" t="s">
        <v>117</v>
      </c>
      <c r="J11" s="151">
        <v>184.22</v>
      </c>
      <c r="K11" s="151">
        <v>79.62</v>
      </c>
      <c r="L11" s="155"/>
      <c r="M11" s="155"/>
      <c r="N11" s="151">
        <f t="shared" si="1"/>
        <v>104.6</v>
      </c>
      <c r="O11" s="151"/>
      <c r="P11" s="155"/>
      <c r="Q11" s="170"/>
      <c r="R11" s="165"/>
      <c r="S11" s="165"/>
      <c r="T11" s="170"/>
      <c r="U11" s="151"/>
      <c r="V11" s="155"/>
      <c r="W11" s="169"/>
    </row>
    <row r="12" spans="1:23" s="115" customFormat="1" ht="24.75" customHeight="1">
      <c r="A12" s="141"/>
      <c r="B12" s="146" t="s">
        <v>118</v>
      </c>
      <c r="C12" s="143" t="s">
        <v>116</v>
      </c>
      <c r="D12" s="144">
        <f t="shared" si="0"/>
        <v>1838</v>
      </c>
      <c r="E12" s="145">
        <v>579</v>
      </c>
      <c r="F12" s="145">
        <v>1259</v>
      </c>
      <c r="G12" s="145"/>
      <c r="H12" s="145"/>
      <c r="I12" s="146" t="s">
        <v>118</v>
      </c>
      <c r="J12" s="156">
        <v>262.27</v>
      </c>
      <c r="K12" s="151">
        <v>82.62</v>
      </c>
      <c r="L12" s="155"/>
      <c r="M12" s="155"/>
      <c r="N12" s="151">
        <f t="shared" si="1"/>
        <v>179.64999999999998</v>
      </c>
      <c r="O12" s="151"/>
      <c r="P12" s="155"/>
      <c r="Q12" s="170"/>
      <c r="R12" s="165"/>
      <c r="S12" s="165"/>
      <c r="T12" s="170"/>
      <c r="U12" s="151"/>
      <c r="V12" s="155"/>
      <c r="W12" s="169"/>
    </row>
    <row r="13" spans="1:23" s="115" customFormat="1" ht="24" customHeight="1">
      <c r="A13" s="141"/>
      <c r="B13" s="146" t="s">
        <v>119</v>
      </c>
      <c r="C13" s="143" t="s">
        <v>120</v>
      </c>
      <c r="D13" s="144">
        <f t="shared" si="0"/>
        <v>2432</v>
      </c>
      <c r="E13" s="145">
        <v>958</v>
      </c>
      <c r="F13" s="145">
        <v>1474</v>
      </c>
      <c r="G13" s="145"/>
      <c r="H13" s="145"/>
      <c r="I13" s="146" t="s">
        <v>119</v>
      </c>
      <c r="J13" s="156">
        <v>347.02</v>
      </c>
      <c r="K13" s="151">
        <v>136.7</v>
      </c>
      <c r="L13" s="155"/>
      <c r="M13" s="155"/>
      <c r="N13" s="151">
        <f t="shared" si="1"/>
        <v>210.32</v>
      </c>
      <c r="O13" s="151"/>
      <c r="P13" s="155"/>
      <c r="Q13" s="170"/>
      <c r="R13" s="165"/>
      <c r="S13" s="165"/>
      <c r="T13" s="170"/>
      <c r="U13" s="151"/>
      <c r="V13" s="155"/>
      <c r="W13" s="169"/>
    </row>
    <row r="14" spans="1:23" s="116" customFormat="1" ht="27" customHeight="1">
      <c r="A14" s="136" t="s">
        <v>113</v>
      </c>
      <c r="B14" s="136"/>
      <c r="C14" s="137"/>
      <c r="D14" s="138">
        <f>SUM(D15:D24)</f>
        <v>11015</v>
      </c>
      <c r="E14" s="138">
        <f>SUM(E15:E24)</f>
        <v>3169</v>
      </c>
      <c r="F14" s="138">
        <f>SUM(F15:F24)</f>
        <v>7846</v>
      </c>
      <c r="G14" s="138"/>
      <c r="H14" s="138"/>
      <c r="I14" s="136"/>
      <c r="J14" s="154">
        <f>SUM(J15:J24)</f>
        <v>1571.7400000000002</v>
      </c>
      <c r="K14" s="154">
        <f>SUM(K15:K24)</f>
        <v>452.1899999999999</v>
      </c>
      <c r="L14" s="151" t="s">
        <v>121</v>
      </c>
      <c r="M14" s="157"/>
      <c r="N14" s="154">
        <f>SUM(N15:N24)</f>
        <v>1119.55</v>
      </c>
      <c r="O14" s="151" t="s">
        <v>121</v>
      </c>
      <c r="P14" s="157"/>
      <c r="Q14" s="167"/>
      <c r="R14" s="165"/>
      <c r="S14" s="171"/>
      <c r="T14" s="167"/>
      <c r="U14" s="165"/>
      <c r="V14" s="171"/>
      <c r="W14" s="172"/>
    </row>
    <row r="15" spans="1:23" s="115" customFormat="1" ht="19.5" customHeight="1">
      <c r="A15" s="147" t="s">
        <v>122</v>
      </c>
      <c r="B15" s="148" t="s">
        <v>123</v>
      </c>
      <c r="C15" s="143" t="s">
        <v>116</v>
      </c>
      <c r="D15" s="144">
        <f t="shared" si="0"/>
        <v>3135</v>
      </c>
      <c r="E15" s="145">
        <v>1197</v>
      </c>
      <c r="F15" s="145">
        <v>1938</v>
      </c>
      <c r="G15" s="145"/>
      <c r="H15" s="145"/>
      <c r="I15" s="148" t="s">
        <v>123</v>
      </c>
      <c r="J15" s="156">
        <v>447.34</v>
      </c>
      <c r="K15" s="151">
        <v>170.8</v>
      </c>
      <c r="L15" s="151"/>
      <c r="M15" s="158"/>
      <c r="N15" s="151">
        <f t="shared" si="1"/>
        <v>276.53999999999996</v>
      </c>
      <c r="O15" s="151"/>
      <c r="P15" s="158"/>
      <c r="Q15" s="170"/>
      <c r="R15" s="165"/>
      <c r="S15" s="173"/>
      <c r="T15" s="170"/>
      <c r="U15" s="165"/>
      <c r="V15" s="173"/>
      <c r="W15" s="172"/>
    </row>
    <row r="16" spans="1:23" s="115" customFormat="1" ht="15.75" customHeight="1">
      <c r="A16" s="147" t="s">
        <v>124</v>
      </c>
      <c r="B16" s="148" t="s">
        <v>125</v>
      </c>
      <c r="C16" s="143" t="s">
        <v>116</v>
      </c>
      <c r="D16" s="144">
        <f t="shared" si="0"/>
        <v>903</v>
      </c>
      <c r="E16" s="145">
        <v>371</v>
      </c>
      <c r="F16" s="145">
        <v>532</v>
      </c>
      <c r="G16" s="145"/>
      <c r="H16" s="145"/>
      <c r="I16" s="148" t="s">
        <v>125</v>
      </c>
      <c r="J16" s="156">
        <v>128.85</v>
      </c>
      <c r="K16" s="151">
        <v>52.94</v>
      </c>
      <c r="L16" s="151"/>
      <c r="M16" s="158"/>
      <c r="N16" s="151">
        <f t="shared" si="1"/>
        <v>75.91</v>
      </c>
      <c r="O16" s="151"/>
      <c r="P16" s="158"/>
      <c r="Q16" s="170"/>
      <c r="R16" s="165"/>
      <c r="S16" s="173"/>
      <c r="T16" s="170"/>
      <c r="U16" s="165"/>
      <c r="V16" s="173"/>
      <c r="W16" s="172"/>
    </row>
    <row r="17" spans="1:23" s="115" customFormat="1" ht="21.75" customHeight="1">
      <c r="A17" s="147" t="s">
        <v>126</v>
      </c>
      <c r="B17" s="148" t="s">
        <v>127</v>
      </c>
      <c r="C17" s="143" t="s">
        <v>116</v>
      </c>
      <c r="D17" s="144">
        <f t="shared" si="0"/>
        <v>615</v>
      </c>
      <c r="E17" s="145">
        <v>216</v>
      </c>
      <c r="F17" s="145">
        <v>399</v>
      </c>
      <c r="G17" s="145"/>
      <c r="H17" s="145"/>
      <c r="I17" s="148" t="s">
        <v>127</v>
      </c>
      <c r="J17" s="156">
        <v>87.75</v>
      </c>
      <c r="K17" s="151">
        <v>30.82</v>
      </c>
      <c r="L17" s="151"/>
      <c r="M17" s="158"/>
      <c r="N17" s="151">
        <f t="shared" si="1"/>
        <v>56.93</v>
      </c>
      <c r="O17" s="151"/>
      <c r="P17" s="158"/>
      <c r="Q17" s="170"/>
      <c r="R17" s="165"/>
      <c r="S17" s="173"/>
      <c r="T17" s="170"/>
      <c r="U17" s="165"/>
      <c r="V17" s="173"/>
      <c r="W17" s="172"/>
    </row>
    <row r="18" spans="1:23" s="115" customFormat="1" ht="18" customHeight="1">
      <c r="A18" s="147" t="s">
        <v>128</v>
      </c>
      <c r="B18" s="148" t="s">
        <v>129</v>
      </c>
      <c r="C18" s="143" t="s">
        <v>116</v>
      </c>
      <c r="D18" s="144">
        <f t="shared" si="0"/>
        <v>425</v>
      </c>
      <c r="E18" s="145">
        <v>164</v>
      </c>
      <c r="F18" s="145">
        <v>261</v>
      </c>
      <c r="G18" s="145"/>
      <c r="H18" s="145"/>
      <c r="I18" s="148" t="s">
        <v>129</v>
      </c>
      <c r="J18" s="156">
        <v>60.64</v>
      </c>
      <c r="K18" s="151">
        <v>23.4</v>
      </c>
      <c r="L18" s="151"/>
      <c r="M18" s="158"/>
      <c r="N18" s="151">
        <f t="shared" si="1"/>
        <v>37.24</v>
      </c>
      <c r="O18" s="151"/>
      <c r="P18" s="158"/>
      <c r="Q18" s="170"/>
      <c r="R18" s="165"/>
      <c r="S18" s="173"/>
      <c r="T18" s="170"/>
      <c r="U18" s="165"/>
      <c r="V18" s="173"/>
      <c r="W18" s="172"/>
    </row>
    <row r="19" spans="1:23" s="115" customFormat="1" ht="19.5" customHeight="1">
      <c r="A19" s="147" t="s">
        <v>130</v>
      </c>
      <c r="B19" s="148" t="s">
        <v>131</v>
      </c>
      <c r="C19" s="143" t="s">
        <v>116</v>
      </c>
      <c r="D19" s="144">
        <f t="shared" si="0"/>
        <v>192</v>
      </c>
      <c r="E19" s="145">
        <v>86</v>
      </c>
      <c r="F19" s="145">
        <v>106</v>
      </c>
      <c r="G19" s="145"/>
      <c r="H19" s="145"/>
      <c r="I19" s="148" t="s">
        <v>131</v>
      </c>
      <c r="J19" s="156">
        <v>27.4</v>
      </c>
      <c r="K19" s="151">
        <v>12.27</v>
      </c>
      <c r="L19" s="151"/>
      <c r="M19" s="158"/>
      <c r="N19" s="151">
        <f t="shared" si="1"/>
        <v>15.129999999999999</v>
      </c>
      <c r="O19" s="151"/>
      <c r="P19" s="158"/>
      <c r="Q19" s="170"/>
      <c r="R19" s="165"/>
      <c r="S19" s="173"/>
      <c r="T19" s="170"/>
      <c r="U19" s="165"/>
      <c r="V19" s="173"/>
      <c r="W19" s="172"/>
    </row>
    <row r="20" spans="1:23" s="115" customFormat="1" ht="18" customHeight="1">
      <c r="A20" s="147" t="s">
        <v>132</v>
      </c>
      <c r="B20" s="148" t="s">
        <v>133</v>
      </c>
      <c r="C20" s="143" t="s">
        <v>116</v>
      </c>
      <c r="D20" s="144">
        <f t="shared" si="0"/>
        <v>1169</v>
      </c>
      <c r="E20" s="145">
        <v>415</v>
      </c>
      <c r="F20" s="145">
        <v>754</v>
      </c>
      <c r="G20" s="145"/>
      <c r="H20" s="145"/>
      <c r="I20" s="148" t="s">
        <v>133</v>
      </c>
      <c r="J20" s="156">
        <v>166.8</v>
      </c>
      <c r="K20" s="151">
        <v>59.22</v>
      </c>
      <c r="L20" s="151"/>
      <c r="M20" s="158"/>
      <c r="N20" s="151">
        <f t="shared" si="1"/>
        <v>107.58000000000001</v>
      </c>
      <c r="O20" s="151"/>
      <c r="P20" s="158"/>
      <c r="Q20" s="170"/>
      <c r="R20" s="165"/>
      <c r="S20" s="173"/>
      <c r="T20" s="170"/>
      <c r="U20" s="165"/>
      <c r="V20" s="173"/>
      <c r="W20" s="172"/>
    </row>
    <row r="21" spans="1:23" s="115" customFormat="1" ht="21" customHeight="1">
      <c r="A21" s="147" t="s">
        <v>134</v>
      </c>
      <c r="B21" s="148" t="s">
        <v>135</v>
      </c>
      <c r="C21" s="143" t="s">
        <v>116</v>
      </c>
      <c r="D21" s="144">
        <f t="shared" si="0"/>
        <v>230</v>
      </c>
      <c r="E21" s="145">
        <v>76</v>
      </c>
      <c r="F21" s="145">
        <v>154</v>
      </c>
      <c r="G21" s="145"/>
      <c r="H21" s="145"/>
      <c r="I21" s="148" t="s">
        <v>135</v>
      </c>
      <c r="J21" s="156">
        <v>32.82</v>
      </c>
      <c r="K21" s="151">
        <v>10.84</v>
      </c>
      <c r="L21" s="151"/>
      <c r="M21" s="158"/>
      <c r="N21" s="151">
        <f t="shared" si="1"/>
        <v>21.98</v>
      </c>
      <c r="O21" s="151"/>
      <c r="P21" s="158"/>
      <c r="Q21" s="170"/>
      <c r="R21" s="165"/>
      <c r="S21" s="173"/>
      <c r="T21" s="170"/>
      <c r="U21" s="165"/>
      <c r="V21" s="173"/>
      <c r="W21" s="172"/>
    </row>
    <row r="22" spans="1:23" s="115" customFormat="1" ht="18" customHeight="1">
      <c r="A22" s="147" t="s">
        <v>136</v>
      </c>
      <c r="B22" s="148" t="s">
        <v>137</v>
      </c>
      <c r="C22" s="143" t="s">
        <v>116</v>
      </c>
      <c r="D22" s="144">
        <f t="shared" si="0"/>
        <v>315</v>
      </c>
      <c r="E22" s="145">
        <v>73</v>
      </c>
      <c r="F22" s="145">
        <v>242</v>
      </c>
      <c r="G22" s="145"/>
      <c r="H22" s="145"/>
      <c r="I22" s="148" t="s">
        <v>137</v>
      </c>
      <c r="J22" s="156">
        <v>44.95</v>
      </c>
      <c r="K22" s="151">
        <v>10.42</v>
      </c>
      <c r="L22" s="151"/>
      <c r="M22" s="158"/>
      <c r="N22" s="151">
        <f t="shared" si="1"/>
        <v>34.53</v>
      </c>
      <c r="O22" s="151"/>
      <c r="P22" s="158"/>
      <c r="Q22" s="170"/>
      <c r="R22" s="165"/>
      <c r="S22" s="173"/>
      <c r="T22" s="170"/>
      <c r="U22" s="165"/>
      <c r="V22" s="173"/>
      <c r="W22" s="172"/>
    </row>
    <row r="23" spans="1:23" s="115" customFormat="1" ht="18" customHeight="1">
      <c r="A23" s="147" t="s">
        <v>138</v>
      </c>
      <c r="B23" s="148" t="s">
        <v>139</v>
      </c>
      <c r="C23" s="143" t="s">
        <v>116</v>
      </c>
      <c r="D23" s="144">
        <f t="shared" si="0"/>
        <v>1092</v>
      </c>
      <c r="E23" s="145">
        <v>249</v>
      </c>
      <c r="F23" s="145">
        <v>843</v>
      </c>
      <c r="G23" s="145"/>
      <c r="H23" s="145"/>
      <c r="I23" s="148" t="s">
        <v>139</v>
      </c>
      <c r="J23" s="156">
        <v>155.82</v>
      </c>
      <c r="K23" s="151">
        <v>35.53</v>
      </c>
      <c r="L23" s="151"/>
      <c r="M23" s="158"/>
      <c r="N23" s="151">
        <f t="shared" si="1"/>
        <v>120.28999999999999</v>
      </c>
      <c r="O23" s="151"/>
      <c r="P23" s="158"/>
      <c r="Q23" s="170"/>
      <c r="R23" s="165"/>
      <c r="S23" s="173"/>
      <c r="T23" s="170"/>
      <c r="U23" s="165"/>
      <c r="V23" s="173"/>
      <c r="W23" s="172"/>
    </row>
    <row r="24" spans="1:23" s="115" customFormat="1" ht="19.5" customHeight="1">
      <c r="A24" s="147" t="s">
        <v>140</v>
      </c>
      <c r="B24" s="148" t="s">
        <v>141</v>
      </c>
      <c r="C24" s="143" t="s">
        <v>116</v>
      </c>
      <c r="D24" s="144">
        <f t="shared" si="0"/>
        <v>2939</v>
      </c>
      <c r="E24" s="145">
        <v>322</v>
      </c>
      <c r="F24" s="145">
        <v>2617</v>
      </c>
      <c r="G24" s="145"/>
      <c r="H24" s="145"/>
      <c r="I24" s="148" t="s">
        <v>141</v>
      </c>
      <c r="J24" s="156">
        <v>419.37</v>
      </c>
      <c r="K24" s="151">
        <v>45.95</v>
      </c>
      <c r="L24" s="151"/>
      <c r="M24" s="159"/>
      <c r="N24" s="151">
        <f t="shared" si="1"/>
        <v>373.42</v>
      </c>
      <c r="O24" s="151"/>
      <c r="P24" s="159"/>
      <c r="Q24" s="170"/>
      <c r="R24" s="165"/>
      <c r="S24" s="174"/>
      <c r="T24" s="170"/>
      <c r="U24" s="165"/>
      <c r="V24" s="174"/>
      <c r="W24" s="172"/>
    </row>
    <row r="25" spans="1:16" s="115" customFormat="1" ht="24.75" customHeight="1">
      <c r="A25" s="122" t="s">
        <v>142</v>
      </c>
      <c r="B25" s="122"/>
      <c r="C25" s="122"/>
      <c r="D25" s="123"/>
      <c r="E25" s="122"/>
      <c r="F25" s="122"/>
      <c r="G25" s="122"/>
      <c r="H25" s="122"/>
      <c r="I25" s="122"/>
      <c r="J25" s="149"/>
      <c r="K25" s="149"/>
      <c r="L25" s="149"/>
      <c r="M25" s="149"/>
      <c r="N25" s="149"/>
      <c r="O25" s="149"/>
      <c r="P25" s="149"/>
    </row>
  </sheetData>
  <sheetProtection/>
  <mergeCells count="40">
    <mergeCell ref="A1:N1"/>
    <mergeCell ref="A2:U2"/>
    <mergeCell ref="C3:J3"/>
    <mergeCell ref="T3:U3"/>
    <mergeCell ref="D4:H4"/>
    <mergeCell ref="J4:V4"/>
    <mergeCell ref="E5:F5"/>
    <mergeCell ref="G5:H5"/>
    <mergeCell ref="K5:P5"/>
    <mergeCell ref="Q5:V5"/>
    <mergeCell ref="K6:M6"/>
    <mergeCell ref="N6:P6"/>
    <mergeCell ref="Q6:S6"/>
    <mergeCell ref="T6:V6"/>
    <mergeCell ref="A8:B8"/>
    <mergeCell ref="A14:B14"/>
    <mergeCell ref="A25:N25"/>
    <mergeCell ref="A4:A6"/>
    <mergeCell ref="A9:A13"/>
    <mergeCell ref="B4:B6"/>
    <mergeCell ref="C4:C6"/>
    <mergeCell ref="D5:D6"/>
    <mergeCell ref="I4:I6"/>
    <mergeCell ref="J5:J6"/>
    <mergeCell ref="L9:L13"/>
    <mergeCell ref="L14:L24"/>
    <mergeCell ref="M9:M13"/>
    <mergeCell ref="M14:M24"/>
    <mergeCell ref="O9:O13"/>
    <mergeCell ref="O14:O24"/>
    <mergeCell ref="P9:P13"/>
    <mergeCell ref="P14:P24"/>
    <mergeCell ref="R8:R13"/>
    <mergeCell ref="R14:R24"/>
    <mergeCell ref="S8:S13"/>
    <mergeCell ref="S14:S24"/>
    <mergeCell ref="U9:U13"/>
    <mergeCell ref="U14:U24"/>
    <mergeCell ref="V9:V13"/>
    <mergeCell ref="V14:V24"/>
  </mergeCells>
  <printOptions/>
  <pageMargins left="0.6298611111111111" right="0.5118055555555555" top="0.3145833333333333" bottom="0.3145833333333333" header="0.11805555555555555" footer="0.2986111111111111"/>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O9"/>
  <sheetViews>
    <sheetView tabSelected="1" zoomScaleSheetLayoutView="100" workbookViewId="0" topLeftCell="A1">
      <selection activeCell="A9" sqref="A9"/>
    </sheetView>
  </sheetViews>
  <sheetFormatPr defaultColWidth="9.00390625" defaultRowHeight="15"/>
  <cols>
    <col min="5" max="6" width="10.421875" style="0" customWidth="1"/>
    <col min="7" max="9" width="10.140625" style="0" customWidth="1"/>
    <col min="10" max="11" width="6.00390625" style="0" customWidth="1"/>
    <col min="12" max="12" width="11.421875" style="0" customWidth="1"/>
    <col min="13" max="13" width="11.8515625" style="0" customWidth="1"/>
    <col min="15" max="15" width="9.7109375" style="0" customWidth="1"/>
  </cols>
  <sheetData>
    <row r="1" spans="1:15" ht="21" customHeight="1">
      <c r="A1" s="77" t="s">
        <v>143</v>
      </c>
      <c r="B1" s="75"/>
      <c r="C1" s="78"/>
      <c r="D1" s="78"/>
      <c r="E1" s="79"/>
      <c r="F1" s="79"/>
      <c r="G1" s="79"/>
      <c r="H1" s="79"/>
      <c r="I1" s="79"/>
      <c r="J1" s="79"/>
      <c r="K1" s="79"/>
      <c r="L1" s="75"/>
      <c r="M1" s="76"/>
      <c r="N1" s="75"/>
      <c r="O1" s="75"/>
    </row>
    <row r="2" spans="1:15" ht="22.5">
      <c r="A2" s="80" t="s">
        <v>144</v>
      </c>
      <c r="B2" s="80"/>
      <c r="C2" s="80"/>
      <c r="D2" s="80"/>
      <c r="E2" s="80"/>
      <c r="F2" s="80"/>
      <c r="G2" s="80"/>
      <c r="H2" s="80"/>
      <c r="I2" s="80"/>
      <c r="J2" s="80"/>
      <c r="K2" s="80"/>
      <c r="L2" s="80"/>
      <c r="M2" s="80"/>
      <c r="N2" s="80"/>
      <c r="O2" s="80"/>
    </row>
    <row r="3" spans="1:15" ht="18.75">
      <c r="A3" s="81"/>
      <c r="B3" s="82"/>
      <c r="C3" s="83"/>
      <c r="D3" s="83"/>
      <c r="E3" s="84"/>
      <c r="F3" s="84"/>
      <c r="G3" s="84"/>
      <c r="H3" s="84"/>
      <c r="I3" s="84"/>
      <c r="J3" s="84"/>
      <c r="K3" s="84"/>
      <c r="L3" s="95" t="s">
        <v>145</v>
      </c>
      <c r="M3" s="96"/>
      <c r="N3" s="75"/>
      <c r="O3" s="75"/>
    </row>
    <row r="4" spans="1:15" ht="27.75" customHeight="1">
      <c r="A4" s="85" t="s">
        <v>146</v>
      </c>
      <c r="B4" s="85" t="s">
        <v>147</v>
      </c>
      <c r="C4" s="86" t="s">
        <v>148</v>
      </c>
      <c r="D4" s="87" t="s">
        <v>149</v>
      </c>
      <c r="E4" s="88" t="s">
        <v>150</v>
      </c>
      <c r="F4" s="89"/>
      <c r="G4" s="89"/>
      <c r="H4" s="89"/>
      <c r="I4" s="97"/>
      <c r="J4" s="98" t="s">
        <v>151</v>
      </c>
      <c r="K4" s="99"/>
      <c r="L4" s="85" t="s">
        <v>152</v>
      </c>
      <c r="M4" s="85" t="s">
        <v>153</v>
      </c>
      <c r="N4" s="100" t="s">
        <v>154</v>
      </c>
      <c r="O4" s="101"/>
    </row>
    <row r="5" spans="1:15" ht="30.75" customHeight="1">
      <c r="A5" s="85"/>
      <c r="B5" s="85"/>
      <c r="C5" s="86"/>
      <c r="D5" s="90"/>
      <c r="E5" s="91" t="s">
        <v>102</v>
      </c>
      <c r="F5" s="91" t="s">
        <v>155</v>
      </c>
      <c r="G5" s="91" t="s">
        <v>156</v>
      </c>
      <c r="H5" s="91" t="s">
        <v>157</v>
      </c>
      <c r="I5" s="91" t="s">
        <v>158</v>
      </c>
      <c r="J5" s="102"/>
      <c r="K5" s="103"/>
      <c r="L5" s="85"/>
      <c r="M5" s="85"/>
      <c r="N5" s="104"/>
      <c r="O5" s="105"/>
    </row>
    <row r="6" spans="1:15" ht="34.5" customHeight="1">
      <c r="A6" s="92" t="s">
        <v>159</v>
      </c>
      <c r="B6" s="92">
        <f aca="true" t="shared" si="0" ref="B6:K6">SUM(B7:B8)</f>
        <v>4065</v>
      </c>
      <c r="C6" s="93">
        <v>0.56</v>
      </c>
      <c r="D6" s="92">
        <f>D7+D8</f>
        <v>2276</v>
      </c>
      <c r="E6" s="94">
        <v>455.2</v>
      </c>
      <c r="F6" s="94">
        <f t="shared" si="0"/>
        <v>364.15999999999997</v>
      </c>
      <c r="G6" s="94">
        <f t="shared" si="0"/>
        <v>63.73</v>
      </c>
      <c r="H6" s="94">
        <f t="shared" si="0"/>
        <v>12.29</v>
      </c>
      <c r="I6" s="94">
        <f t="shared" si="0"/>
        <v>15.02</v>
      </c>
      <c r="J6" s="106">
        <f>SUM(J7:K8)</f>
        <v>261.12</v>
      </c>
      <c r="K6" s="107"/>
      <c r="L6" s="108" t="s">
        <v>160</v>
      </c>
      <c r="M6" s="58" t="s">
        <v>161</v>
      </c>
      <c r="N6" s="109" t="s">
        <v>162</v>
      </c>
      <c r="O6" s="110"/>
    </row>
    <row r="7" spans="1:15" ht="34.5" customHeight="1">
      <c r="A7" s="92" t="s">
        <v>163</v>
      </c>
      <c r="B7" s="92">
        <v>2668</v>
      </c>
      <c r="C7" s="93"/>
      <c r="D7" s="92">
        <v>1591</v>
      </c>
      <c r="E7" s="94">
        <v>318.2</v>
      </c>
      <c r="F7" s="94">
        <v>254.56</v>
      </c>
      <c r="G7" s="94">
        <v>44.55</v>
      </c>
      <c r="H7" s="94">
        <v>8.59</v>
      </c>
      <c r="I7" s="94">
        <v>10.5</v>
      </c>
      <c r="J7" s="106">
        <v>182.94</v>
      </c>
      <c r="K7" s="107"/>
      <c r="L7" s="108"/>
      <c r="M7" s="111"/>
      <c r="N7" s="109"/>
      <c r="O7" s="110"/>
    </row>
    <row r="8" spans="1:15" ht="34.5" customHeight="1">
      <c r="A8" s="92" t="s">
        <v>164</v>
      </c>
      <c r="B8" s="92">
        <v>1397</v>
      </c>
      <c r="C8" s="93"/>
      <c r="D8" s="92">
        <v>685</v>
      </c>
      <c r="E8" s="94">
        <v>137</v>
      </c>
      <c r="F8" s="94">
        <v>109.6</v>
      </c>
      <c r="G8" s="94">
        <v>19.18</v>
      </c>
      <c r="H8" s="94">
        <v>3.7</v>
      </c>
      <c r="I8" s="94">
        <v>4.52</v>
      </c>
      <c r="J8" s="106">
        <v>78.18</v>
      </c>
      <c r="K8" s="107"/>
      <c r="L8" s="108"/>
      <c r="M8" s="111"/>
      <c r="N8" s="112"/>
      <c r="O8" s="113"/>
    </row>
    <row r="9" spans="1:15" ht="34.5" customHeight="1">
      <c r="A9" s="62" t="s">
        <v>165</v>
      </c>
      <c r="B9" s="62"/>
      <c r="C9" s="63"/>
      <c r="D9" s="63"/>
      <c r="E9" s="64"/>
      <c r="F9" s="64"/>
      <c r="G9" s="64"/>
      <c r="H9" s="65"/>
      <c r="I9" s="65"/>
      <c r="J9" s="65"/>
      <c r="K9" s="65"/>
      <c r="L9" s="73"/>
      <c r="M9" s="74"/>
      <c r="N9" s="73"/>
      <c r="O9" s="73"/>
    </row>
  </sheetData>
  <sheetProtection/>
  <mergeCells count="18">
    <mergeCell ref="A2:O2"/>
    <mergeCell ref="L3:M3"/>
    <mergeCell ref="E4:I4"/>
    <mergeCell ref="J6:K6"/>
    <mergeCell ref="J7:K7"/>
    <mergeCell ref="J8:K8"/>
    <mergeCell ref="A4:A5"/>
    <mergeCell ref="B4:B5"/>
    <mergeCell ref="C4:C5"/>
    <mergeCell ref="C6:C8"/>
    <mergeCell ref="D4:D5"/>
    <mergeCell ref="L4:L5"/>
    <mergeCell ref="L6:L8"/>
    <mergeCell ref="M4:M5"/>
    <mergeCell ref="M6:M8"/>
    <mergeCell ref="J4:K5"/>
    <mergeCell ref="N4:O5"/>
    <mergeCell ref="N6:O8"/>
  </mergeCells>
  <printOptions horizontalCentered="1"/>
  <pageMargins left="0.15694444444444444" right="0.15694444444444444" top="1" bottom="0.8027777777777778"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10"/>
  <sheetViews>
    <sheetView workbookViewId="0" topLeftCell="A1">
      <selection activeCell="K17" sqref="K17"/>
    </sheetView>
  </sheetViews>
  <sheetFormatPr defaultColWidth="9.00390625" defaultRowHeight="15"/>
  <cols>
    <col min="1" max="1" width="10.00390625" style="0" customWidth="1"/>
    <col min="2" max="2" width="7.00390625" style="0" customWidth="1"/>
    <col min="3" max="3" width="7.421875" style="0" customWidth="1"/>
    <col min="4" max="5" width="9.421875" style="0" customWidth="1"/>
    <col min="6" max="6" width="8.421875" style="0" customWidth="1"/>
    <col min="7" max="7" width="8.8515625" style="0" customWidth="1"/>
    <col min="8" max="8" width="8.28125" style="0" customWidth="1"/>
    <col min="9" max="9" width="8.7109375" style="0" customWidth="1"/>
    <col min="10" max="10" width="18.00390625" style="0" customWidth="1"/>
    <col min="11" max="11" width="17.8515625" style="0" customWidth="1"/>
    <col min="12" max="12" width="14.57421875" style="0" customWidth="1"/>
  </cols>
  <sheetData>
    <row r="1" ht="24.75" customHeight="1">
      <c r="A1" t="s">
        <v>166</v>
      </c>
    </row>
    <row r="2" spans="1:12" ht="66.75" customHeight="1">
      <c r="A2" s="56" t="s">
        <v>167</v>
      </c>
      <c r="B2" s="56"/>
      <c r="C2" s="56"/>
      <c r="D2" s="56"/>
      <c r="E2" s="56"/>
      <c r="F2" s="56"/>
      <c r="G2" s="56"/>
      <c r="H2" s="56"/>
      <c r="I2" s="56"/>
      <c r="J2" s="56"/>
      <c r="K2" s="56"/>
      <c r="L2" s="56"/>
    </row>
    <row r="3" spans="11:12" ht="21.75" customHeight="1">
      <c r="K3" s="67" t="s">
        <v>168</v>
      </c>
      <c r="L3" s="68"/>
    </row>
    <row r="4" spans="1:13" ht="54" customHeight="1">
      <c r="A4" s="57" t="s">
        <v>99</v>
      </c>
      <c r="B4" s="57" t="s">
        <v>169</v>
      </c>
      <c r="C4" s="58" t="s">
        <v>170</v>
      </c>
      <c r="D4" s="57"/>
      <c r="E4" s="57"/>
      <c r="F4" s="57"/>
      <c r="G4" s="57"/>
      <c r="H4" s="57" t="s">
        <v>171</v>
      </c>
      <c r="I4" s="57"/>
      <c r="J4" s="69" t="s">
        <v>172</v>
      </c>
      <c r="K4" s="57" t="s">
        <v>173</v>
      </c>
      <c r="L4" s="57" t="s">
        <v>154</v>
      </c>
      <c r="M4" s="70" t="s">
        <v>174</v>
      </c>
    </row>
    <row r="5" spans="1:13" ht="36.75" customHeight="1">
      <c r="A5" s="57"/>
      <c r="B5" s="57"/>
      <c r="C5" s="57" t="s">
        <v>102</v>
      </c>
      <c r="D5" s="59" t="s">
        <v>155</v>
      </c>
      <c r="E5" s="59" t="s">
        <v>156</v>
      </c>
      <c r="F5" s="59" t="s">
        <v>157</v>
      </c>
      <c r="G5" s="59" t="s">
        <v>158</v>
      </c>
      <c r="H5" s="57" t="s">
        <v>102</v>
      </c>
      <c r="I5" s="57" t="s">
        <v>175</v>
      </c>
      <c r="J5" s="57" t="s">
        <v>176</v>
      </c>
      <c r="K5" s="58" t="s">
        <v>177</v>
      </c>
      <c r="L5" s="58" t="s">
        <v>178</v>
      </c>
      <c r="M5" s="71"/>
    </row>
    <row r="6" spans="1:13" ht="33" customHeight="1">
      <c r="A6" s="57" t="s">
        <v>102</v>
      </c>
      <c r="B6" s="60">
        <f>SUM(B7:B8)</f>
        <v>1318</v>
      </c>
      <c r="C6" s="60">
        <f aca="true" t="shared" si="0" ref="C6:I6">SUM(C7:C8)</f>
        <v>124</v>
      </c>
      <c r="D6" s="60">
        <f t="shared" si="0"/>
        <v>99.19999999999999</v>
      </c>
      <c r="E6" s="60">
        <f t="shared" si="0"/>
        <v>17.36</v>
      </c>
      <c r="F6" s="60">
        <f t="shared" si="0"/>
        <v>3.3499999999999996</v>
      </c>
      <c r="G6" s="60">
        <f t="shared" si="0"/>
        <v>4.09</v>
      </c>
      <c r="H6" s="60">
        <f t="shared" si="0"/>
        <v>107.81</v>
      </c>
      <c r="I6" s="60">
        <f t="shared" si="0"/>
        <v>107.81</v>
      </c>
      <c r="J6" s="57"/>
      <c r="K6" s="57"/>
      <c r="L6" s="57"/>
      <c r="M6" s="71"/>
    </row>
    <row r="7" spans="1:13" ht="39" customHeight="1">
      <c r="A7" s="57" t="s">
        <v>163</v>
      </c>
      <c r="B7" s="60">
        <v>928</v>
      </c>
      <c r="C7" s="61">
        <f>D7+E7+F7+G7</f>
        <v>92.8</v>
      </c>
      <c r="D7" s="61">
        <v>74.24</v>
      </c>
      <c r="E7" s="61">
        <v>12.99</v>
      </c>
      <c r="F7" s="61">
        <v>2.51</v>
      </c>
      <c r="G7" s="61">
        <v>3.06</v>
      </c>
      <c r="H7" s="61">
        <f>I7</f>
        <v>74.24</v>
      </c>
      <c r="I7" s="61">
        <v>74.24</v>
      </c>
      <c r="J7" s="57"/>
      <c r="K7" s="57"/>
      <c r="L7" s="57"/>
      <c r="M7" s="71"/>
    </row>
    <row r="8" spans="1:14" ht="35.25" customHeight="1">
      <c r="A8" s="57" t="s">
        <v>164</v>
      </c>
      <c r="B8" s="60">
        <v>390</v>
      </c>
      <c r="C8" s="61">
        <f>D8+E8+F8+G8</f>
        <v>31.200000000000003</v>
      </c>
      <c r="D8" s="61">
        <v>24.96</v>
      </c>
      <c r="E8" s="61">
        <v>4.37</v>
      </c>
      <c r="F8" s="61">
        <v>0.84</v>
      </c>
      <c r="G8" s="61">
        <v>1.03</v>
      </c>
      <c r="H8" s="61">
        <f>I8</f>
        <v>33.57</v>
      </c>
      <c r="I8" s="61">
        <v>33.57</v>
      </c>
      <c r="J8" s="57"/>
      <c r="K8" s="57"/>
      <c r="L8" s="57"/>
      <c r="M8" s="72"/>
      <c r="N8" s="72" t="s">
        <v>179</v>
      </c>
    </row>
    <row r="9" spans="1:13" s="55" customFormat="1" ht="25.5" customHeight="1">
      <c r="A9" s="62" t="s">
        <v>165</v>
      </c>
      <c r="B9" s="62"/>
      <c r="C9" s="63"/>
      <c r="D9" s="63"/>
      <c r="E9" s="64"/>
      <c r="F9" s="64"/>
      <c r="G9" s="64"/>
      <c r="H9" s="65"/>
      <c r="I9" s="65"/>
      <c r="J9" s="65"/>
      <c r="K9" s="65"/>
      <c r="L9" s="73"/>
      <c r="M9" s="74"/>
    </row>
    <row r="10" spans="1:13" ht="13.5">
      <c r="A10" s="66"/>
      <c r="B10" s="62"/>
      <c r="C10" s="63"/>
      <c r="D10" s="63"/>
      <c r="E10" s="64"/>
      <c r="F10" s="64"/>
      <c r="G10" s="64"/>
      <c r="H10" s="65"/>
      <c r="I10" s="65"/>
      <c r="J10" s="65"/>
      <c r="K10" s="65"/>
      <c r="L10" s="75"/>
      <c r="M10" s="76"/>
    </row>
  </sheetData>
  <sheetProtection/>
  <mergeCells count="9">
    <mergeCell ref="A2:L2"/>
    <mergeCell ref="K3:L3"/>
    <mergeCell ref="C4:G4"/>
    <mergeCell ref="H4:I4"/>
    <mergeCell ref="A4:A5"/>
    <mergeCell ref="B4:B5"/>
    <mergeCell ref="J5:J8"/>
    <mergeCell ref="K5:K8"/>
    <mergeCell ref="L5:L8"/>
  </mergeCells>
  <printOptions horizontalCentered="1"/>
  <pageMargins left="0.3145833333333333" right="0.3145833333333333" top="0.9444444444444444" bottom="0.7479166666666667" header="0.3145833333333333" footer="0.314583333333333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A2" sqref="A2:M2"/>
    </sheetView>
  </sheetViews>
  <sheetFormatPr defaultColWidth="9.00390625" defaultRowHeight="15"/>
  <cols>
    <col min="1" max="1" width="5.7109375" style="0" customWidth="1"/>
    <col min="2" max="2" width="14.421875" style="0" customWidth="1"/>
    <col min="3" max="3" width="6.8515625" style="0" customWidth="1"/>
    <col min="4" max="4" width="6.00390625" style="0" customWidth="1"/>
    <col min="5" max="5" width="10.421875" style="0" customWidth="1"/>
    <col min="6" max="6" width="9.8515625" style="0" customWidth="1"/>
    <col min="7" max="7" width="9.28125" style="0" customWidth="1"/>
    <col min="8" max="8" width="8.8515625" style="0" customWidth="1"/>
    <col min="9" max="9" width="9.7109375" style="0" customWidth="1"/>
    <col min="10" max="10" width="10.28125" style="0" customWidth="1"/>
    <col min="11" max="11" width="11.28125" style="0" customWidth="1"/>
    <col min="12" max="12" width="15.7109375" style="0" customWidth="1"/>
    <col min="13" max="13" width="17.00390625" style="0" customWidth="1"/>
  </cols>
  <sheetData>
    <row r="1" spans="1:12" ht="25.5" customHeight="1">
      <c r="A1" s="32" t="s">
        <v>180</v>
      </c>
      <c r="B1" s="32"/>
      <c r="C1" s="32"/>
      <c r="D1" s="32"/>
      <c r="E1" s="32"/>
      <c r="F1" s="33"/>
      <c r="G1" s="33"/>
      <c r="H1" s="33"/>
      <c r="I1" s="33"/>
      <c r="J1" s="33"/>
      <c r="K1" s="33"/>
      <c r="L1" s="33"/>
    </row>
    <row r="2" spans="1:13" ht="33.75" customHeight="1">
      <c r="A2" s="34" t="s">
        <v>181</v>
      </c>
      <c r="B2" s="34"/>
      <c r="C2" s="34"/>
      <c r="D2" s="34"/>
      <c r="E2" s="34"/>
      <c r="F2" s="34"/>
      <c r="G2" s="34"/>
      <c r="H2" s="34"/>
      <c r="I2" s="34"/>
      <c r="J2" s="34"/>
      <c r="K2" s="34"/>
      <c r="L2" s="34"/>
      <c r="M2" s="34"/>
    </row>
    <row r="3" spans="1:12" ht="24" customHeight="1">
      <c r="A3" s="35"/>
      <c r="B3" s="35"/>
      <c r="C3" s="35"/>
      <c r="D3" s="35"/>
      <c r="E3" s="35"/>
      <c r="F3" s="36"/>
      <c r="G3" s="36"/>
      <c r="H3" s="37"/>
      <c r="I3" s="36"/>
      <c r="J3" s="36"/>
      <c r="K3" s="51" t="s">
        <v>168</v>
      </c>
      <c r="L3" s="51"/>
    </row>
    <row r="4" spans="1:13" ht="39.75" customHeight="1">
      <c r="A4" s="38" t="s">
        <v>99</v>
      </c>
      <c r="B4" s="39"/>
      <c r="C4" s="40" t="s">
        <v>100</v>
      </c>
      <c r="D4" s="40" t="s">
        <v>101</v>
      </c>
      <c r="E4" s="40" t="s">
        <v>182</v>
      </c>
      <c r="F4" s="40"/>
      <c r="G4" s="40"/>
      <c r="H4" s="40"/>
      <c r="I4" s="40"/>
      <c r="J4" s="52" t="s">
        <v>151</v>
      </c>
      <c r="K4" s="52" t="s">
        <v>183</v>
      </c>
      <c r="L4" s="52" t="s">
        <v>184</v>
      </c>
      <c r="M4" s="52" t="s">
        <v>185</v>
      </c>
    </row>
    <row r="5" spans="1:13" ht="30.75" customHeight="1">
      <c r="A5" s="41"/>
      <c r="B5" s="42"/>
      <c r="C5" s="40"/>
      <c r="D5" s="40"/>
      <c r="E5" s="40" t="s">
        <v>102</v>
      </c>
      <c r="F5" s="43" t="s">
        <v>186</v>
      </c>
      <c r="G5" s="44" t="s">
        <v>187</v>
      </c>
      <c r="H5" s="23" t="s">
        <v>188</v>
      </c>
      <c r="I5" s="23" t="s">
        <v>189</v>
      </c>
      <c r="J5" s="53"/>
      <c r="K5" s="53"/>
      <c r="L5" s="53"/>
      <c r="M5" s="53"/>
    </row>
    <row r="6" spans="1:13" ht="111.75" customHeight="1">
      <c r="A6" s="45" t="s">
        <v>139</v>
      </c>
      <c r="B6" s="46"/>
      <c r="C6" s="47" t="s">
        <v>116</v>
      </c>
      <c r="D6" s="48">
        <v>249</v>
      </c>
      <c r="E6" s="40">
        <f>F6+G6+H6+I6</f>
        <v>49.800000000000004</v>
      </c>
      <c r="F6" s="23">
        <v>39.84</v>
      </c>
      <c r="G6" s="23">
        <v>6.97</v>
      </c>
      <c r="H6" s="23">
        <v>1.34</v>
      </c>
      <c r="I6" s="23">
        <v>1.65</v>
      </c>
      <c r="J6" s="23">
        <v>35.53</v>
      </c>
      <c r="K6" s="54" t="s">
        <v>190</v>
      </c>
      <c r="L6" s="27" t="s">
        <v>191</v>
      </c>
      <c r="M6" s="28" t="s">
        <v>192</v>
      </c>
    </row>
    <row r="7" spans="1:12" ht="18" customHeight="1">
      <c r="A7" s="49"/>
      <c r="B7" s="49"/>
      <c r="C7" s="49"/>
      <c r="D7" s="49"/>
      <c r="E7" s="49"/>
      <c r="F7" s="50"/>
      <c r="G7" s="50"/>
      <c r="H7" s="50"/>
      <c r="I7" s="50"/>
      <c r="J7" s="50"/>
      <c r="K7" s="50"/>
      <c r="L7" s="50"/>
    </row>
  </sheetData>
  <sheetProtection/>
  <mergeCells count="13">
    <mergeCell ref="A1:L1"/>
    <mergeCell ref="A2:M2"/>
    <mergeCell ref="K3:L3"/>
    <mergeCell ref="E4:I4"/>
    <mergeCell ref="A6:B6"/>
    <mergeCell ref="A7:L7"/>
    <mergeCell ref="C4:C5"/>
    <mergeCell ref="D4:D5"/>
    <mergeCell ref="J4:J5"/>
    <mergeCell ref="K4:K5"/>
    <mergeCell ref="L4:L5"/>
    <mergeCell ref="M4:M5"/>
    <mergeCell ref="A4:B5"/>
  </mergeCells>
  <printOptions horizontalCentered="1"/>
  <pageMargins left="0.3145833333333333" right="0.3145833333333333" top="0.9444444444444444" bottom="0.7479166666666667" header="0.3145833333333333" footer="0.314583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7"/>
  <sheetViews>
    <sheetView workbookViewId="0" topLeftCell="A1">
      <selection activeCell="F6" sqref="F6:F7"/>
    </sheetView>
  </sheetViews>
  <sheetFormatPr defaultColWidth="9.00390625" defaultRowHeight="15"/>
  <cols>
    <col min="1" max="1" width="6.8515625" style="0" customWidth="1"/>
    <col min="2" max="2" width="13.57421875" style="0" customWidth="1"/>
    <col min="3" max="3" width="8.8515625" style="3" customWidth="1"/>
    <col min="4" max="5" width="9.57421875" style="0" customWidth="1"/>
    <col min="6" max="6" width="8.28125" style="0" customWidth="1"/>
    <col min="7" max="7" width="7.57421875" style="0" customWidth="1"/>
    <col min="8" max="8" width="7.140625" style="0" customWidth="1"/>
    <col min="9" max="9" width="8.8515625" style="0" customWidth="1"/>
    <col min="10" max="10" width="18.7109375" style="0" customWidth="1"/>
    <col min="11" max="11" width="18.421875" style="0" customWidth="1"/>
    <col min="12" max="12" width="20.7109375" style="0" customWidth="1"/>
  </cols>
  <sheetData>
    <row r="1" spans="1:9" ht="25.5" customHeight="1">
      <c r="A1" s="4" t="s">
        <v>193</v>
      </c>
      <c r="B1" s="4"/>
      <c r="C1" s="5"/>
      <c r="D1" s="4"/>
      <c r="E1" s="4"/>
      <c r="F1" s="4"/>
      <c r="G1" s="4"/>
      <c r="H1" s="4"/>
      <c r="I1" s="4"/>
    </row>
    <row r="2" spans="1:11" ht="36.75" customHeight="1">
      <c r="A2" s="6" t="s">
        <v>194</v>
      </c>
      <c r="B2" s="6"/>
      <c r="C2" s="6"/>
      <c r="D2" s="6"/>
      <c r="E2" s="6"/>
      <c r="F2" s="6"/>
      <c r="G2" s="6"/>
      <c r="H2" s="6"/>
      <c r="I2" s="6"/>
      <c r="J2" s="6"/>
      <c r="K2" s="6"/>
    </row>
    <row r="3" spans="1:11" ht="21.75" customHeight="1">
      <c r="A3" s="7"/>
      <c r="B3" s="7"/>
      <c r="C3" s="8"/>
      <c r="D3" s="8"/>
      <c r="E3" s="8"/>
      <c r="F3" s="8"/>
      <c r="G3" s="8"/>
      <c r="H3" s="9" t="s">
        <v>97</v>
      </c>
      <c r="I3" s="9"/>
      <c r="J3" s="9"/>
      <c r="K3" s="9"/>
    </row>
    <row r="4" spans="1:12" s="1" customFormat="1" ht="39.75" customHeight="1">
      <c r="A4" s="10" t="s">
        <v>99</v>
      </c>
      <c r="B4" s="11"/>
      <c r="C4" s="12" t="s">
        <v>101</v>
      </c>
      <c r="D4" s="13" t="s">
        <v>195</v>
      </c>
      <c r="E4" s="13"/>
      <c r="F4" s="13"/>
      <c r="G4" s="13"/>
      <c r="H4" s="13"/>
      <c r="I4" s="22" t="s">
        <v>56</v>
      </c>
      <c r="J4" s="23" t="s">
        <v>183</v>
      </c>
      <c r="K4" s="23" t="s">
        <v>184</v>
      </c>
      <c r="L4" s="23" t="s">
        <v>185</v>
      </c>
    </row>
    <row r="5" spans="1:12" s="2" customFormat="1" ht="39.75" customHeight="1">
      <c r="A5" s="14"/>
      <c r="B5" s="15"/>
      <c r="C5" s="16"/>
      <c r="D5" s="17" t="s">
        <v>102</v>
      </c>
      <c r="E5" s="17" t="s">
        <v>175</v>
      </c>
      <c r="F5" s="17" t="s">
        <v>196</v>
      </c>
      <c r="G5" s="17" t="s">
        <v>197</v>
      </c>
      <c r="H5" s="17" t="s">
        <v>198</v>
      </c>
      <c r="I5" s="24"/>
      <c r="J5" s="23"/>
      <c r="K5" s="23"/>
      <c r="L5" s="23"/>
    </row>
    <row r="6" spans="1:12" s="1" customFormat="1" ht="72" customHeight="1">
      <c r="A6" s="18" t="s">
        <v>139</v>
      </c>
      <c r="B6" s="18"/>
      <c r="C6" s="19">
        <v>843</v>
      </c>
      <c r="D6" s="20">
        <f>E6+F6+G6+H6</f>
        <v>168.6</v>
      </c>
      <c r="E6" s="20">
        <f>C6*2000*0.8/10000</f>
        <v>134.88</v>
      </c>
      <c r="F6" s="20">
        <f>C6*2000*0.14/10000</f>
        <v>23.604000000000003</v>
      </c>
      <c r="G6" s="21">
        <f>C6*2000*0.027/10000</f>
        <v>4.5522</v>
      </c>
      <c r="H6" s="21">
        <f>C6*2000*0.033/10000</f>
        <v>5.5638</v>
      </c>
      <c r="I6" s="25">
        <v>110.29</v>
      </c>
      <c r="J6" s="26" t="s">
        <v>190</v>
      </c>
      <c r="K6" s="27" t="s">
        <v>199</v>
      </c>
      <c r="L6" s="28" t="s">
        <v>200</v>
      </c>
    </row>
    <row r="7" spans="1:12" s="1" customFormat="1" ht="63" customHeight="1">
      <c r="A7" s="18"/>
      <c r="B7" s="18"/>
      <c r="C7" s="19"/>
      <c r="D7" s="20"/>
      <c r="E7" s="20"/>
      <c r="F7" s="20"/>
      <c r="G7" s="21"/>
      <c r="H7" s="21"/>
      <c r="I7" s="20">
        <v>10</v>
      </c>
      <c r="J7" s="29"/>
      <c r="K7" s="30" t="s">
        <v>201</v>
      </c>
      <c r="L7" s="31" t="s">
        <v>202</v>
      </c>
    </row>
    <row r="8" ht="36" customHeight="1"/>
  </sheetData>
  <sheetProtection/>
  <mergeCells count="18">
    <mergeCell ref="A1:I1"/>
    <mergeCell ref="A2:K2"/>
    <mergeCell ref="H3:K3"/>
    <mergeCell ref="D4:H4"/>
    <mergeCell ref="C4:C5"/>
    <mergeCell ref="C6:C7"/>
    <mergeCell ref="D6:D7"/>
    <mergeCell ref="E6:E7"/>
    <mergeCell ref="F6:F7"/>
    <mergeCell ref="G6:G7"/>
    <mergeCell ref="H6:H7"/>
    <mergeCell ref="I4:I5"/>
    <mergeCell ref="J4:J5"/>
    <mergeCell ref="J6:J7"/>
    <mergeCell ref="K4:K5"/>
    <mergeCell ref="L4:L5"/>
    <mergeCell ref="A4:B5"/>
    <mergeCell ref="A6:B7"/>
  </mergeCells>
  <printOptions horizontalCentered="1"/>
  <pageMargins left="0.5118055555555555" right="0.5118055555555555" top="0.9444444444444444"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2021-02-01T06:31:04Z</cp:lastPrinted>
  <dcterms:created xsi:type="dcterms:W3CDTF">2018-12-05T06:42:00Z</dcterms:created>
  <dcterms:modified xsi:type="dcterms:W3CDTF">2021-06-30T10:45:44Z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