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4000" windowHeight="9675" tabRatio="819" firstSheet="28" activeTab="29"/>
  </bookViews>
  <sheets>
    <sheet name="1-1武定县一般公共预算收入情况表" sheetId="28" r:id="rId1"/>
    <sheet name="1-2武定县一般公共预算支出情况表" sheetId="29" r:id="rId2"/>
    <sheet name="1-3武定县本级一般公共预算收入情况表" sheetId="31" r:id="rId3"/>
    <sheet name="1-4武定县本级一般公共预算支出情况表（公开到项级）" sheetId="33" r:id="rId4"/>
    <sheet name="1-5武定县本级一般公共预算基本支出情况表（公开到款级）" sheetId="132" r:id="rId5"/>
    <sheet name="1-6 一般公共预算支出表（县对下转移支付项目）" sheetId="35" r:id="rId6"/>
    <sheet name="1-7武定县分地区税收返还和转移支付预算表" sheetId="36" r:id="rId7"/>
    <sheet name="1-8武定县“三公”经费预算财政拨款情况统计表" sheetId="131" r:id="rId8"/>
    <sheet name="2-1武定县政府性基金预算收入情况表" sheetId="54" r:id="rId9"/>
    <sheet name="2-2武定县政府性基金预算支出情况表" sheetId="55" r:id="rId10"/>
    <sheet name="2-3武定县本级政府性基金预算收入情况表" sheetId="56" r:id="rId11"/>
    <sheet name="2-4武定县本级政府性基金预算支出情况表（公开到项级）" sheetId="57" r:id="rId12"/>
    <sheet name="2-5 本级政府性基金支出表（县对下转移支付）" sheetId="58" r:id="rId13"/>
    <sheet name="3-1武定县国有资本经营收入预算情况表" sheetId="108" r:id="rId14"/>
    <sheet name="3-2武定县国有资本经营支出预算情况表" sheetId="109" r:id="rId15"/>
    <sheet name="3-3武定县本级国有资本经营收入预算情况表" sheetId="110" r:id="rId16"/>
    <sheet name="3-4武定县县本级国有资本经营支出预算情况表（公开到项级）" sheetId="111" r:id="rId17"/>
    <sheet name="3-5 国有资本经营预算转移支付表（分地区）" sheetId="129" r:id="rId18"/>
    <sheet name="3-6 国有资本经营预算转移支付表（分项目）" sheetId="130" r:id="rId19"/>
    <sheet name="4-1武定县社会保险基金收入预算情况表" sheetId="113" r:id="rId20"/>
    <sheet name="4-2武定县社会保险基金支出预算情况表" sheetId="114" r:id="rId21"/>
    <sheet name="4-3武定县本级社会保险基金收入预算情况表" sheetId="117" r:id="rId22"/>
    <sheet name="4-4武定县本级社会保险基金支出预算情况表" sheetId="118" r:id="rId23"/>
    <sheet name="5-1  2024年地方政府债务限额及余额预算情况表" sheetId="119" r:id="rId24"/>
    <sheet name="5-2  武定县2024年地方政府一般债务余额情况表" sheetId="120" r:id="rId25"/>
    <sheet name="5-3  武定县本级2024年地方政府一般债务余额情况表" sheetId="121" r:id="rId26"/>
    <sheet name="5-4  武定县2024年地方政府专项债务余额情况表" sheetId="122" r:id="rId27"/>
    <sheet name="5-5  本级2024年地方政府专项债务余额情况表（本级）" sheetId="123" r:id="rId28"/>
    <sheet name="5-6  武定县地方政府债券发行及还本付息情况表" sheetId="124" r:id="rId29"/>
    <sheet name="5-7 2025年政府专项债务限额和余额情况表" sheetId="125" r:id="rId30"/>
    <sheet name="5-8  武定县2025年年初新增地方政府债券资金安排表" sheetId="126" r:id="rId31"/>
    <sheet name="6-1重大政策和重点项目绩效目标表" sheetId="127" r:id="rId32"/>
    <sheet name="6-2重点工作情况解释说明汇总表" sheetId="128" r:id="rId33"/>
  </sheets>
  <externalReferences>
    <externalReference r:id="rId34"/>
    <externalReference r:id="rId35"/>
  </externalReferences>
  <definedNames>
    <definedName name="_xlnm._FilterDatabase" localSheetId="0" hidden="1">'1-1武定县一般公共预算收入情况表'!$A$4:$E$40</definedName>
    <definedName name="_xlnm._FilterDatabase" localSheetId="1" hidden="1">'1-2武定县一般公共预算支出情况表'!$A$3:$E$39</definedName>
    <definedName name="_xlnm._FilterDatabase" localSheetId="2" hidden="1">'1-3武定县本级一般公共预算收入情况表'!$A$3:$F$40</definedName>
    <definedName name="_xlnm._FilterDatabase" localSheetId="3" hidden="1">'1-4武定县本级一般公共预算支出情况表（公开到项级）'!$A$3:$E$1367</definedName>
    <definedName name="_xlnm._FilterDatabase" localSheetId="4" hidden="1">'1-5武定县本级一般公共预算基本支出情况表（公开到款级）'!$A$3:$B$49</definedName>
    <definedName name="_xlnm._FilterDatabase" localSheetId="5" hidden="1">'1-6 一般公共预算支出表（县对下转移支付项目）'!$A$3:$E$43</definedName>
    <definedName name="_xlnm._FilterDatabase" localSheetId="8" hidden="1">'2-1武定县政府性基金预算收入情况表'!$A$3:$E$38</definedName>
    <definedName name="_xlnm._FilterDatabase" localSheetId="9" hidden="1">'2-2武定县政府性基金预算支出情况表'!$A$3:$E$269</definedName>
    <definedName name="_xlnm._FilterDatabase" localSheetId="10" hidden="1">'2-3武定县本级政府性基金预算收入情况表'!$A$3:$E$38</definedName>
    <definedName name="_xlnm._FilterDatabase" localSheetId="11" hidden="1">'2-4武定县本级政府性基金预算支出情况表（公开到项级）'!$A$3:$E$269</definedName>
    <definedName name="_xlnm._FilterDatabase" localSheetId="13" hidden="1">'3-1武定县国有资本经营收入预算情况表'!$A$3:$D$41</definedName>
    <definedName name="_xlnm._FilterDatabase" localSheetId="14" hidden="1">'3-2武定县国有资本经营支出预算情况表'!$A$3:$D$28</definedName>
    <definedName name="_xlnm._FilterDatabase" localSheetId="15" hidden="1">'3-3武定县本级国有资本经营收入预算情况表'!$A$3:$E$35</definedName>
    <definedName name="_xlnm._FilterDatabase" localSheetId="16" hidden="1">'3-4武定县县本级国有资本经营支出预算情况表（公开到项级）'!$A$3:$E$21</definedName>
    <definedName name="_xlnm._FilterDatabase" localSheetId="19" hidden="1">'4-1武定县社会保险基金收入预算情况表'!$A$3:$E$48</definedName>
    <definedName name="_xlnm._FilterDatabase" localSheetId="20" hidden="1">'4-2武定县社会保险基金支出预算情况表'!$A$3:$E$41</definedName>
    <definedName name="_xlnm._FilterDatabase" localSheetId="21" hidden="1">'4-3武定县本级社会保险基金收入预算情况表'!$A$3:$E$48</definedName>
    <definedName name="_xlnm._FilterDatabase" localSheetId="22" hidden="1">'4-4武定县本级社会保险基金支出预算情况表'!$A$3:$F$41</definedName>
    <definedName name="_xlnm._FilterDatabase" localSheetId="12" hidden="1">'2-5 本级政府性基金支出表（县对下转移支付）'!$A$3:$D$18</definedName>
    <definedName name="_lst_r_地方财政预算表2015年全省汇总_10_科目编码名称">[2]_ESList!$A$1:$A$27</definedName>
    <definedName name="_xlnm.Print_Area" localSheetId="0">'1-1武定县一般公共预算收入情况表'!$A$1:$E$40</definedName>
    <definedName name="_xlnm.Print_Area" localSheetId="1">'1-2武定县一般公共预算支出情况表'!$A$1:$E$38</definedName>
    <definedName name="_xlnm.Print_Area" localSheetId="2">'1-3武定县本级一般公共预算收入情况表'!$A$1:$E$40</definedName>
    <definedName name="_xlnm.Print_Area" localSheetId="3">'1-4武定县本级一般公共预算支出情况表（公开到项级）'!$A$1:$E$1367</definedName>
    <definedName name="_xlnm.Print_Area" localSheetId="5">'1-6 一般公共预算支出表（县对下转移支付项目）'!$A$1:$C$42</definedName>
    <definedName name="_xlnm.Print_Area" localSheetId="6">'1-7武定县分地区税收返还和转移支付预算表'!$A$1:$D$17</definedName>
    <definedName name="_xlnm.Print_Area" localSheetId="8">'2-1武定县政府性基金预算收入情况表'!$A$1:$E$38</definedName>
    <definedName name="_xlnm.Print_Area" localSheetId="9">'2-2武定县政府性基金预算支出情况表'!$A$1:$E$269</definedName>
    <definedName name="_xlnm.Print_Area" localSheetId="10">'2-3武定县本级政府性基金预算收入情况表'!$A$1:$E$38</definedName>
    <definedName name="_xlnm.Print_Area" localSheetId="11">'2-4武定县本级政府性基金预算支出情况表（公开到项级）'!$A$1:$E$269</definedName>
    <definedName name="_xlnm.Print_Area" localSheetId="12">'2-5 本级政府性基金支出表（县对下转移支付）'!$A$1:$D$15</definedName>
    <definedName name="_xlnm.Print_Titles" localSheetId="0">'1-1武定县一般公共预算收入情况表'!$2:$4</definedName>
    <definedName name="_xlnm.Print_Titles" localSheetId="1">'1-2武定县一般公共预算支出情况表'!$1:$3</definedName>
    <definedName name="_xlnm.Print_Titles" localSheetId="2">'1-3武定县本级一般公共预算收入情况表'!$1:$3</definedName>
    <definedName name="_xlnm.Print_Titles" localSheetId="3">'1-4武定县本级一般公共预算支出情况表（公开到项级）'!$1:$3</definedName>
    <definedName name="_xlnm.Print_Titles" localSheetId="5">'1-6 一般公共预算支出表（县对下转移支付项目）'!$1:$3</definedName>
    <definedName name="_xlnm.Print_Titles" localSheetId="6">'1-7武定县分地区税收返还和转移支付预算表'!$1:$3</definedName>
    <definedName name="_xlnm.Print_Titles" localSheetId="8">'2-1武定县政府性基金预算收入情况表'!$1:$3</definedName>
    <definedName name="_xlnm.Print_Titles" localSheetId="9">'2-2武定县政府性基金预算支出情况表'!$1:$3</definedName>
    <definedName name="_xlnm.Print_Titles" localSheetId="10">'2-3武定县本级政府性基金预算收入情况表'!$1:$3</definedName>
    <definedName name="_xlnm.Print_Titles" localSheetId="11">'2-4武定县本级政府性基金预算支出情况表（公开到项级）'!$1:$3</definedName>
    <definedName name="_xlnm.Print_Titles" localSheetId="12">'2-5 本级政府性基金支出表（县对下转移支付）'!$1:$3</definedName>
    <definedName name="专项收入年初预算数" localSheetId="1">#REF!</definedName>
    <definedName name="专项收入年初预算数">#REF!</definedName>
    <definedName name="专项收入全年预计数" localSheetId="1">#REF!</definedName>
    <definedName name="专项收入全年预计数">#REF!</definedName>
    <definedName name="_xlnm.Print_Area" localSheetId="13">'3-1武定县国有资本经营收入预算情况表'!$A$1:$D$41</definedName>
    <definedName name="_xlnm.Print_Titles" localSheetId="13">'3-1武定县国有资本经营收入预算情况表'!$1:$3</definedName>
    <definedName name="专项收入年初预算数" localSheetId="13">#REF!</definedName>
    <definedName name="专项收入全年预计数" localSheetId="13">#REF!</definedName>
    <definedName name="_xlnm.Print_Area" localSheetId="14">'3-2武定县国有资本经营支出预算情况表'!$A$1:$D$28</definedName>
    <definedName name="_xlnm.Print_Titles" localSheetId="14">'3-2武定县国有资本经营支出预算情况表'!$1:$3</definedName>
    <definedName name="专项收入年初预算数" localSheetId="14">#REF!</definedName>
    <definedName name="专项收入全年预计数" localSheetId="14">#REF!</definedName>
    <definedName name="_xlnm.Print_Area" localSheetId="15">'3-3武定县本级国有资本经营收入预算情况表'!$A$1:$D$35</definedName>
    <definedName name="_xlnm.Print_Titles" localSheetId="15">'3-3武定县本级国有资本经营收入预算情况表'!$1:$3</definedName>
    <definedName name="专项收入年初预算数" localSheetId="15">#REF!</definedName>
    <definedName name="专项收入全年预计数" localSheetId="15">#REF!</definedName>
    <definedName name="_xlnm.Print_Area" localSheetId="16">'3-4武定县县本级国有资本经营支出预算情况表（公开到项级）'!$A$1:$D$21</definedName>
    <definedName name="专项收入年初预算数" localSheetId="16">#REF!</definedName>
    <definedName name="专项收入全年预计数" localSheetId="16">#REF!</definedName>
    <definedName name="_lst_r_地方财政预算表2015年全省汇总_10_科目编码名称" localSheetId="19">[1]_ESList!$A$1:$A$27</definedName>
    <definedName name="_xlnm.Print_Area" localSheetId="19">'4-1武定县社会保险基金收入预算情况表'!$A$1:$E$48</definedName>
    <definedName name="_xlnm.Print_Titles" localSheetId="19">'4-1武定县社会保险基金收入预算情况表'!$1:$3</definedName>
    <definedName name="专项收入年初预算数" localSheetId="19">#REF!</definedName>
    <definedName name="专项收入全年预计数" localSheetId="19">#REF!</definedName>
    <definedName name="_lst_r_地方财政预算表2015年全省汇总_10_科目编码名称" localSheetId="20">[1]_ESList!$A$1:$A$27</definedName>
    <definedName name="_xlnm.Print_Area" localSheetId="20">'4-2武定县社会保险基金支出预算情况表'!$A$1:$E$41</definedName>
    <definedName name="专项收入年初预算数" localSheetId="20">#REF!</definedName>
    <definedName name="专项收入全年预计数" localSheetId="20">#REF!</definedName>
    <definedName name="_lst_r_地方财政预算表2015年全省汇总_10_科目编码名称" localSheetId="21">[1]_ESList!$A$1:$A$27</definedName>
    <definedName name="_xlnm.Print_Area" localSheetId="21">'4-3武定县本级社会保险基金收入预算情况表'!$A$1:$E$48</definedName>
    <definedName name="_xlnm.Print_Titles" localSheetId="21">'4-3武定县本级社会保险基金收入预算情况表'!$1:$3</definedName>
    <definedName name="专项收入年初预算数" localSheetId="21">#REF!</definedName>
    <definedName name="专项收入全年预计数" localSheetId="21">#REF!</definedName>
    <definedName name="_lst_r_地方财政预算表2015年全省汇总_10_科目编码名称" localSheetId="22">[1]_ESList!$A$1:$A$27</definedName>
    <definedName name="_xlnm.Print_Area" localSheetId="22">'4-4武定县本级社会保险基金支出预算情况表'!$A$1:$E$41</definedName>
    <definedName name="专项收入年初预算数" localSheetId="22">#REF!</definedName>
    <definedName name="专项收入全年预计数" localSheetId="22">#REF!</definedName>
    <definedName name="专项收入年初预算数" localSheetId="23">#REF!</definedName>
    <definedName name="专项收入全年预计数" localSheetId="23">#REF!</definedName>
    <definedName name="专项收入年初预算数" localSheetId="24">#REF!</definedName>
    <definedName name="专项收入全年预计数" localSheetId="24">#REF!</definedName>
    <definedName name="专项收入年初预算数" localSheetId="25">#REF!</definedName>
    <definedName name="专项收入全年预计数" localSheetId="25">#REF!</definedName>
    <definedName name="专项收入年初预算数" localSheetId="26">#REF!</definedName>
    <definedName name="专项收入全年预计数" localSheetId="26">#REF!</definedName>
    <definedName name="专项收入年初预算数" localSheetId="27">#REF!</definedName>
    <definedName name="专项收入全年预计数" localSheetId="27">#REF!</definedName>
    <definedName name="专项收入年初预算数" localSheetId="28">#REF!</definedName>
    <definedName name="专项收入全年预计数" localSheetId="28">#REF!</definedName>
    <definedName name="专项收入年初预算数" localSheetId="29">#REF!</definedName>
    <definedName name="专项收入全年预计数" localSheetId="29">#REF!</definedName>
    <definedName name="专项收入年初预算数" localSheetId="30">#REF!</definedName>
    <definedName name="专项收入全年预计数" localSheetId="30">#REF!</definedName>
    <definedName name="专项收入年初预算数" localSheetId="31">#REF!</definedName>
    <definedName name="专项收入全年预计数" localSheetId="31">#REF!</definedName>
    <definedName name="_xlnm.Print_Area" localSheetId="31">'6-1重大政策和重点项目绩效目标表'!#REF!</definedName>
    <definedName name="专项收入年初预算数" localSheetId="32">#REF!</definedName>
    <definedName name="专项收入全年预计数" localSheetId="32">#REF!</definedName>
    <definedName name="专项收入年初预算数" localSheetId="17">#REF!</definedName>
    <definedName name="专项收入全年预计数" localSheetId="17">#REF!</definedName>
    <definedName name="专项收入年初预算数" localSheetId="18">#REF!</definedName>
    <definedName name="专项收入全年预计数" localSheetId="18">#REF!</definedName>
    <definedName name="专项收入年初预算数" localSheetId="7">#REF!</definedName>
    <definedName name="专项收入全年预计数" localSheetId="7">#REF!</definedName>
    <definedName name="专项收入年初预算数" localSheetId="4">#REF!</definedName>
    <definedName name="专项收入全年预计数" localSheetId="4">#REF!</definedName>
    <definedName name="_xlnm.Print_Area" localSheetId="4">'1-5武定县本级一般公共预算基本支出情况表（公开到款级）'!$A$1:$B$49</definedName>
    <definedName name="_xlnm.Print_Titles" localSheetId="4">'1-5武定县本级一般公共预算基本支出情况表（公开到款级）'!$1:$3</definedName>
    <definedName name="_xlnm.Print_Area" localSheetId="17">'3-5 国有资本经营预算转移支付表（分地区）'!$A$1:$B$16</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<sst xmlns="http://schemas.openxmlformats.org/spreadsheetml/2006/main" count="5258" uniqueCount="3575">
  <si>
    <t>附件1</t>
  </si>
  <si>
    <t>1-1  2025年武定县一般公共预算收入情况表</t>
  </si>
  <si>
    <t>单位：万元</t>
  </si>
  <si>
    <t>科目编码</t>
  </si>
  <si>
    <t>项目</t>
  </si>
  <si>
    <t>2024年执行数</t>
  </si>
  <si>
    <t>2025年预算数</t>
  </si>
  <si>
    <t>预算数比上年执行数增长%</t>
  </si>
  <si>
    <t>101</t>
  </si>
  <si>
    <t>一、税收收入</t>
  </si>
  <si>
    <t>10101</t>
  </si>
  <si>
    <t xml:space="preserve">   增值税</t>
  </si>
  <si>
    <t>10104</t>
  </si>
  <si>
    <t xml:space="preserve">   企业所得税</t>
  </si>
  <si>
    <t>10106</t>
  </si>
  <si>
    <t xml:space="preserve">   个人所得税</t>
  </si>
  <si>
    <t>10107</t>
  </si>
  <si>
    <t xml:space="preserve">   资源税</t>
  </si>
  <si>
    <t>10109</t>
  </si>
  <si>
    <t xml:space="preserve">   城市维护建设税</t>
  </si>
  <si>
    <t>10110</t>
  </si>
  <si>
    <t xml:space="preserve">   房产税</t>
  </si>
  <si>
    <t>10111</t>
  </si>
  <si>
    <t xml:space="preserve">   印花税</t>
  </si>
  <si>
    <t>10112</t>
  </si>
  <si>
    <t xml:space="preserve">   城镇土地使用税</t>
  </si>
  <si>
    <t>10113</t>
  </si>
  <si>
    <t xml:space="preserve">   土地增值税</t>
  </si>
  <si>
    <t>10114</t>
  </si>
  <si>
    <t xml:space="preserve">   车船税</t>
  </si>
  <si>
    <t>10118</t>
  </si>
  <si>
    <t xml:space="preserve">   耕地占用税</t>
  </si>
  <si>
    <t>10119</t>
  </si>
  <si>
    <t xml:space="preserve">   契税</t>
  </si>
  <si>
    <t>10120</t>
  </si>
  <si>
    <t xml:space="preserve">   烟叶税</t>
  </si>
  <si>
    <t>10121</t>
  </si>
  <si>
    <t xml:space="preserve">   环境保护税</t>
  </si>
  <si>
    <t>10199</t>
  </si>
  <si>
    <t xml:space="preserve">   其他税收收入</t>
  </si>
  <si>
    <t>103</t>
  </si>
  <si>
    <t>二、非税收入</t>
  </si>
  <si>
    <t>10302</t>
  </si>
  <si>
    <t xml:space="preserve">   专项收入</t>
  </si>
  <si>
    <t>10304</t>
  </si>
  <si>
    <t xml:space="preserve">   行政事业性收费收入</t>
  </si>
  <si>
    <t>10305</t>
  </si>
  <si>
    <t xml:space="preserve">   罚没收入</t>
  </si>
  <si>
    <t>10306</t>
  </si>
  <si>
    <t xml:space="preserve">   国有资本经营收入</t>
  </si>
  <si>
    <t>10307</t>
  </si>
  <si>
    <t xml:space="preserve">   国有资源（资产）有偿使用收入</t>
  </si>
  <si>
    <t>10308</t>
  </si>
  <si>
    <t xml:space="preserve">   捐赠收入</t>
  </si>
  <si>
    <t>10309</t>
  </si>
  <si>
    <t xml:space="preserve">   政府住房基金收入</t>
  </si>
  <si>
    <t>10399</t>
  </si>
  <si>
    <t xml:space="preserve">   其他收入</t>
  </si>
  <si>
    <t>全县一般公共预算收入</t>
  </si>
  <si>
    <t>地方政府一般债务收入</t>
  </si>
  <si>
    <t>转移性收入</t>
  </si>
  <si>
    <t xml:space="preserve">   返还性收入</t>
  </si>
  <si>
    <t xml:space="preserve">   转移支付收入</t>
  </si>
  <si>
    <t xml:space="preserve">   上年结余收入</t>
  </si>
  <si>
    <t xml:space="preserve">   调入资金</t>
  </si>
  <si>
    <t xml:space="preserve">   接受其他地区援助收入</t>
  </si>
  <si>
    <t xml:space="preserve">   动用预算稳定调节基金</t>
  </si>
  <si>
    <t>各项收入合计</t>
  </si>
  <si>
    <t>1-2 2025年武定县一般公共预算收入情况表</t>
  </si>
  <si>
    <t>201</t>
  </si>
  <si>
    <t>一、一般公共服务</t>
  </si>
  <si>
    <t>202</t>
  </si>
  <si>
    <t>二、外交支出</t>
  </si>
  <si>
    <t>203</t>
  </si>
  <si>
    <t>三、国防支出</t>
  </si>
  <si>
    <t>204</t>
  </si>
  <si>
    <t>四、公共安全支出</t>
  </si>
  <si>
    <t>205</t>
  </si>
  <si>
    <t>五、教育支出</t>
  </si>
  <si>
    <t>206</t>
  </si>
  <si>
    <t>六、科学技术支出</t>
  </si>
  <si>
    <t>207</t>
  </si>
  <si>
    <t>七、文化旅游体育与传媒支出</t>
  </si>
  <si>
    <t>208</t>
  </si>
  <si>
    <t>八、社会保障和就业支出</t>
  </si>
  <si>
    <t>210</t>
  </si>
  <si>
    <t>九、卫生健康支出</t>
  </si>
  <si>
    <t>211</t>
  </si>
  <si>
    <t>十、节能环保支出</t>
  </si>
  <si>
    <t>212</t>
  </si>
  <si>
    <t>十一、城乡社区支出</t>
  </si>
  <si>
    <t>213</t>
  </si>
  <si>
    <t>十二、农林水支出</t>
  </si>
  <si>
    <t>214</t>
  </si>
  <si>
    <t>十三、交通运输支出</t>
  </si>
  <si>
    <t>215</t>
  </si>
  <si>
    <t>十四、资源勘探工业信息等支出</t>
  </si>
  <si>
    <t>216</t>
  </si>
  <si>
    <t>十五、商业服务业等支出</t>
  </si>
  <si>
    <t>217</t>
  </si>
  <si>
    <t>十六、金融支出</t>
  </si>
  <si>
    <t>219</t>
  </si>
  <si>
    <t>十七、援助其他地区支出</t>
  </si>
  <si>
    <t>220</t>
  </si>
  <si>
    <t>十八、自然资源海洋气象等支出</t>
  </si>
  <si>
    <t>221</t>
  </si>
  <si>
    <t>十九、住房保障支出</t>
  </si>
  <si>
    <t>222</t>
  </si>
  <si>
    <t>二十、粮油物资储备支出</t>
  </si>
  <si>
    <t>224</t>
  </si>
  <si>
    <t>二十一、灾害防治及应急管理支出</t>
  </si>
  <si>
    <t>227</t>
  </si>
  <si>
    <t>二十二、预备费</t>
  </si>
  <si>
    <t>232</t>
  </si>
  <si>
    <t>二十三、债务付息支出</t>
  </si>
  <si>
    <t>233</t>
  </si>
  <si>
    <t>二十四、债务发行费用支出</t>
  </si>
  <si>
    <t>229</t>
  </si>
  <si>
    <t>二十五、其他支出</t>
  </si>
  <si>
    <t>全县一般公共预算支出</t>
  </si>
  <si>
    <t>转移性支出</t>
  </si>
  <si>
    <t xml:space="preserve">    上解支出</t>
  </si>
  <si>
    <t xml:space="preserve">    调出资金</t>
  </si>
  <si>
    <t xml:space="preserve">    安排预算稳定调节基金</t>
  </si>
  <si>
    <t xml:space="preserve">    补充预算周转金</t>
  </si>
  <si>
    <t>地方政府一般债务还本支出</t>
  </si>
  <si>
    <t>年终结转</t>
  </si>
  <si>
    <t>各项支出合计</t>
  </si>
  <si>
    <t>1-3  2025年武定县本级一般公共预算收入情况表</t>
  </si>
  <si>
    <t>2024年预算数</t>
  </si>
  <si>
    <t>比上年预算数增长%</t>
  </si>
  <si>
    <t>打印</t>
  </si>
  <si>
    <r>
      <rPr>
        <sz val="14"/>
        <rFont val="宋体"/>
        <charset val="134"/>
      </rPr>
      <t>10199</t>
    </r>
  </si>
  <si>
    <t>县本级一般公共预算收入</t>
  </si>
  <si>
    <t xml:space="preserve">   上解收入</t>
  </si>
  <si>
    <t>1-4 2025年武定县本级一般公共预算支出情况表</t>
  </si>
  <si>
    <t>20101</t>
  </si>
  <si>
    <t xml:space="preserve">   人大事务</t>
  </si>
  <si>
    <t>2010101</t>
  </si>
  <si>
    <t xml:space="preserve">     行政运行</t>
  </si>
  <si>
    <t>2010102</t>
  </si>
  <si>
    <t xml:space="preserve">     一般行政管理事务</t>
  </si>
  <si>
    <t>2010103</t>
  </si>
  <si>
    <t xml:space="preserve">     机关服务</t>
  </si>
  <si>
    <t>2010104</t>
  </si>
  <si>
    <t xml:space="preserve">     人大会议</t>
  </si>
  <si>
    <t>2010105</t>
  </si>
  <si>
    <t xml:space="preserve">     人大立法</t>
  </si>
  <si>
    <t>2010106</t>
  </si>
  <si>
    <t xml:space="preserve">     人大监督</t>
  </si>
  <si>
    <t>2010107</t>
  </si>
  <si>
    <t xml:space="preserve">     人大代表履职能力提升</t>
  </si>
  <si>
    <t>2010108</t>
  </si>
  <si>
    <t xml:space="preserve">     代表工作</t>
  </si>
  <si>
    <t>2010109</t>
  </si>
  <si>
    <t xml:space="preserve">     人大信访工作</t>
  </si>
  <si>
    <t>2010150</t>
  </si>
  <si>
    <t xml:space="preserve">     事业运行</t>
  </si>
  <si>
    <t>2010199</t>
  </si>
  <si>
    <t xml:space="preserve">     其他人大事务支出</t>
  </si>
  <si>
    <t>20102</t>
  </si>
  <si>
    <t xml:space="preserve">   政协事务</t>
  </si>
  <si>
    <t>2010201</t>
  </si>
  <si>
    <t>2010202</t>
  </si>
  <si>
    <t>2010203</t>
  </si>
  <si>
    <t>2010204</t>
  </si>
  <si>
    <t xml:space="preserve">     政协会议</t>
  </si>
  <si>
    <t>2010205</t>
  </si>
  <si>
    <t xml:space="preserve">     委员视察</t>
  </si>
  <si>
    <t>2010206</t>
  </si>
  <si>
    <t xml:space="preserve">     参政议政</t>
  </si>
  <si>
    <t>2010250</t>
  </si>
  <si>
    <t>2010299</t>
  </si>
  <si>
    <t xml:space="preserve">     其他政协事务支出</t>
  </si>
  <si>
    <t>20103</t>
  </si>
  <si>
    <t xml:space="preserve">   政府办公厅(室)及相关机构事务</t>
  </si>
  <si>
    <t>2010301</t>
  </si>
  <si>
    <t>2010302</t>
  </si>
  <si>
    <t>2010303</t>
  </si>
  <si>
    <t>2010304</t>
  </si>
  <si>
    <t xml:space="preserve">     专项服务</t>
  </si>
  <si>
    <t>2010305</t>
  </si>
  <si>
    <t xml:space="preserve">     专项业务及机关事务管理</t>
  </si>
  <si>
    <t>2010306</t>
  </si>
  <si>
    <t xml:space="preserve">     政务公开审批</t>
  </si>
  <si>
    <t>2010308</t>
  </si>
  <si>
    <t xml:space="preserve">     信访事务</t>
  </si>
  <si>
    <t>2010309</t>
  </si>
  <si>
    <t xml:space="preserve">     参事事务</t>
  </si>
  <si>
    <t>2010350</t>
  </si>
  <si>
    <t>2010399</t>
  </si>
  <si>
    <t xml:space="preserve">     其他政府办公厅（室）及相关机构事务支出</t>
  </si>
  <si>
    <t>20104</t>
  </si>
  <si>
    <t xml:space="preserve">   发展与改革事务</t>
  </si>
  <si>
    <t>2010401</t>
  </si>
  <si>
    <t>2010402</t>
  </si>
  <si>
    <t>2010403</t>
  </si>
  <si>
    <t>2010404</t>
  </si>
  <si>
    <t xml:space="preserve">     战略规划与实施</t>
  </si>
  <si>
    <t>2010405</t>
  </si>
  <si>
    <t xml:space="preserve">     日常经济运行调节</t>
  </si>
  <si>
    <t>2010406</t>
  </si>
  <si>
    <t xml:space="preserve">     社会事业发展规划</t>
  </si>
  <si>
    <t>2010407</t>
  </si>
  <si>
    <t xml:space="preserve">     经济体制改革研究</t>
  </si>
  <si>
    <t>2010408</t>
  </si>
  <si>
    <t xml:space="preserve">     物价管理</t>
  </si>
  <si>
    <t>2010450</t>
  </si>
  <si>
    <t>2010499</t>
  </si>
  <si>
    <t xml:space="preserve">     其他发展与改革事务支出</t>
  </si>
  <si>
    <t>20105</t>
  </si>
  <si>
    <t xml:space="preserve">   统计信息事务</t>
  </si>
  <si>
    <t>2010501</t>
  </si>
  <si>
    <t>2010502</t>
  </si>
  <si>
    <t>2010503</t>
  </si>
  <si>
    <t>2010504</t>
  </si>
  <si>
    <t xml:space="preserve">     信息事务</t>
  </si>
  <si>
    <t>2010505</t>
  </si>
  <si>
    <t xml:space="preserve">     专项统计业务</t>
  </si>
  <si>
    <t>2010506</t>
  </si>
  <si>
    <t xml:space="preserve">     统计管理</t>
  </si>
  <si>
    <t>2010507</t>
  </si>
  <si>
    <t xml:space="preserve">     专项普查活动</t>
  </si>
  <si>
    <t>2010508</t>
  </si>
  <si>
    <t xml:space="preserve">     统计抽样调查</t>
  </si>
  <si>
    <t>2010550</t>
  </si>
  <si>
    <t>2010599</t>
  </si>
  <si>
    <t xml:space="preserve">     其他统计信息事务支出</t>
  </si>
  <si>
    <t>20106</t>
  </si>
  <si>
    <t xml:space="preserve">   财政事务</t>
  </si>
  <si>
    <t>2010601</t>
  </si>
  <si>
    <t>2010602</t>
  </si>
  <si>
    <t>2010603</t>
  </si>
  <si>
    <t>2010604</t>
  </si>
  <si>
    <t xml:space="preserve">     预算改革业务</t>
  </si>
  <si>
    <t>2010605</t>
  </si>
  <si>
    <t xml:space="preserve">     财政国库业务</t>
  </si>
  <si>
    <t>2010606</t>
  </si>
  <si>
    <t xml:space="preserve">     财政监察</t>
  </si>
  <si>
    <t>2010607</t>
  </si>
  <si>
    <t xml:space="preserve">     信息化建设</t>
  </si>
  <si>
    <t>2010608</t>
  </si>
  <si>
    <t xml:space="preserve">     财政委托业务支出</t>
  </si>
  <si>
    <t>2010650</t>
  </si>
  <si>
    <t>2010699</t>
  </si>
  <si>
    <t xml:space="preserve">     其他财政事务支出</t>
  </si>
  <si>
    <t>20107</t>
  </si>
  <si>
    <t xml:space="preserve">   税收事务</t>
  </si>
  <si>
    <t>2010701</t>
  </si>
  <si>
    <t>2010702</t>
  </si>
  <si>
    <t>2010703</t>
  </si>
  <si>
    <t>2010704</t>
  </si>
  <si>
    <t xml:space="preserve">     税务办案</t>
  </si>
  <si>
    <t>2010705</t>
  </si>
  <si>
    <t xml:space="preserve">     发票管理及税务登记</t>
  </si>
  <si>
    <t>2010706</t>
  </si>
  <si>
    <t xml:space="preserve">     代扣代收代征税款手续费</t>
  </si>
  <si>
    <t>2010707</t>
  </si>
  <si>
    <t xml:space="preserve">     税务宣传</t>
  </si>
  <si>
    <t>2010708</t>
  </si>
  <si>
    <t xml:space="preserve">     协税护税</t>
  </si>
  <si>
    <t>2010709</t>
  </si>
  <si>
    <t xml:space="preserve">     税收业务</t>
  </si>
  <si>
    <t>2010750</t>
  </si>
  <si>
    <t>2010799</t>
  </si>
  <si>
    <t xml:space="preserve">     其他税收事务支出</t>
  </si>
  <si>
    <t>20108</t>
  </si>
  <si>
    <t xml:space="preserve">   审计事务</t>
  </si>
  <si>
    <t>2010801</t>
  </si>
  <si>
    <t>2010802</t>
  </si>
  <si>
    <t>2010803</t>
  </si>
  <si>
    <t>2010804</t>
  </si>
  <si>
    <t xml:space="preserve">     审计业务</t>
  </si>
  <si>
    <t>2010805</t>
  </si>
  <si>
    <t xml:space="preserve">     审计管理</t>
  </si>
  <si>
    <t>2010806</t>
  </si>
  <si>
    <t>2010850</t>
  </si>
  <si>
    <t>2010899</t>
  </si>
  <si>
    <t xml:space="preserve">     其他审计事务支出</t>
  </si>
  <si>
    <t>20109</t>
  </si>
  <si>
    <t xml:space="preserve">   海关事务</t>
  </si>
  <si>
    <t>2010901</t>
  </si>
  <si>
    <t>2010902</t>
  </si>
  <si>
    <t>2010903</t>
  </si>
  <si>
    <t>2010905</t>
  </si>
  <si>
    <t xml:space="preserve">     缉私办案</t>
  </si>
  <si>
    <t>2010907</t>
  </si>
  <si>
    <t xml:space="preserve">     口岸管理</t>
  </si>
  <si>
    <t>2010908</t>
  </si>
  <si>
    <t>2010909</t>
  </si>
  <si>
    <t xml:space="preserve">     海关关务</t>
  </si>
  <si>
    <t>2010910</t>
  </si>
  <si>
    <t xml:space="preserve">     关税征管</t>
  </si>
  <si>
    <t>2010911</t>
  </si>
  <si>
    <t xml:space="preserve">     海关监管</t>
  </si>
  <si>
    <t>2010912</t>
  </si>
  <si>
    <t xml:space="preserve">     检验检疫</t>
  </si>
  <si>
    <t>2010950</t>
  </si>
  <si>
    <t>2010999</t>
  </si>
  <si>
    <t xml:space="preserve">     其他海关事务支出</t>
  </si>
  <si>
    <t>20110</t>
  </si>
  <si>
    <t xml:space="preserve">   人力资源事务</t>
  </si>
  <si>
    <t>2011001</t>
  </si>
  <si>
    <t>2011002</t>
  </si>
  <si>
    <t>2011003</t>
  </si>
  <si>
    <t>2011004</t>
  </si>
  <si>
    <t xml:space="preserve">     政府特殊津贴</t>
  </si>
  <si>
    <t>2011005</t>
  </si>
  <si>
    <t xml:space="preserve">     资助留学回国人员</t>
  </si>
  <si>
    <t>2011007</t>
  </si>
  <si>
    <t xml:space="preserve">     博士后日常经费</t>
  </si>
  <si>
    <t>2011008</t>
  </si>
  <si>
    <t xml:space="preserve">     引进人才费用</t>
  </si>
  <si>
    <t>2011050</t>
  </si>
  <si>
    <t>2011099</t>
  </si>
  <si>
    <t xml:space="preserve">     其他人力资源事务支出</t>
  </si>
  <si>
    <t>20111</t>
  </si>
  <si>
    <t xml:space="preserve">   纪检监察事务</t>
  </si>
  <si>
    <t>2011101</t>
  </si>
  <si>
    <t>2011102</t>
  </si>
  <si>
    <t>2011103</t>
  </si>
  <si>
    <t xml:space="preserve">   </t>
  </si>
  <si>
    <t>2011104</t>
  </si>
  <si>
    <t xml:space="preserve">     大案要案查处</t>
  </si>
  <si>
    <t>2011105</t>
  </si>
  <si>
    <t xml:space="preserve">     派驻派出机构</t>
  </si>
  <si>
    <t>2011106</t>
  </si>
  <si>
    <t xml:space="preserve">     巡视工作</t>
  </si>
  <si>
    <t>2011150</t>
  </si>
  <si>
    <t>2011199</t>
  </si>
  <si>
    <t xml:space="preserve">     其他纪检监察事务支出</t>
  </si>
  <si>
    <t>20113</t>
  </si>
  <si>
    <t xml:space="preserve">   商贸事务</t>
  </si>
  <si>
    <t>2011301</t>
  </si>
  <si>
    <t>2011302</t>
  </si>
  <si>
    <t>2011303</t>
  </si>
  <si>
    <t>2011304</t>
  </si>
  <si>
    <t xml:space="preserve">     对外贸易管理</t>
  </si>
  <si>
    <t>2011305</t>
  </si>
  <si>
    <t xml:space="preserve">     国际经济合作</t>
  </si>
  <si>
    <t>2011306</t>
  </si>
  <si>
    <t xml:space="preserve">     外资管理</t>
  </si>
  <si>
    <t>2011307</t>
  </si>
  <si>
    <t xml:space="preserve">     国内贸易管理</t>
  </si>
  <si>
    <t>2011308</t>
  </si>
  <si>
    <t xml:space="preserve">     招商引资</t>
  </si>
  <si>
    <t>2011350</t>
  </si>
  <si>
    <t>2011399</t>
  </si>
  <si>
    <t xml:space="preserve">     其他商贸事务支出</t>
  </si>
  <si>
    <t>20114</t>
  </si>
  <si>
    <t xml:space="preserve">   知识产权事务</t>
  </si>
  <si>
    <t>2011401</t>
  </si>
  <si>
    <t>2011402</t>
  </si>
  <si>
    <t>2011403</t>
  </si>
  <si>
    <t>2011404</t>
  </si>
  <si>
    <t xml:space="preserve">     专利审批</t>
  </si>
  <si>
    <t>2011405</t>
  </si>
  <si>
    <t xml:space="preserve">     产权战略与规划</t>
  </si>
  <si>
    <t>2011406</t>
  </si>
  <si>
    <t xml:space="preserve">     专利试点和产业化推进</t>
  </si>
  <si>
    <t>2011408</t>
  </si>
  <si>
    <t xml:space="preserve">     国际合作与交流</t>
  </si>
  <si>
    <t>2011409</t>
  </si>
  <si>
    <t xml:space="preserve">     知识产权宏观管理</t>
  </si>
  <si>
    <t>2011410</t>
  </si>
  <si>
    <t xml:space="preserve">     商标管理</t>
  </si>
  <si>
    <t>2011411</t>
  </si>
  <si>
    <t xml:space="preserve">     原产地地理标志管理</t>
  </si>
  <si>
    <t>2011450</t>
  </si>
  <si>
    <t>2011499</t>
  </si>
  <si>
    <t xml:space="preserve">     其他知识产权事务支出</t>
  </si>
  <si>
    <t>20123</t>
  </si>
  <si>
    <t xml:space="preserve">   民族事务</t>
  </si>
  <si>
    <t>2012301</t>
  </si>
  <si>
    <t>2012302</t>
  </si>
  <si>
    <t>2012303</t>
  </si>
  <si>
    <t>2012304</t>
  </si>
  <si>
    <t xml:space="preserve">     民族工作专项</t>
  </si>
  <si>
    <t>2012350</t>
  </si>
  <si>
    <t>2012399</t>
  </si>
  <si>
    <t xml:space="preserve">     其他民族事务支出</t>
  </si>
  <si>
    <t>20125</t>
  </si>
  <si>
    <t xml:space="preserve">   港澳台事务</t>
  </si>
  <si>
    <t>2012501</t>
  </si>
  <si>
    <t>2012502</t>
  </si>
  <si>
    <t>2012503</t>
  </si>
  <si>
    <t>2012504</t>
  </si>
  <si>
    <t xml:space="preserve">     港澳事务</t>
  </si>
  <si>
    <t>2012505</t>
  </si>
  <si>
    <t xml:space="preserve">     台湾事务</t>
  </si>
  <si>
    <t>2012550</t>
  </si>
  <si>
    <t>2012599</t>
  </si>
  <si>
    <t xml:space="preserve">     其他港澳台事务支出</t>
  </si>
  <si>
    <t>20126</t>
  </si>
  <si>
    <t xml:space="preserve">   档案事务</t>
  </si>
  <si>
    <t>2012601</t>
  </si>
  <si>
    <t>2012602</t>
  </si>
  <si>
    <t>2012603</t>
  </si>
  <si>
    <t>2012604</t>
  </si>
  <si>
    <t xml:space="preserve">     档案馆</t>
  </si>
  <si>
    <t>2012699</t>
  </si>
  <si>
    <t xml:space="preserve">     其他档案事务支出</t>
  </si>
  <si>
    <t>20128</t>
  </si>
  <si>
    <t xml:space="preserve">   民主党派及工商联事务</t>
  </si>
  <si>
    <t>2012801</t>
  </si>
  <si>
    <t>2012802</t>
  </si>
  <si>
    <t>2012803</t>
  </si>
  <si>
    <t>2012804</t>
  </si>
  <si>
    <t>2012850</t>
  </si>
  <si>
    <t>2012899</t>
  </si>
  <si>
    <t xml:space="preserve">     其他民主党派及工商联事务支出</t>
  </si>
  <si>
    <t>20129</t>
  </si>
  <si>
    <t xml:space="preserve">   群众团体事务</t>
  </si>
  <si>
    <t>2012901</t>
  </si>
  <si>
    <t>2012902</t>
  </si>
  <si>
    <t>2012903</t>
  </si>
  <si>
    <t xml:space="preserve">     工会事务</t>
  </si>
  <si>
    <t>2012950</t>
  </si>
  <si>
    <t>2012999</t>
  </si>
  <si>
    <t xml:space="preserve">     其他群众团体事务支出</t>
  </si>
  <si>
    <t>20131</t>
  </si>
  <si>
    <t xml:space="preserve">   党委办公厅（室）及相关机构事务</t>
  </si>
  <si>
    <t>2013101</t>
  </si>
  <si>
    <t>2013102</t>
  </si>
  <si>
    <t>2013103</t>
  </si>
  <si>
    <t>2013105</t>
  </si>
  <si>
    <t xml:space="preserve">     专项业务</t>
  </si>
  <si>
    <t>2013150</t>
  </si>
  <si>
    <t>2013199</t>
  </si>
  <si>
    <t xml:space="preserve">     其他党委办公厅（室）及相关机构事务支出</t>
  </si>
  <si>
    <t>20132</t>
  </si>
  <si>
    <t xml:space="preserve">   组织事务</t>
  </si>
  <si>
    <t>2013201</t>
  </si>
  <si>
    <t>2013202</t>
  </si>
  <si>
    <t>2013203</t>
  </si>
  <si>
    <t>2013204</t>
  </si>
  <si>
    <t xml:space="preserve">     公务员事务</t>
  </si>
  <si>
    <t>2013250</t>
  </si>
  <si>
    <t>2013299</t>
  </si>
  <si>
    <t xml:space="preserve">     其他组织事务支出</t>
  </si>
  <si>
    <t>20133</t>
  </si>
  <si>
    <t xml:space="preserve">   宣传事务</t>
  </si>
  <si>
    <t>2013301</t>
  </si>
  <si>
    <t>2013302</t>
  </si>
  <si>
    <t>2013303</t>
  </si>
  <si>
    <t>2013304</t>
  </si>
  <si>
    <t xml:space="preserve">     宣传管理</t>
  </si>
  <si>
    <t>2013350</t>
  </si>
  <si>
    <t>2013399</t>
  </si>
  <si>
    <t xml:space="preserve">     其他宣传事务支出</t>
  </si>
  <si>
    <t>20134</t>
  </si>
  <si>
    <t xml:space="preserve">   统战事务</t>
  </si>
  <si>
    <t>2013401</t>
  </si>
  <si>
    <t>2013402</t>
  </si>
  <si>
    <t>2013403</t>
  </si>
  <si>
    <t>2013404</t>
  </si>
  <si>
    <t xml:space="preserve">     宗教事务</t>
  </si>
  <si>
    <t>2013405</t>
  </si>
  <si>
    <t xml:space="preserve">     华侨事务</t>
  </si>
  <si>
    <t>2013450</t>
  </si>
  <si>
    <t>2013499</t>
  </si>
  <si>
    <t xml:space="preserve">     其他统战事务支出</t>
  </si>
  <si>
    <t>20135</t>
  </si>
  <si>
    <t xml:space="preserve">   对外联络事务</t>
  </si>
  <si>
    <t>2013501</t>
  </si>
  <si>
    <t>2013502</t>
  </si>
  <si>
    <t>2013503</t>
  </si>
  <si>
    <t>2013550</t>
  </si>
  <si>
    <t>2013599</t>
  </si>
  <si>
    <t xml:space="preserve">     其他对外联络事务支出</t>
  </si>
  <si>
    <t>20136</t>
  </si>
  <si>
    <t xml:space="preserve">   其他共产党事务支出</t>
  </si>
  <si>
    <t>2013601</t>
  </si>
  <si>
    <t>2013602</t>
  </si>
  <si>
    <t>2013603</t>
  </si>
  <si>
    <t>2013650</t>
  </si>
  <si>
    <t>2013699</t>
  </si>
  <si>
    <t xml:space="preserve">     其他共产党事务支出</t>
  </si>
  <si>
    <t>20137</t>
  </si>
  <si>
    <t xml:space="preserve">   网信事务</t>
  </si>
  <si>
    <t>2013701</t>
  </si>
  <si>
    <t>2013702</t>
  </si>
  <si>
    <t>2013703</t>
  </si>
  <si>
    <t>2013704</t>
  </si>
  <si>
    <t xml:space="preserve">     信息安全事务</t>
  </si>
  <si>
    <t>2013750</t>
  </si>
  <si>
    <t>2013799</t>
  </si>
  <si>
    <t xml:space="preserve">     其他网信事务支出</t>
  </si>
  <si>
    <t>20138</t>
  </si>
  <si>
    <t xml:space="preserve">   市场监督管理事务</t>
  </si>
  <si>
    <t>2013801</t>
  </si>
  <si>
    <t>2013802</t>
  </si>
  <si>
    <t>2013803</t>
  </si>
  <si>
    <t>2013804</t>
  </si>
  <si>
    <t xml:space="preserve">     市场主体管理</t>
  </si>
  <si>
    <t>2013805</t>
  </si>
  <si>
    <t xml:space="preserve">     市场秩序执法</t>
  </si>
  <si>
    <t>2013808</t>
  </si>
  <si>
    <t>2013810</t>
  </si>
  <si>
    <t xml:space="preserve">     质量基础</t>
  </si>
  <si>
    <t>2013812</t>
  </si>
  <si>
    <t xml:space="preserve">     药品事务</t>
  </si>
  <si>
    <t>2013813</t>
  </si>
  <si>
    <t xml:space="preserve">     医疗器械事务</t>
  </si>
  <si>
    <t>2013814</t>
  </si>
  <si>
    <t xml:space="preserve">     化妆品事务</t>
  </si>
  <si>
    <t>2013815</t>
  </si>
  <si>
    <t xml:space="preserve">     质量安全监管</t>
  </si>
  <si>
    <t>2013816</t>
  </si>
  <si>
    <t xml:space="preserve">     食品安全监管</t>
  </si>
  <si>
    <t>2013850</t>
  </si>
  <si>
    <t>2013899</t>
  </si>
  <si>
    <t xml:space="preserve">     其他市场监督管理事务</t>
  </si>
  <si>
    <t xml:space="preserve">  社会工作事务</t>
  </si>
  <si>
    <t xml:space="preserve">    行政运行</t>
  </si>
  <si>
    <t xml:space="preserve">    一般行政管理事务</t>
  </si>
  <si>
    <t xml:space="preserve">   信访事务</t>
  </si>
  <si>
    <t xml:space="preserve">  行政运行</t>
  </si>
  <si>
    <t xml:space="preserve">  一般行政管理事务</t>
  </si>
  <si>
    <t xml:space="preserve">  机关服务</t>
  </si>
  <si>
    <t xml:space="preserve">  信访业务</t>
  </si>
  <si>
    <t>20199</t>
  </si>
  <si>
    <t xml:space="preserve">   其他一般公共服务支出</t>
  </si>
  <si>
    <t>2019901</t>
  </si>
  <si>
    <t xml:space="preserve">     国家赔偿费用支出</t>
  </si>
  <si>
    <t>2019999</t>
  </si>
  <si>
    <t xml:space="preserve">     其他一般公共服务支出</t>
  </si>
  <si>
    <t>201A</t>
  </si>
  <si>
    <t>县对下专项转移支付补助</t>
  </si>
  <si>
    <t>20205</t>
  </si>
  <si>
    <t xml:space="preserve">   对外合作与交流</t>
  </si>
  <si>
    <t>20299</t>
  </si>
  <si>
    <t xml:space="preserve">   其他外交支出</t>
  </si>
  <si>
    <t>20301</t>
  </si>
  <si>
    <t xml:space="preserve">   现役部队</t>
  </si>
  <si>
    <t>2030101</t>
  </si>
  <si>
    <t xml:space="preserve">     现役部队</t>
  </si>
  <si>
    <t>20304</t>
  </si>
  <si>
    <t xml:space="preserve">   国防科研事业</t>
  </si>
  <si>
    <t>2030401</t>
  </si>
  <si>
    <t xml:space="preserve">     国防科研事业</t>
  </si>
  <si>
    <t>20305</t>
  </si>
  <si>
    <t xml:space="preserve">   专项工程</t>
  </si>
  <si>
    <t>2030501</t>
  </si>
  <si>
    <t xml:space="preserve">     专项工程</t>
  </si>
  <si>
    <t>20306</t>
  </si>
  <si>
    <t xml:space="preserve">   国防动员</t>
  </si>
  <si>
    <t>2030601</t>
  </si>
  <si>
    <t xml:space="preserve">     兵役征集</t>
  </si>
  <si>
    <t>2030602</t>
  </si>
  <si>
    <t xml:space="preserve">     经济动员</t>
  </si>
  <si>
    <t>2030603</t>
  </si>
  <si>
    <t xml:space="preserve">     人民防空</t>
  </si>
  <si>
    <t>2030604</t>
  </si>
  <si>
    <t xml:space="preserve">     交通战备</t>
  </si>
  <si>
    <t>2030605</t>
  </si>
  <si>
    <t xml:space="preserve">     国防教育</t>
  </si>
  <si>
    <t>2030606</t>
  </si>
  <si>
    <t xml:space="preserve">     预备役部队</t>
  </si>
  <si>
    <t>2030607</t>
  </si>
  <si>
    <t xml:space="preserve">     民兵</t>
  </si>
  <si>
    <t>2030608</t>
  </si>
  <si>
    <t xml:space="preserve">     边海防</t>
  </si>
  <si>
    <t>2030699</t>
  </si>
  <si>
    <t xml:space="preserve">     其他国防动员支出</t>
  </si>
  <si>
    <t>20399</t>
  </si>
  <si>
    <t xml:space="preserve">   其他国防支出</t>
  </si>
  <si>
    <t>2039999</t>
  </si>
  <si>
    <t xml:space="preserve">     其他国防支出</t>
  </si>
  <si>
    <t>203A</t>
  </si>
  <si>
    <t>20401</t>
  </si>
  <si>
    <t xml:space="preserve">   武装警察部队</t>
  </si>
  <si>
    <t>2040101</t>
  </si>
  <si>
    <t xml:space="preserve">     武装警察部队</t>
  </si>
  <si>
    <t>2040199</t>
  </si>
  <si>
    <t xml:space="preserve">     其他武装警察部队支出</t>
  </si>
  <si>
    <t>20402</t>
  </si>
  <si>
    <t xml:space="preserve">   公安</t>
  </si>
  <si>
    <t>2040201</t>
  </si>
  <si>
    <t>2040202</t>
  </si>
  <si>
    <t>2040203</t>
  </si>
  <si>
    <t>2040219</t>
  </si>
  <si>
    <t>2040220</t>
  </si>
  <si>
    <t xml:space="preserve">     执法办案</t>
  </si>
  <si>
    <t>2040221</t>
  </si>
  <si>
    <t xml:space="preserve">     特别业务</t>
  </si>
  <si>
    <t>2040222</t>
  </si>
  <si>
    <t xml:space="preserve">     特勤业务</t>
  </si>
  <si>
    <t>2040223</t>
  </si>
  <si>
    <t xml:space="preserve">     移民事务</t>
  </si>
  <si>
    <t>2040250</t>
  </si>
  <si>
    <t>2040299</t>
  </si>
  <si>
    <t xml:space="preserve">     其他公安支出</t>
  </si>
  <si>
    <t>20403</t>
  </si>
  <si>
    <t xml:space="preserve">   国家安全</t>
  </si>
  <si>
    <t>2040301</t>
  </si>
  <si>
    <t>2040302</t>
  </si>
  <si>
    <t>2040303</t>
  </si>
  <si>
    <t>2040304</t>
  </si>
  <si>
    <t xml:space="preserve">     安全业务</t>
  </si>
  <si>
    <t>2040350</t>
  </si>
  <si>
    <t>2040399</t>
  </si>
  <si>
    <t xml:space="preserve">     其他国家安全支出</t>
  </si>
  <si>
    <t>20404</t>
  </si>
  <si>
    <t xml:space="preserve">   检察</t>
  </si>
  <si>
    <t>2040401</t>
  </si>
  <si>
    <t>2040402</t>
  </si>
  <si>
    <t>2040403</t>
  </si>
  <si>
    <t>2040409</t>
  </si>
  <si>
    <t xml:space="preserve">     “两房”建设</t>
  </si>
  <si>
    <t>2040410</t>
  </si>
  <si>
    <t xml:space="preserve">     检察监督</t>
  </si>
  <si>
    <t>2040450</t>
  </si>
  <si>
    <t>2040499</t>
  </si>
  <si>
    <t xml:space="preserve">     其他检察支出</t>
  </si>
  <si>
    <t>20405</t>
  </si>
  <si>
    <t xml:space="preserve">   法院</t>
  </si>
  <si>
    <t>2040501</t>
  </si>
  <si>
    <t>2040502</t>
  </si>
  <si>
    <t>2040503</t>
  </si>
  <si>
    <t>2040504</t>
  </si>
  <si>
    <t xml:space="preserve">     案件审判</t>
  </si>
  <si>
    <t>2040505</t>
  </si>
  <si>
    <t xml:space="preserve">     案件执行</t>
  </si>
  <si>
    <t>2040506</t>
  </si>
  <si>
    <t xml:space="preserve">     “两庭”建设</t>
  </si>
  <si>
    <t>2040550</t>
  </si>
  <si>
    <t>2040599</t>
  </si>
  <si>
    <t xml:space="preserve">     其他法院支出</t>
  </si>
  <si>
    <t>20406</t>
  </si>
  <si>
    <t xml:space="preserve">   司法</t>
  </si>
  <si>
    <t>2040601</t>
  </si>
  <si>
    <t>2040602</t>
  </si>
  <si>
    <t>2040603</t>
  </si>
  <si>
    <t>2040604</t>
  </si>
  <si>
    <t xml:space="preserve">     基层司法业务</t>
  </si>
  <si>
    <t>2040605</t>
  </si>
  <si>
    <t xml:space="preserve">     普法宣传</t>
  </si>
  <si>
    <t>2040606</t>
  </si>
  <si>
    <t xml:space="preserve">     律师管理</t>
  </si>
  <si>
    <t>2040607</t>
  </si>
  <si>
    <t xml:space="preserve">     公共法律服务</t>
  </si>
  <si>
    <t>2040608</t>
  </si>
  <si>
    <t xml:space="preserve">     国家统一法律职业资格考试</t>
  </si>
  <si>
    <t>2040609</t>
  </si>
  <si>
    <t xml:space="preserve">     仲裁</t>
  </si>
  <si>
    <t>2040610</t>
  </si>
  <si>
    <t xml:space="preserve">     社区矫正</t>
  </si>
  <si>
    <t>2040611</t>
  </si>
  <si>
    <t xml:space="preserve">     司法鉴定</t>
  </si>
  <si>
    <t>2040612</t>
  </si>
  <si>
    <t xml:space="preserve">     法制建设</t>
  </si>
  <si>
    <t>2040613</t>
  </si>
  <si>
    <t>2040650</t>
  </si>
  <si>
    <t>2040699</t>
  </si>
  <si>
    <t xml:space="preserve">     其他司法支出</t>
  </si>
  <si>
    <t>20407</t>
  </si>
  <si>
    <t xml:space="preserve">   监狱</t>
  </si>
  <si>
    <t>2040701</t>
  </si>
  <si>
    <t>2040702</t>
  </si>
  <si>
    <t>2040703</t>
  </si>
  <si>
    <t>2040704</t>
  </si>
  <si>
    <t xml:space="preserve">     犯人生活</t>
  </si>
  <si>
    <t>2040705</t>
  </si>
  <si>
    <t xml:space="preserve">     犯人改造</t>
  </si>
  <si>
    <t>2040706</t>
  </si>
  <si>
    <t xml:space="preserve">     狱政设施建设</t>
  </si>
  <si>
    <t>2040707</t>
  </si>
  <si>
    <t>2040750</t>
  </si>
  <si>
    <t>2040799</t>
  </si>
  <si>
    <t xml:space="preserve">     其他监狱支出</t>
  </si>
  <si>
    <t>20408</t>
  </si>
  <si>
    <t xml:space="preserve">   强制隔离戒毒</t>
  </si>
  <si>
    <t>2040801</t>
  </si>
  <si>
    <t>2040802</t>
  </si>
  <si>
    <t>2040803</t>
  </si>
  <si>
    <t>2040804</t>
  </si>
  <si>
    <t xml:space="preserve">     强制隔离戒毒人员生活</t>
  </si>
  <si>
    <t>2040805</t>
  </si>
  <si>
    <t xml:space="preserve">     强制隔离戒毒人员教育</t>
  </si>
  <si>
    <t>2040806</t>
  </si>
  <si>
    <t xml:space="preserve">     所政设施建设</t>
  </si>
  <si>
    <t>2040807</t>
  </si>
  <si>
    <t>2040850</t>
  </si>
  <si>
    <t>2040899</t>
  </si>
  <si>
    <t xml:space="preserve">     其他强制隔离戒毒支出</t>
  </si>
  <si>
    <t>20409</t>
  </si>
  <si>
    <t xml:space="preserve">   国家保密</t>
  </si>
  <si>
    <t>2040901</t>
  </si>
  <si>
    <t>2040902</t>
  </si>
  <si>
    <t>2040903</t>
  </si>
  <si>
    <t>2040904</t>
  </si>
  <si>
    <t xml:space="preserve">     保密技术</t>
  </si>
  <si>
    <t>2040905</t>
  </si>
  <si>
    <t xml:space="preserve">     保密管理</t>
  </si>
  <si>
    <t>2040950</t>
  </si>
  <si>
    <t>2040999</t>
  </si>
  <si>
    <t xml:space="preserve">     其他国家保密支出</t>
  </si>
  <si>
    <t>20410</t>
  </si>
  <si>
    <t xml:space="preserve">   缉私警察</t>
  </si>
  <si>
    <t>2041001</t>
  </si>
  <si>
    <t>2041002</t>
  </si>
  <si>
    <t>2041006</t>
  </si>
  <si>
    <t>2041007</t>
  </si>
  <si>
    <t xml:space="preserve">     缉私业务</t>
  </si>
  <si>
    <t>2041099</t>
  </si>
  <si>
    <t xml:space="preserve">     其他缉私警察支出</t>
  </si>
  <si>
    <t>20499</t>
  </si>
  <si>
    <t xml:space="preserve">   其他公共安全支出</t>
  </si>
  <si>
    <t xml:space="preserve">     国家司法救助支出</t>
  </si>
  <si>
    <t>2049999</t>
  </si>
  <si>
    <t xml:space="preserve">     其他公共安全支出</t>
  </si>
  <si>
    <t>204A</t>
  </si>
  <si>
    <t>204B</t>
  </si>
  <si>
    <t>县对下一般性转移支付补助</t>
  </si>
  <si>
    <t>20501</t>
  </si>
  <si>
    <t xml:space="preserve">   教育管理事务</t>
  </si>
  <si>
    <t>2050101</t>
  </si>
  <si>
    <t>2050102</t>
  </si>
  <si>
    <t>2050103</t>
  </si>
  <si>
    <t>2050199</t>
  </si>
  <si>
    <t xml:space="preserve">     其他教育管理事务支出</t>
  </si>
  <si>
    <t>20502</t>
  </si>
  <si>
    <t xml:space="preserve">   普通教育</t>
  </si>
  <si>
    <t>2050201</t>
  </si>
  <si>
    <t xml:space="preserve">     学前教育</t>
  </si>
  <si>
    <t>2050202</t>
  </si>
  <si>
    <t xml:space="preserve">     小学教育</t>
  </si>
  <si>
    <t>2050203</t>
  </si>
  <si>
    <t xml:space="preserve">     初中教育</t>
  </si>
  <si>
    <t>2050204</t>
  </si>
  <si>
    <t xml:space="preserve">     高中教育</t>
  </si>
  <si>
    <t>2050205</t>
  </si>
  <si>
    <t xml:space="preserve">     高等教育</t>
  </si>
  <si>
    <t>2050206</t>
  </si>
  <si>
    <t xml:space="preserve">     化解农村义务教育债务支出</t>
  </si>
  <si>
    <t>2050207</t>
  </si>
  <si>
    <t xml:space="preserve">     化解普通高中债务支出</t>
  </si>
  <si>
    <t>2050299</t>
  </si>
  <si>
    <t xml:space="preserve">     其他普通教育支出</t>
  </si>
  <si>
    <t>20503</t>
  </si>
  <si>
    <t xml:space="preserve">   职业教育</t>
  </si>
  <si>
    <t>2050301</t>
  </si>
  <si>
    <t xml:space="preserve">     初等职业教育</t>
  </si>
  <si>
    <t>2050302</t>
  </si>
  <si>
    <t xml:space="preserve">     中等职业教育</t>
  </si>
  <si>
    <t>2050303</t>
  </si>
  <si>
    <t xml:space="preserve">     技校教育</t>
  </si>
  <si>
    <t>2050305</t>
  </si>
  <si>
    <t xml:space="preserve">     高等职业教育</t>
  </si>
  <si>
    <t>2050399</t>
  </si>
  <si>
    <t xml:space="preserve">     其他职业教育支出</t>
  </si>
  <si>
    <t>20504</t>
  </si>
  <si>
    <t xml:space="preserve">   成人教育</t>
  </si>
  <si>
    <t>2050401</t>
  </si>
  <si>
    <t xml:space="preserve">     成人初等教育</t>
  </si>
  <si>
    <t>2050402</t>
  </si>
  <si>
    <t xml:space="preserve">     成人中等教育</t>
  </si>
  <si>
    <t>2050403</t>
  </si>
  <si>
    <t xml:space="preserve">     成人高等教育</t>
  </si>
  <si>
    <t>2050404</t>
  </si>
  <si>
    <t xml:space="preserve">     成人广播电视教育</t>
  </si>
  <si>
    <t>2050499</t>
  </si>
  <si>
    <t xml:space="preserve">     其他成人教育支出</t>
  </si>
  <si>
    <t>20505</t>
  </si>
  <si>
    <t xml:space="preserve">   广播电视教育</t>
  </si>
  <si>
    <t>2050501</t>
  </si>
  <si>
    <t xml:space="preserve">     广播电视学校</t>
  </si>
  <si>
    <t>2050502</t>
  </si>
  <si>
    <t xml:space="preserve">     教育电视台</t>
  </si>
  <si>
    <t>2050599</t>
  </si>
  <si>
    <t xml:space="preserve">     其他广播电视教育支出</t>
  </si>
  <si>
    <t>20506</t>
  </si>
  <si>
    <t xml:space="preserve">   留学教育</t>
  </si>
  <si>
    <t>2050601</t>
  </si>
  <si>
    <t xml:space="preserve">     出国留学教育</t>
  </si>
  <si>
    <t>2050602</t>
  </si>
  <si>
    <t xml:space="preserve">     来华留学教育</t>
  </si>
  <si>
    <t>2050699</t>
  </si>
  <si>
    <t xml:space="preserve">     其他留学教育支出</t>
  </si>
  <si>
    <t>20507</t>
  </si>
  <si>
    <t xml:space="preserve">   特殊教育</t>
  </si>
  <si>
    <t>2050701</t>
  </si>
  <si>
    <t xml:space="preserve">     特殊学校教育</t>
  </si>
  <si>
    <t>2050702</t>
  </si>
  <si>
    <t xml:space="preserve">     工读学校教育</t>
  </si>
  <si>
    <t>2050799</t>
  </si>
  <si>
    <t xml:space="preserve">     其他特殊教育支出</t>
  </si>
  <si>
    <t>20508</t>
  </si>
  <si>
    <t xml:space="preserve">   进修及培训</t>
  </si>
  <si>
    <t>2050801</t>
  </si>
  <si>
    <t xml:space="preserve">     教师进修</t>
  </si>
  <si>
    <t>2050802</t>
  </si>
  <si>
    <t xml:space="preserve">     干部教育</t>
  </si>
  <si>
    <t>2050803</t>
  </si>
  <si>
    <t xml:space="preserve">     培训支出</t>
  </si>
  <si>
    <t>2050804</t>
  </si>
  <si>
    <t xml:space="preserve">     退役士兵能力提升</t>
  </si>
  <si>
    <t>2050899</t>
  </si>
  <si>
    <t xml:space="preserve">     其他进修及培训</t>
  </si>
  <si>
    <t>20509</t>
  </si>
  <si>
    <t xml:space="preserve">   教育费附加安排的支出</t>
  </si>
  <si>
    <t>2050901</t>
  </si>
  <si>
    <t xml:space="preserve">     农村中小学校舍建设</t>
  </si>
  <si>
    <t>2050902</t>
  </si>
  <si>
    <t xml:space="preserve">     农村中小学教学设施</t>
  </si>
  <si>
    <t>2050903</t>
  </si>
  <si>
    <t xml:space="preserve">     城市中小学校舍建设</t>
  </si>
  <si>
    <t>2050904</t>
  </si>
  <si>
    <t xml:space="preserve">     城市中小学教学设施</t>
  </si>
  <si>
    <t>2050905</t>
  </si>
  <si>
    <t xml:space="preserve">     中等职业学校教学设施</t>
  </si>
  <si>
    <t>2050999</t>
  </si>
  <si>
    <t xml:space="preserve">     其他教育费附加安排的支出</t>
  </si>
  <si>
    <t>20599</t>
  </si>
  <si>
    <t xml:space="preserve">   其他教育支出</t>
  </si>
  <si>
    <t xml:space="preserve">      其他教育支出</t>
  </si>
  <si>
    <t>205A</t>
  </si>
  <si>
    <t>205B</t>
  </si>
  <si>
    <t>县对下一般性转移支付补助（义务教育）</t>
  </si>
  <si>
    <t>20601</t>
  </si>
  <si>
    <t xml:space="preserve">   科学技术管理事务</t>
  </si>
  <si>
    <t>2060101</t>
  </si>
  <si>
    <t>2060102</t>
  </si>
  <si>
    <t>2060103</t>
  </si>
  <si>
    <t>2060199</t>
  </si>
  <si>
    <t xml:space="preserve">     其他科学技术管理事务支出</t>
  </si>
  <si>
    <t>20602</t>
  </si>
  <si>
    <t xml:space="preserve">   基础研究</t>
  </si>
  <si>
    <t>2060201</t>
  </si>
  <si>
    <t xml:space="preserve">     机构运行</t>
  </si>
  <si>
    <t>2060203</t>
  </si>
  <si>
    <t xml:space="preserve">     自然科学基金</t>
  </si>
  <si>
    <t>2060204</t>
  </si>
  <si>
    <t xml:space="preserve">     重点实验室及相关设施</t>
  </si>
  <si>
    <t>2060205</t>
  </si>
  <si>
    <t xml:space="preserve">     重大科学工程</t>
  </si>
  <si>
    <t>2060206</t>
  </si>
  <si>
    <t xml:space="preserve">     专项基础科研</t>
  </si>
  <si>
    <t>2060207</t>
  </si>
  <si>
    <t xml:space="preserve">     专项技术基础</t>
  </si>
  <si>
    <t xml:space="preserve">     科技人才队伍建设</t>
  </si>
  <si>
    <t>2060299</t>
  </si>
  <si>
    <t xml:space="preserve">     其他基础研究支出</t>
  </si>
  <si>
    <t>20603</t>
  </si>
  <si>
    <t xml:space="preserve">   应用研究</t>
  </si>
  <si>
    <t>2060301</t>
  </si>
  <si>
    <t>2060302</t>
  </si>
  <si>
    <t xml:space="preserve">     社会公益研究</t>
  </si>
  <si>
    <t>2060303</t>
  </si>
  <si>
    <t xml:space="preserve">     高技术研究</t>
  </si>
  <si>
    <t>2060304</t>
  </si>
  <si>
    <t xml:space="preserve">     专项科研试制</t>
  </si>
  <si>
    <t>2060399</t>
  </si>
  <si>
    <t xml:space="preserve">     其他应用研究支出</t>
  </si>
  <si>
    <t>20604</t>
  </si>
  <si>
    <t xml:space="preserve">   技术研究与开发</t>
  </si>
  <si>
    <t>2060401</t>
  </si>
  <si>
    <t>2060404</t>
  </si>
  <si>
    <t xml:space="preserve">     科技成果转化与扩散</t>
  </si>
  <si>
    <t xml:space="preserve">     共性技术研究与开发</t>
  </si>
  <si>
    <t>2060499</t>
  </si>
  <si>
    <t xml:space="preserve">     其他技术研究与开发支出</t>
  </si>
  <si>
    <t>20605</t>
  </si>
  <si>
    <t xml:space="preserve">   科技条件与服务</t>
  </si>
  <si>
    <t>2060501</t>
  </si>
  <si>
    <t>2060502</t>
  </si>
  <si>
    <t xml:space="preserve">     技术创新服务体系</t>
  </si>
  <si>
    <t>2060503</t>
  </si>
  <si>
    <t xml:space="preserve">     科技条件专项</t>
  </si>
  <si>
    <t>2060599</t>
  </si>
  <si>
    <t xml:space="preserve">     其他科技条件与服务支出</t>
  </si>
  <si>
    <t>20606</t>
  </si>
  <si>
    <t xml:space="preserve">   社会科学</t>
  </si>
  <si>
    <t>2060601</t>
  </si>
  <si>
    <t xml:space="preserve">     社会科学研究机构</t>
  </si>
  <si>
    <t>2060602</t>
  </si>
  <si>
    <t xml:space="preserve">     社会科学研究</t>
  </si>
  <si>
    <t>2060603</t>
  </si>
  <si>
    <t xml:space="preserve">     社科基金支出</t>
  </si>
  <si>
    <t>2060699</t>
  </si>
  <si>
    <t xml:space="preserve">     其他社会科学支出</t>
  </si>
  <si>
    <t>20607</t>
  </si>
  <si>
    <t xml:space="preserve">   科学技术普及</t>
  </si>
  <si>
    <t>2060701</t>
  </si>
  <si>
    <t>2060702</t>
  </si>
  <si>
    <t xml:space="preserve">     科普活动</t>
  </si>
  <si>
    <t>2060703</t>
  </si>
  <si>
    <t xml:space="preserve">     青少年科技活动</t>
  </si>
  <si>
    <t>2060704</t>
  </si>
  <si>
    <t xml:space="preserve">     学术交流活动</t>
  </si>
  <si>
    <t>2060705</t>
  </si>
  <si>
    <t xml:space="preserve">     科技馆站</t>
  </si>
  <si>
    <t>2060799</t>
  </si>
  <si>
    <t xml:space="preserve">     其他科学技术普及支出</t>
  </si>
  <si>
    <t>20608</t>
  </si>
  <si>
    <t xml:space="preserve">   科技交流与合作</t>
  </si>
  <si>
    <t>2060801</t>
  </si>
  <si>
    <t xml:space="preserve">     国际交流与合作</t>
  </si>
  <si>
    <t>2060802</t>
  </si>
  <si>
    <t xml:space="preserve">     重大科技合作项目</t>
  </si>
  <si>
    <t>2060899</t>
  </si>
  <si>
    <t xml:space="preserve">     其他科技交流与合作支出</t>
  </si>
  <si>
    <t>20609</t>
  </si>
  <si>
    <t xml:space="preserve">   科技重大项目</t>
  </si>
  <si>
    <t>2060901</t>
  </si>
  <si>
    <t xml:space="preserve">     科技重大专项</t>
  </si>
  <si>
    <t>2060902</t>
  </si>
  <si>
    <t xml:space="preserve">     重点研发计划</t>
  </si>
  <si>
    <t>2060999</t>
  </si>
  <si>
    <t xml:space="preserve">     其他科技重大项目</t>
  </si>
  <si>
    <t>20699</t>
  </si>
  <si>
    <t xml:space="preserve">   其他科学技术支出</t>
  </si>
  <si>
    <t>2069901</t>
  </si>
  <si>
    <t xml:space="preserve">     科技奖励</t>
  </si>
  <si>
    <t>2069902</t>
  </si>
  <si>
    <t xml:space="preserve">     核应急</t>
  </si>
  <si>
    <t>2069903</t>
  </si>
  <si>
    <t xml:space="preserve">     转制科研机构</t>
  </si>
  <si>
    <t>2069999</t>
  </si>
  <si>
    <t xml:space="preserve">     其他科学技术支出</t>
  </si>
  <si>
    <t>206A</t>
  </si>
  <si>
    <t>20701</t>
  </si>
  <si>
    <t xml:space="preserve">   文化和旅游</t>
  </si>
  <si>
    <t>2070101</t>
  </si>
  <si>
    <t>2070102</t>
  </si>
  <si>
    <t>2070103</t>
  </si>
  <si>
    <t>2070104</t>
  </si>
  <si>
    <t xml:space="preserve">     图书馆</t>
  </si>
  <si>
    <t>2070105</t>
  </si>
  <si>
    <t xml:space="preserve">     文化展示及纪念机构</t>
  </si>
  <si>
    <t>2070106</t>
  </si>
  <si>
    <t xml:space="preserve">     艺术表演场所</t>
  </si>
  <si>
    <t>2070107</t>
  </si>
  <si>
    <t xml:space="preserve">     艺术表演团体</t>
  </si>
  <si>
    <t>2070108</t>
  </si>
  <si>
    <t xml:space="preserve">     文化活动</t>
  </si>
  <si>
    <t>2070109</t>
  </si>
  <si>
    <t xml:space="preserve">     群众文化</t>
  </si>
  <si>
    <t>2070110</t>
  </si>
  <si>
    <t xml:space="preserve">     文化和旅游交流与合作</t>
  </si>
  <si>
    <t>2070111</t>
  </si>
  <si>
    <t xml:space="preserve">     文化创作与保护</t>
  </si>
  <si>
    <t>2070112</t>
  </si>
  <si>
    <t xml:space="preserve">     文化和旅游市场管理</t>
  </si>
  <si>
    <t>2070113</t>
  </si>
  <si>
    <t xml:space="preserve">     旅游宣传</t>
  </si>
  <si>
    <t>2070114</t>
  </si>
  <si>
    <t xml:space="preserve">     文化和旅游管理事务</t>
  </si>
  <si>
    <t>2070199</t>
  </si>
  <si>
    <t xml:space="preserve">     其他文化和旅游支出</t>
  </si>
  <si>
    <t>20702</t>
  </si>
  <si>
    <t xml:space="preserve">   文物</t>
  </si>
  <si>
    <t>2070201</t>
  </si>
  <si>
    <t>2070202</t>
  </si>
  <si>
    <t>2070203</t>
  </si>
  <si>
    <t>2070204</t>
  </si>
  <si>
    <t xml:space="preserve">     文物保护</t>
  </si>
  <si>
    <t>2070205</t>
  </si>
  <si>
    <t xml:space="preserve">     博物馆</t>
  </si>
  <si>
    <t>2070206</t>
  </si>
  <si>
    <t xml:space="preserve">     历史名城与古迹</t>
  </si>
  <si>
    <t>2070299</t>
  </si>
  <si>
    <t xml:space="preserve">     其他文物支出</t>
  </si>
  <si>
    <t>20703</t>
  </si>
  <si>
    <t xml:space="preserve">   体育</t>
  </si>
  <si>
    <t>2070301</t>
  </si>
  <si>
    <t>2070302</t>
  </si>
  <si>
    <t>2070303</t>
  </si>
  <si>
    <t>2070304</t>
  </si>
  <si>
    <t xml:space="preserve">     运动项目管理</t>
  </si>
  <si>
    <t>2070305</t>
  </si>
  <si>
    <t xml:space="preserve">     体育竞赛</t>
  </si>
  <si>
    <t>2070306</t>
  </si>
  <si>
    <t xml:space="preserve">     体育训练</t>
  </si>
  <si>
    <t>2070307</t>
  </si>
  <si>
    <t xml:space="preserve">     体育场馆</t>
  </si>
  <si>
    <t>2070308</t>
  </si>
  <si>
    <t xml:space="preserve">     群众体育</t>
  </si>
  <si>
    <t>2070309</t>
  </si>
  <si>
    <t xml:space="preserve">     体育交流与合作</t>
  </si>
  <si>
    <t>2070399</t>
  </si>
  <si>
    <t xml:space="preserve">     其他体育支出</t>
  </si>
  <si>
    <t>20706</t>
  </si>
  <si>
    <t xml:space="preserve">   新闻出版电影</t>
  </si>
  <si>
    <t>2070601</t>
  </si>
  <si>
    <t>2070602</t>
  </si>
  <si>
    <t>2070603</t>
  </si>
  <si>
    <t>2070604</t>
  </si>
  <si>
    <t xml:space="preserve">     新闻通讯</t>
  </si>
  <si>
    <t>2070605</t>
  </si>
  <si>
    <t xml:space="preserve">     出版发行</t>
  </si>
  <si>
    <t>2070606</t>
  </si>
  <si>
    <t xml:space="preserve">     版权管理</t>
  </si>
  <si>
    <t>2070607</t>
  </si>
  <si>
    <t xml:space="preserve">     电影</t>
  </si>
  <si>
    <t>2070699</t>
  </si>
  <si>
    <t xml:space="preserve">     其他新闻出版电影支出</t>
  </si>
  <si>
    <t>20708</t>
  </si>
  <si>
    <t xml:space="preserve">   广播电视</t>
  </si>
  <si>
    <t>2070801</t>
  </si>
  <si>
    <t>2070802</t>
  </si>
  <si>
    <t>2070803</t>
  </si>
  <si>
    <t>2070804</t>
  </si>
  <si>
    <t xml:space="preserve">     广播</t>
  </si>
  <si>
    <t>2070805</t>
  </si>
  <si>
    <t xml:space="preserve">     电视</t>
  </si>
  <si>
    <t>2070806</t>
  </si>
  <si>
    <t xml:space="preserve">     监测监管</t>
  </si>
  <si>
    <t>2070807</t>
  </si>
  <si>
    <t xml:space="preserve">     传输发射</t>
  </si>
  <si>
    <t>2070808</t>
  </si>
  <si>
    <t xml:space="preserve">     广播电视事务</t>
  </si>
  <si>
    <t>2070899</t>
  </si>
  <si>
    <t xml:space="preserve">     其他广播电视支出</t>
  </si>
  <si>
    <t>20799</t>
  </si>
  <si>
    <t xml:space="preserve">   其他文化旅游体育与传媒支出</t>
  </si>
  <si>
    <t>2079902</t>
  </si>
  <si>
    <t xml:space="preserve">     宣传文化发展专项支出</t>
  </si>
  <si>
    <t>2079903</t>
  </si>
  <si>
    <t xml:space="preserve">     文化产业发展专项支出</t>
  </si>
  <si>
    <t>2079999</t>
  </si>
  <si>
    <t xml:space="preserve">     其他文化旅游体育与传媒支出</t>
  </si>
  <si>
    <t>207A</t>
  </si>
  <si>
    <t>20801</t>
  </si>
  <si>
    <t xml:space="preserve">   人力资源和社会保障管理事务</t>
  </si>
  <si>
    <t>2080101</t>
  </si>
  <si>
    <t>2080102</t>
  </si>
  <si>
    <t>2080103</t>
  </si>
  <si>
    <t>2080104</t>
  </si>
  <si>
    <t xml:space="preserve">     综合业务管理</t>
  </si>
  <si>
    <t>2080105</t>
  </si>
  <si>
    <t xml:space="preserve">     劳动保障监察</t>
  </si>
  <si>
    <t>2080106</t>
  </si>
  <si>
    <t xml:space="preserve">     就业管理事务</t>
  </si>
  <si>
    <t>2080107</t>
  </si>
  <si>
    <t xml:space="preserve">     社会保险业务管理事务</t>
  </si>
  <si>
    <t>2080108</t>
  </si>
  <si>
    <t>2080109</t>
  </si>
  <si>
    <t xml:space="preserve">     社会保险经办机构</t>
  </si>
  <si>
    <t>2080110</t>
  </si>
  <si>
    <t xml:space="preserve">     劳动关系和维权</t>
  </si>
  <si>
    <t>2080111</t>
  </si>
  <si>
    <t xml:space="preserve">     公共就业服务和职业技能鉴定机构</t>
  </si>
  <si>
    <t>2080112</t>
  </si>
  <si>
    <t xml:space="preserve">     劳动人事争议调解仲裁</t>
  </si>
  <si>
    <t>2080199</t>
  </si>
  <si>
    <t xml:space="preserve">     其他人力资源和社会保障管理事务支出</t>
  </si>
  <si>
    <t>20802</t>
  </si>
  <si>
    <t xml:space="preserve">   民政管理事务</t>
  </si>
  <si>
    <t>2080201</t>
  </si>
  <si>
    <t>2080202</t>
  </si>
  <si>
    <t>2080203</t>
  </si>
  <si>
    <t>2080206</t>
  </si>
  <si>
    <t xml:space="preserve">     社会组织管理</t>
  </si>
  <si>
    <t>2080207</t>
  </si>
  <si>
    <t xml:space="preserve">     行政区划和地名管理</t>
  </si>
  <si>
    <t>2080208</t>
  </si>
  <si>
    <t xml:space="preserve">     基层政权建设和社区治理</t>
  </si>
  <si>
    <t xml:space="preserve">     老龄事务</t>
  </si>
  <si>
    <t>2080299</t>
  </si>
  <si>
    <t xml:space="preserve">     其他民政管理事务支出</t>
  </si>
  <si>
    <t>20804</t>
  </si>
  <si>
    <t xml:space="preserve">   补充全国社会保障基金</t>
  </si>
  <si>
    <t>2080402</t>
  </si>
  <si>
    <t xml:space="preserve">     用一般公共预算补充基金</t>
  </si>
  <si>
    <t>20805</t>
  </si>
  <si>
    <t xml:space="preserve">   行政事业单位养老支出</t>
  </si>
  <si>
    <t>2080501</t>
  </si>
  <si>
    <t xml:space="preserve">     行政单位离退休</t>
  </si>
  <si>
    <t>2080502</t>
  </si>
  <si>
    <t xml:space="preserve">     事业单位离退休</t>
  </si>
  <si>
    <t>2080503</t>
  </si>
  <si>
    <t xml:space="preserve">     离退休人员管理机构</t>
  </si>
  <si>
    <t>2080505</t>
  </si>
  <si>
    <t xml:space="preserve">     机关事业单位基本养老保险缴费支出</t>
  </si>
  <si>
    <t>2080506</t>
  </si>
  <si>
    <t xml:space="preserve">     机关事业单位职业年金缴费支出</t>
  </si>
  <si>
    <t>2080507</t>
  </si>
  <si>
    <t xml:space="preserve">     对机关事业单位基本养老保险基金的补助</t>
  </si>
  <si>
    <t xml:space="preserve">     对机关事业单位职业年金的补助</t>
  </si>
  <si>
    <t>2080599</t>
  </si>
  <si>
    <t xml:space="preserve">     其他行政事业单位养老支出</t>
  </si>
  <si>
    <t>20806</t>
  </si>
  <si>
    <t xml:space="preserve">   企业改革补助</t>
  </si>
  <si>
    <t>2080601</t>
  </si>
  <si>
    <t xml:space="preserve">     企业关闭破产补助</t>
  </si>
  <si>
    <t>2080602</t>
  </si>
  <si>
    <t xml:space="preserve">     厂办大集体改革补助</t>
  </si>
  <si>
    <t>2080699</t>
  </si>
  <si>
    <t xml:space="preserve">     其他企业改革发展补助</t>
  </si>
  <si>
    <t>20807</t>
  </si>
  <si>
    <t xml:space="preserve">   就业补助</t>
  </si>
  <si>
    <t>2080701</t>
  </si>
  <si>
    <t xml:space="preserve">     就业创业服务补贴</t>
  </si>
  <si>
    <t>2080702</t>
  </si>
  <si>
    <t xml:space="preserve">     职业培训补贴</t>
  </si>
  <si>
    <t>2080704</t>
  </si>
  <si>
    <t xml:space="preserve">     社会保险补贴</t>
  </si>
  <si>
    <t>2080705</t>
  </si>
  <si>
    <t xml:space="preserve">     公益性岗位补贴</t>
  </si>
  <si>
    <t>2080709</t>
  </si>
  <si>
    <t xml:space="preserve">     职业技能鉴定补贴</t>
  </si>
  <si>
    <t>2080711</t>
  </si>
  <si>
    <t xml:space="preserve">     就业见习补贴</t>
  </si>
  <si>
    <t>2080712</t>
  </si>
  <si>
    <t xml:space="preserve">     高技能人才培养补助</t>
  </si>
  <si>
    <t>2080713</t>
  </si>
  <si>
    <t xml:space="preserve">     促进创业补贴</t>
  </si>
  <si>
    <t>2080799</t>
  </si>
  <si>
    <t xml:space="preserve">     其他就业补助支出</t>
  </si>
  <si>
    <t>20808</t>
  </si>
  <si>
    <t xml:space="preserve">   抚恤</t>
  </si>
  <si>
    <t>2080801</t>
  </si>
  <si>
    <t xml:space="preserve">     死亡抚恤</t>
  </si>
  <si>
    <t>2080802</t>
  </si>
  <si>
    <t xml:space="preserve">     伤残抚恤</t>
  </si>
  <si>
    <t>2080803</t>
  </si>
  <si>
    <t xml:space="preserve">     在乡复员、退伍军人生活补助</t>
  </si>
  <si>
    <t>2080804</t>
  </si>
  <si>
    <t xml:space="preserve">     优抚事业单位支出</t>
  </si>
  <si>
    <t>2080805</t>
  </si>
  <si>
    <t xml:space="preserve">     义务兵优待</t>
  </si>
  <si>
    <t>2080806</t>
  </si>
  <si>
    <t xml:space="preserve">     农村籍退役士兵老年生活补助</t>
  </si>
  <si>
    <t>2080899</t>
  </si>
  <si>
    <t xml:space="preserve">     其他优抚支出</t>
  </si>
  <si>
    <t>20809</t>
  </si>
  <si>
    <t xml:space="preserve">   退役安置</t>
  </si>
  <si>
    <t>2080901</t>
  </si>
  <si>
    <t xml:space="preserve">     退役士兵安置</t>
  </si>
  <si>
    <t>2080902</t>
  </si>
  <si>
    <t xml:space="preserve">     军队移交政府的离退休人员安置</t>
  </si>
  <si>
    <t>2080903</t>
  </si>
  <si>
    <t xml:space="preserve">     军队移交政府离退休干部管理机构</t>
  </si>
  <si>
    <t>2080904</t>
  </si>
  <si>
    <t xml:space="preserve">     退役士兵管理教育</t>
  </si>
  <si>
    <t>2080905</t>
  </si>
  <si>
    <t xml:space="preserve">     军队转业干部安置</t>
  </si>
  <si>
    <t>2080999</t>
  </si>
  <si>
    <t xml:space="preserve">     其他退役安置支出</t>
  </si>
  <si>
    <t>20810</t>
  </si>
  <si>
    <t xml:space="preserve">   社会福利</t>
  </si>
  <si>
    <t>2081001</t>
  </si>
  <si>
    <t xml:space="preserve">     儿童福利</t>
  </si>
  <si>
    <t>2081002</t>
  </si>
  <si>
    <t xml:space="preserve">     老年福利</t>
  </si>
  <si>
    <t>2081003</t>
  </si>
  <si>
    <t xml:space="preserve">     康复辅具</t>
  </si>
  <si>
    <t>2081004</t>
  </si>
  <si>
    <t xml:space="preserve">     殡葬</t>
  </si>
  <si>
    <t>2081005</t>
  </si>
  <si>
    <t xml:space="preserve">     社会福利事业单位</t>
  </si>
  <si>
    <t>2081006</t>
  </si>
  <si>
    <t xml:space="preserve">     养老服务</t>
  </si>
  <si>
    <t>2081099</t>
  </si>
  <si>
    <t xml:space="preserve">     其他社会福利支出</t>
  </si>
  <si>
    <t>20811</t>
  </si>
  <si>
    <t xml:space="preserve">   残疾人事业</t>
  </si>
  <si>
    <t>2081101</t>
  </si>
  <si>
    <t>2081102</t>
  </si>
  <si>
    <t>2081103</t>
  </si>
  <si>
    <t>2081104</t>
  </si>
  <si>
    <t xml:space="preserve">     残疾人康复</t>
  </si>
  <si>
    <t>2081105</t>
  </si>
  <si>
    <t xml:space="preserve">     残疾人就业和扶贫</t>
  </si>
  <si>
    <t>2081106</t>
  </si>
  <si>
    <t xml:space="preserve">     残疾人体育</t>
  </si>
  <si>
    <t>2081107</t>
  </si>
  <si>
    <t xml:space="preserve">     残疾人生活和护理补贴</t>
  </si>
  <si>
    <t>2081199</t>
  </si>
  <si>
    <t xml:space="preserve">     其他残疾人事业支出</t>
  </si>
  <si>
    <t>20816</t>
  </si>
  <si>
    <t xml:space="preserve">   红十字事业</t>
  </si>
  <si>
    <t>2081601</t>
  </si>
  <si>
    <t>2081602</t>
  </si>
  <si>
    <t>2081603</t>
  </si>
  <si>
    <t>2081699</t>
  </si>
  <si>
    <t xml:space="preserve">     其他红十字事业支出</t>
  </si>
  <si>
    <t>20819</t>
  </si>
  <si>
    <t xml:space="preserve">   最低生活保障</t>
  </si>
  <si>
    <t>2081901</t>
  </si>
  <si>
    <t xml:space="preserve">     城市最低生活保障金支出</t>
  </si>
  <si>
    <t>2081902</t>
  </si>
  <si>
    <t xml:space="preserve">     农村最低生活保障金支出</t>
  </si>
  <si>
    <t>20820</t>
  </si>
  <si>
    <t xml:space="preserve">   临时救助</t>
  </si>
  <si>
    <t>2082001</t>
  </si>
  <si>
    <t xml:space="preserve">     临时救助支出</t>
  </si>
  <si>
    <t>2082002</t>
  </si>
  <si>
    <t xml:space="preserve">     流浪乞讨人员救助支出</t>
  </si>
  <si>
    <t>20821</t>
  </si>
  <si>
    <t xml:space="preserve">   特困人员救助供养</t>
  </si>
  <si>
    <t>2082101</t>
  </si>
  <si>
    <t xml:space="preserve">     城市特困人员救助供养支出</t>
  </si>
  <si>
    <t>2082102</t>
  </si>
  <si>
    <t xml:space="preserve">     农村特困人员救助供养支出</t>
  </si>
  <si>
    <t>20824</t>
  </si>
  <si>
    <t xml:space="preserve">   补充道路交通事故社会救助基金</t>
  </si>
  <si>
    <t>2082401</t>
  </si>
  <si>
    <t xml:space="preserve">     交强险增值税补助基金支出</t>
  </si>
  <si>
    <t>2082402</t>
  </si>
  <si>
    <t xml:space="preserve">     交强险罚款收入补助基金支出</t>
  </si>
  <si>
    <t>20825</t>
  </si>
  <si>
    <t xml:space="preserve">   其他生活救助</t>
  </si>
  <si>
    <t>2082501</t>
  </si>
  <si>
    <t xml:space="preserve">     其他城市生活救助</t>
  </si>
  <si>
    <t>2082502</t>
  </si>
  <si>
    <t xml:space="preserve">     其他农村生活救助</t>
  </si>
  <si>
    <t>20826</t>
  </si>
  <si>
    <t xml:space="preserve">   财政对基本养老保险基金的补助</t>
  </si>
  <si>
    <t>2082601</t>
  </si>
  <si>
    <t xml:space="preserve">     财政对企业职工基本养老保险基金的补助</t>
  </si>
  <si>
    <t>2082602</t>
  </si>
  <si>
    <t xml:space="preserve">     财政对城乡居民基本养老保险基金的补助</t>
  </si>
  <si>
    <t>2082699</t>
  </si>
  <si>
    <t xml:space="preserve">     财政对其他基本养老保险基金的补助</t>
  </si>
  <si>
    <t>20827</t>
  </si>
  <si>
    <t xml:space="preserve">   财政对其他社会保险基金的补助</t>
  </si>
  <si>
    <t>2082701</t>
  </si>
  <si>
    <t xml:space="preserve">     财政对失业保险基金的补助</t>
  </si>
  <si>
    <t>2082702</t>
  </si>
  <si>
    <t xml:space="preserve">     财政对工伤保险基金的补助</t>
  </si>
  <si>
    <t>2082703</t>
  </si>
  <si>
    <t xml:space="preserve">     财政对生育保险基金的补助</t>
  </si>
  <si>
    <t>2082799</t>
  </si>
  <si>
    <t xml:space="preserve">     其他财政对社会保险基金的补助</t>
  </si>
  <si>
    <t>20828</t>
  </si>
  <si>
    <t xml:space="preserve">   退役军人管理事务</t>
  </si>
  <si>
    <t>2082801</t>
  </si>
  <si>
    <t>2082802</t>
  </si>
  <si>
    <t>2082803</t>
  </si>
  <si>
    <t>2082804</t>
  </si>
  <si>
    <t xml:space="preserve">     拥军优属</t>
  </si>
  <si>
    <t>2082805</t>
  </si>
  <si>
    <t xml:space="preserve">     部队供应</t>
  </si>
  <si>
    <t>2082850</t>
  </si>
  <si>
    <t>2082899</t>
  </si>
  <si>
    <t xml:space="preserve">     其他退役军人事务管理支出</t>
  </si>
  <si>
    <t>20830</t>
  </si>
  <si>
    <t xml:space="preserve">     财政代缴社会保险费支出</t>
  </si>
  <si>
    <t>2083001</t>
  </si>
  <si>
    <t xml:space="preserve">     财政代缴城乡居民基本养老保险费支出</t>
  </si>
  <si>
    <t>2083099</t>
  </si>
  <si>
    <t xml:space="preserve">     财政代缴其他社会保险费支出</t>
  </si>
  <si>
    <t>20899</t>
  </si>
  <si>
    <t xml:space="preserve">   其他社会保障和就业支出</t>
  </si>
  <si>
    <t xml:space="preserve">      其他社会保障和就业支出</t>
  </si>
  <si>
    <t>208A</t>
  </si>
  <si>
    <t>208B</t>
  </si>
  <si>
    <t>县对下一般性转移支付补助（基本养老保险和低保）</t>
  </si>
  <si>
    <t>21001</t>
  </si>
  <si>
    <t xml:space="preserve">   卫生健康管理事务</t>
  </si>
  <si>
    <t>2100101</t>
  </si>
  <si>
    <t>2100102</t>
  </si>
  <si>
    <t>2100103</t>
  </si>
  <si>
    <t>2100199</t>
  </si>
  <si>
    <t xml:space="preserve">     其他卫生健康管理事务支出</t>
  </si>
  <si>
    <t>21002</t>
  </si>
  <si>
    <t xml:space="preserve">   公立医院</t>
  </si>
  <si>
    <t>2100201</t>
  </si>
  <si>
    <t xml:space="preserve">     综合医院</t>
  </si>
  <si>
    <t>2100202</t>
  </si>
  <si>
    <t xml:space="preserve">     中医（民族）医院</t>
  </si>
  <si>
    <t>2100203</t>
  </si>
  <si>
    <t xml:space="preserve">     传染病医院</t>
  </si>
  <si>
    <t>2100204</t>
  </si>
  <si>
    <t xml:space="preserve">     职业病防治医院</t>
  </si>
  <si>
    <t>2100205</t>
  </si>
  <si>
    <t xml:space="preserve">     精神病医院</t>
  </si>
  <si>
    <t>2100206</t>
  </si>
  <si>
    <t xml:space="preserve">     妇幼保健医院</t>
  </si>
  <si>
    <t>2100207</t>
  </si>
  <si>
    <t xml:space="preserve">     儿童医院</t>
  </si>
  <si>
    <t>2100208</t>
  </si>
  <si>
    <t xml:space="preserve">     其他专科医院</t>
  </si>
  <si>
    <t>2100209</t>
  </si>
  <si>
    <t xml:space="preserve">     福利医院</t>
  </si>
  <si>
    <t>2100210</t>
  </si>
  <si>
    <t xml:space="preserve">     行业医院</t>
  </si>
  <si>
    <t>2100211</t>
  </si>
  <si>
    <t xml:space="preserve">     处理医疗欠费</t>
  </si>
  <si>
    <t>2100212</t>
  </si>
  <si>
    <t xml:space="preserve">     康复医院</t>
  </si>
  <si>
    <t>2100299</t>
  </si>
  <si>
    <t xml:space="preserve">     其他公立医院支出</t>
  </si>
  <si>
    <t>21003</t>
  </si>
  <si>
    <t xml:space="preserve">   基层医疗卫生机构</t>
  </si>
  <si>
    <t>2100301</t>
  </si>
  <si>
    <t xml:space="preserve">     城市社区卫生机构</t>
  </si>
  <si>
    <t>2100302</t>
  </si>
  <si>
    <t xml:space="preserve">     乡镇卫生院</t>
  </si>
  <si>
    <t>2100399</t>
  </si>
  <si>
    <t xml:space="preserve">     其他基层医疗卫生机构支出</t>
  </si>
  <si>
    <t>21004</t>
  </si>
  <si>
    <t xml:space="preserve">   公共卫生</t>
  </si>
  <si>
    <t>2100401</t>
  </si>
  <si>
    <t xml:space="preserve">     疾病预防控制机构</t>
  </si>
  <si>
    <t>2100402</t>
  </si>
  <si>
    <t xml:space="preserve">     卫生监督机构</t>
  </si>
  <si>
    <t>2100403</t>
  </si>
  <si>
    <t xml:space="preserve">     妇幼保健机构</t>
  </si>
  <si>
    <t>2100404</t>
  </si>
  <si>
    <t xml:space="preserve">     精神卫生机构</t>
  </si>
  <si>
    <t>2100405</t>
  </si>
  <si>
    <t xml:space="preserve">     应急救治机构</t>
  </si>
  <si>
    <t>2100406</t>
  </si>
  <si>
    <t xml:space="preserve">     采供血机构</t>
  </si>
  <si>
    <t>2100407</t>
  </si>
  <si>
    <t xml:space="preserve">     其他专业公共卫生机构</t>
  </si>
  <si>
    <t>2100408</t>
  </si>
  <si>
    <t xml:space="preserve">     基本公共卫生服务</t>
  </si>
  <si>
    <t>2100409</t>
  </si>
  <si>
    <t xml:space="preserve">     重大公共卫生服务</t>
  </si>
  <si>
    <t>2100410</t>
  </si>
  <si>
    <t xml:space="preserve">     突发公共卫生事件应急处理</t>
  </si>
  <si>
    <t>2100499</t>
  </si>
  <si>
    <t xml:space="preserve">     其他公共卫生支出</t>
  </si>
  <si>
    <t>21006</t>
  </si>
  <si>
    <t xml:space="preserve">   中医药</t>
  </si>
  <si>
    <t>2100601</t>
  </si>
  <si>
    <t xml:space="preserve">     中医（民族医）药专项</t>
  </si>
  <si>
    <t>2100699</t>
  </si>
  <si>
    <t xml:space="preserve">     其他中医药支出</t>
  </si>
  <si>
    <t>21007</t>
  </si>
  <si>
    <t xml:space="preserve">   计划生育事务</t>
  </si>
  <si>
    <t>2100716</t>
  </si>
  <si>
    <t xml:space="preserve">     计划生育机构</t>
  </si>
  <si>
    <t>2100717</t>
  </si>
  <si>
    <t xml:space="preserve">     计划生育服务</t>
  </si>
  <si>
    <t>2100799</t>
  </si>
  <si>
    <t xml:space="preserve">     其他计划生育事务支出</t>
  </si>
  <si>
    <t>21011</t>
  </si>
  <si>
    <t xml:space="preserve">   行政事业单位医疗</t>
  </si>
  <si>
    <t>2101101</t>
  </si>
  <si>
    <t xml:space="preserve">     行政单位医疗</t>
  </si>
  <si>
    <t>2101102</t>
  </si>
  <si>
    <t xml:space="preserve">     事业单位医疗</t>
  </si>
  <si>
    <t>2101103</t>
  </si>
  <si>
    <t xml:space="preserve">     公务员医疗补助</t>
  </si>
  <si>
    <t>2101199</t>
  </si>
  <si>
    <t xml:space="preserve">     其他行政事业单位医疗支出</t>
  </si>
  <si>
    <t>21012</t>
  </si>
  <si>
    <t xml:space="preserve">   财政对基本医疗保险基金的补助</t>
  </si>
  <si>
    <t>2101201</t>
  </si>
  <si>
    <t xml:space="preserve">     财政对职工基本医疗保险基金的补助</t>
  </si>
  <si>
    <t>2101202</t>
  </si>
  <si>
    <t xml:space="preserve">     财政对城乡居民基本医疗保险基金的补助</t>
  </si>
  <si>
    <t>2101299</t>
  </si>
  <si>
    <t xml:space="preserve">     财政对其他基本医疗保险基金的补助</t>
  </si>
  <si>
    <t>21013</t>
  </si>
  <si>
    <t xml:space="preserve">   医疗救助</t>
  </si>
  <si>
    <t>2101301</t>
  </si>
  <si>
    <t xml:space="preserve">     城乡医疗救助</t>
  </si>
  <si>
    <t>2101302</t>
  </si>
  <si>
    <t xml:space="preserve">     疾病应急救助</t>
  </si>
  <si>
    <t>2101399</t>
  </si>
  <si>
    <t xml:space="preserve">     其他医疗救助支出</t>
  </si>
  <si>
    <t>21014</t>
  </si>
  <si>
    <t xml:space="preserve">   优抚对象医疗</t>
  </si>
  <si>
    <t>2101401</t>
  </si>
  <si>
    <t xml:space="preserve">     优抚对象医疗补助</t>
  </si>
  <si>
    <t>2101499</t>
  </si>
  <si>
    <t xml:space="preserve">     其他优抚对象医疗支出</t>
  </si>
  <si>
    <t>21015</t>
  </si>
  <si>
    <t xml:space="preserve">   医疗保障管理事务</t>
  </si>
  <si>
    <t>2101501</t>
  </si>
  <si>
    <t>2101502</t>
  </si>
  <si>
    <t>2101503</t>
  </si>
  <si>
    <t>2101504</t>
  </si>
  <si>
    <t>2101505</t>
  </si>
  <si>
    <t xml:space="preserve">     医疗保障政策管理</t>
  </si>
  <si>
    <t>2101506</t>
  </si>
  <si>
    <t xml:space="preserve">     医疗保障经办事务</t>
  </si>
  <si>
    <t>2101550</t>
  </si>
  <si>
    <t>2101599</t>
  </si>
  <si>
    <t xml:space="preserve">     其他医疗保障管理事务支出</t>
  </si>
  <si>
    <t>21016</t>
  </si>
  <si>
    <t xml:space="preserve">   老龄卫生健康事务</t>
  </si>
  <si>
    <t>2101601</t>
  </si>
  <si>
    <t xml:space="preserve">     老龄卫生健康事务</t>
  </si>
  <si>
    <t>21099</t>
  </si>
  <si>
    <t xml:space="preserve">   其他卫生健康支出</t>
  </si>
  <si>
    <t xml:space="preserve">     其他卫生健康支出</t>
  </si>
  <si>
    <t>210A</t>
  </si>
  <si>
    <t>210B</t>
  </si>
  <si>
    <t>21101</t>
  </si>
  <si>
    <t xml:space="preserve">   环境保护管理事务</t>
  </si>
  <si>
    <t>2110101</t>
  </si>
  <si>
    <t>2110102</t>
  </si>
  <si>
    <t>2110103</t>
  </si>
  <si>
    <t>2110104</t>
  </si>
  <si>
    <t xml:space="preserve">     生态环境保护宣传</t>
  </si>
  <si>
    <t>2110105</t>
  </si>
  <si>
    <t xml:space="preserve">     环境保护法规、规划及标准</t>
  </si>
  <si>
    <t>2110106</t>
  </si>
  <si>
    <t xml:space="preserve">     生态环境国际合作及履约</t>
  </si>
  <si>
    <t>2110107</t>
  </si>
  <si>
    <t xml:space="preserve">     生态环境保护行政许可</t>
  </si>
  <si>
    <t>2110108</t>
  </si>
  <si>
    <t xml:space="preserve">     应对气候变化管理事务</t>
  </si>
  <si>
    <t>2110199</t>
  </si>
  <si>
    <t xml:space="preserve">     其他环境保护管理事务支出</t>
  </si>
  <si>
    <t>21102</t>
  </si>
  <si>
    <t xml:space="preserve">   环境监测与监察</t>
  </si>
  <si>
    <t>2110203</t>
  </si>
  <si>
    <t xml:space="preserve">     建设项目环评审查与监督</t>
  </si>
  <si>
    <t>2110204</t>
  </si>
  <si>
    <t xml:space="preserve">     核与辐射安全监督</t>
  </si>
  <si>
    <t>2110299</t>
  </si>
  <si>
    <t xml:space="preserve">     其他环境监测与监察支出</t>
  </si>
  <si>
    <t>21103</t>
  </si>
  <si>
    <t xml:space="preserve">   污染防治</t>
  </si>
  <si>
    <t>2110301</t>
  </si>
  <si>
    <t xml:space="preserve">     大气</t>
  </si>
  <si>
    <t>2110302</t>
  </si>
  <si>
    <t xml:space="preserve">     水体</t>
  </si>
  <si>
    <t>2110303</t>
  </si>
  <si>
    <t xml:space="preserve">     噪声</t>
  </si>
  <si>
    <t>2110304</t>
  </si>
  <si>
    <t xml:space="preserve">     固体废弃物与化学品</t>
  </si>
  <si>
    <t>2110305</t>
  </si>
  <si>
    <t xml:space="preserve">     放射源和放射性废物监管</t>
  </si>
  <si>
    <t>2110306</t>
  </si>
  <si>
    <t xml:space="preserve">     辐射</t>
  </si>
  <si>
    <t>2110307</t>
  </si>
  <si>
    <t xml:space="preserve">     土壤</t>
  </si>
  <si>
    <t>2110399</t>
  </si>
  <si>
    <t xml:space="preserve">     其他污染防治支出</t>
  </si>
  <si>
    <t>21104</t>
  </si>
  <si>
    <t xml:space="preserve">   自然生态保护</t>
  </si>
  <si>
    <t>2110401</t>
  </si>
  <si>
    <t xml:space="preserve">     生态保护</t>
  </si>
  <si>
    <t>2110402</t>
  </si>
  <si>
    <t xml:space="preserve">     农村环境保护</t>
  </si>
  <si>
    <t xml:space="preserve">     草原生态修复治理</t>
  </si>
  <si>
    <t xml:space="preserve">     其他自然生态保护支出</t>
  </si>
  <si>
    <t>2110404</t>
  </si>
  <si>
    <t xml:space="preserve">     生物及物种资源保护</t>
  </si>
  <si>
    <t>2110499</t>
  </si>
  <si>
    <t>21105</t>
  </si>
  <si>
    <t xml:space="preserve">   天然林保护</t>
  </si>
  <si>
    <t>2110501</t>
  </si>
  <si>
    <t xml:space="preserve">     森林管护</t>
  </si>
  <si>
    <t>2110502</t>
  </si>
  <si>
    <t xml:space="preserve">     社会保险补助</t>
  </si>
  <si>
    <t>2110503</t>
  </si>
  <si>
    <t xml:space="preserve">     政策性社会性支出补助</t>
  </si>
  <si>
    <t>2110506</t>
  </si>
  <si>
    <t xml:space="preserve">     天然林保护工程建设</t>
  </si>
  <si>
    <t>2110507</t>
  </si>
  <si>
    <t xml:space="preserve">     停伐补助</t>
  </si>
  <si>
    <t>2110599</t>
  </si>
  <si>
    <t xml:space="preserve">     其他天然林保护支出</t>
  </si>
  <si>
    <t>21106</t>
  </si>
  <si>
    <t xml:space="preserve">   退耕还林还草</t>
  </si>
  <si>
    <t>2110602</t>
  </si>
  <si>
    <t xml:space="preserve">     退耕现金</t>
  </si>
  <si>
    <t>2110603</t>
  </si>
  <si>
    <t xml:space="preserve">     退耕还林粮食折现补贴</t>
  </si>
  <si>
    <t>2110604</t>
  </si>
  <si>
    <t xml:space="preserve">     退耕还林粮食费用补贴</t>
  </si>
  <si>
    <t>2110605</t>
  </si>
  <si>
    <t xml:space="preserve">     退耕还林工程建设</t>
  </si>
  <si>
    <t>2110699</t>
  </si>
  <si>
    <t xml:space="preserve">     其他退耕还林还草支出</t>
  </si>
  <si>
    <t>21107</t>
  </si>
  <si>
    <t xml:space="preserve">   风沙荒漠治理</t>
  </si>
  <si>
    <t>2110704</t>
  </si>
  <si>
    <t xml:space="preserve">     京津风沙源治理工程建设</t>
  </si>
  <si>
    <t>2110799</t>
  </si>
  <si>
    <t xml:space="preserve">     其他风沙荒漠治理支出</t>
  </si>
  <si>
    <t>21108</t>
  </si>
  <si>
    <t xml:space="preserve">   退牧还草</t>
  </si>
  <si>
    <t>2110804</t>
  </si>
  <si>
    <t xml:space="preserve">     退牧还草工程建设</t>
  </si>
  <si>
    <t>2110899</t>
  </si>
  <si>
    <t xml:space="preserve">     其他退牧还草支出</t>
  </si>
  <si>
    <t>21109</t>
  </si>
  <si>
    <t xml:space="preserve">   已垦草原退耕还草</t>
  </si>
  <si>
    <t xml:space="preserve">     已垦草原退耕还草</t>
  </si>
  <si>
    <t>21110</t>
  </si>
  <si>
    <t xml:space="preserve">   能源节约利用</t>
  </si>
  <si>
    <t xml:space="preserve">     能源节约利用</t>
  </si>
  <si>
    <t>21111</t>
  </si>
  <si>
    <t xml:space="preserve">   污染减排</t>
  </si>
  <si>
    <t>2111101</t>
  </si>
  <si>
    <t xml:space="preserve">     生态环境监测与信息</t>
  </si>
  <si>
    <t>2111102</t>
  </si>
  <si>
    <t xml:space="preserve">     生态环境执法监察</t>
  </si>
  <si>
    <t>2111103</t>
  </si>
  <si>
    <t xml:space="preserve">     减排专项支出</t>
  </si>
  <si>
    <t>2111104</t>
  </si>
  <si>
    <t xml:space="preserve">     清洁生产专项支出</t>
  </si>
  <si>
    <t>2111199</t>
  </si>
  <si>
    <t xml:space="preserve">     其他污染减排支出</t>
  </si>
  <si>
    <t>21112</t>
  </si>
  <si>
    <t xml:space="preserve">   可再生能源</t>
  </si>
  <si>
    <t>2111201</t>
  </si>
  <si>
    <t xml:space="preserve">     可再生能源</t>
  </si>
  <si>
    <t>21113</t>
  </si>
  <si>
    <t xml:space="preserve">   循环经济</t>
  </si>
  <si>
    <t>2111301</t>
  </si>
  <si>
    <t xml:space="preserve">     循环经济</t>
  </si>
  <si>
    <t>21114</t>
  </si>
  <si>
    <t xml:space="preserve">   能源管理事务</t>
  </si>
  <si>
    <t>2111401</t>
  </si>
  <si>
    <t>2111402</t>
  </si>
  <si>
    <t>2111403</t>
  </si>
  <si>
    <t>2111404</t>
  </si>
  <si>
    <t xml:space="preserve">     能源预测预警</t>
  </si>
  <si>
    <t>2111405</t>
  </si>
  <si>
    <t xml:space="preserve">     能源战略规划与实施</t>
  </si>
  <si>
    <t>2111406</t>
  </si>
  <si>
    <t xml:space="preserve">     能源科技装备</t>
  </si>
  <si>
    <t>2111407</t>
  </si>
  <si>
    <t xml:space="preserve">     能源行业管理</t>
  </si>
  <si>
    <t>2111408</t>
  </si>
  <si>
    <t xml:space="preserve">     能源管理</t>
  </si>
  <si>
    <t>2111409</t>
  </si>
  <si>
    <t xml:space="preserve">     石油储备发展管理</t>
  </si>
  <si>
    <t>2111410</t>
  </si>
  <si>
    <t xml:space="preserve">     能源调查</t>
  </si>
  <si>
    <t>2111411</t>
  </si>
  <si>
    <t>2111413</t>
  </si>
  <si>
    <t xml:space="preserve">     农村电网建设</t>
  </si>
  <si>
    <t>2111450</t>
  </si>
  <si>
    <t>2111499</t>
  </si>
  <si>
    <t xml:space="preserve">     其他能源管理事务支出</t>
  </si>
  <si>
    <t>21199</t>
  </si>
  <si>
    <t xml:space="preserve">   其他节能环保支出</t>
  </si>
  <si>
    <t>2119999</t>
  </si>
  <si>
    <t xml:space="preserve">     其他节能环保支出</t>
  </si>
  <si>
    <t>211A</t>
  </si>
  <si>
    <t>21201</t>
  </si>
  <si>
    <t xml:space="preserve">   城乡社区管理事务</t>
  </si>
  <si>
    <t>2120101</t>
  </si>
  <si>
    <t>2120102</t>
  </si>
  <si>
    <t>2120103</t>
  </si>
  <si>
    <t>2120104</t>
  </si>
  <si>
    <t xml:space="preserve">     城管执法</t>
  </si>
  <si>
    <t>2120105</t>
  </si>
  <si>
    <t xml:space="preserve">     工程建设标准规范编制与监管</t>
  </si>
  <si>
    <t>2120106</t>
  </si>
  <si>
    <t xml:space="preserve">     工程建设管理</t>
  </si>
  <si>
    <t>2120107</t>
  </si>
  <si>
    <t xml:space="preserve">     市政公用行业市场监管</t>
  </si>
  <si>
    <t>2120109</t>
  </si>
  <si>
    <t xml:space="preserve">     住宅建设与房地产市场监管</t>
  </si>
  <si>
    <t>2120110</t>
  </si>
  <si>
    <t xml:space="preserve">     执业资格注册、资质审查</t>
  </si>
  <si>
    <t>2120199</t>
  </si>
  <si>
    <t xml:space="preserve">     其他城乡社区管理事务支出</t>
  </si>
  <si>
    <t>21202</t>
  </si>
  <si>
    <t xml:space="preserve">   城乡社区规划与管理</t>
  </si>
  <si>
    <t xml:space="preserve">     城乡社区规划与管理</t>
  </si>
  <si>
    <t>21203</t>
  </si>
  <si>
    <t xml:space="preserve">   城乡社区公共设施</t>
  </si>
  <si>
    <t>2120303</t>
  </si>
  <si>
    <t xml:space="preserve">     小城镇基础设施建设</t>
  </si>
  <si>
    <t>2120399</t>
  </si>
  <si>
    <t xml:space="preserve">     其他城乡社区公共设施支出</t>
  </si>
  <si>
    <t>21205</t>
  </si>
  <si>
    <t xml:space="preserve">   城乡社区环境卫生</t>
  </si>
  <si>
    <t xml:space="preserve">     城乡社区环境卫生</t>
  </si>
  <si>
    <t>21206</t>
  </si>
  <si>
    <t xml:space="preserve">   建设市场管理与监督</t>
  </si>
  <si>
    <t xml:space="preserve">     建设市场管理与监督</t>
  </si>
  <si>
    <t>21299</t>
  </si>
  <si>
    <t xml:space="preserve">   其他城乡社区支出</t>
  </si>
  <si>
    <t xml:space="preserve">     其他城乡社区支出</t>
  </si>
  <si>
    <t>212A</t>
  </si>
  <si>
    <t>21301</t>
  </si>
  <si>
    <t xml:space="preserve">   农业农村</t>
  </si>
  <si>
    <t>2130101</t>
  </si>
  <si>
    <t>2130102</t>
  </si>
  <si>
    <t>2130103</t>
  </si>
  <si>
    <t>2130104</t>
  </si>
  <si>
    <t>2130105</t>
  </si>
  <si>
    <t xml:space="preserve">     农垦运行</t>
  </si>
  <si>
    <t>2130106</t>
  </si>
  <si>
    <t xml:space="preserve">     科技转化与推广服务</t>
  </si>
  <si>
    <t>2130108</t>
  </si>
  <si>
    <t xml:space="preserve">     病虫害控制</t>
  </si>
  <si>
    <t>2130109</t>
  </si>
  <si>
    <t xml:space="preserve">     农产品质量安全</t>
  </si>
  <si>
    <t>2130110</t>
  </si>
  <si>
    <t xml:space="preserve">     执法监管</t>
  </si>
  <si>
    <t>2130111</t>
  </si>
  <si>
    <t xml:space="preserve">     统计监测与信息服务</t>
  </si>
  <si>
    <t>2130112</t>
  </si>
  <si>
    <t xml:space="preserve">     行业业务管理</t>
  </si>
  <si>
    <t>2130114</t>
  </si>
  <si>
    <t xml:space="preserve">     对外交流与合作</t>
  </si>
  <si>
    <t>2130119</t>
  </si>
  <si>
    <t xml:space="preserve">     防灾救灾</t>
  </si>
  <si>
    <t>2130120</t>
  </si>
  <si>
    <t xml:space="preserve">     稳定农民收入补贴</t>
  </si>
  <si>
    <t>2130121</t>
  </si>
  <si>
    <t xml:space="preserve">     农业结构调整补贴</t>
  </si>
  <si>
    <t>2130122</t>
  </si>
  <si>
    <t xml:space="preserve">     农业生产发展</t>
  </si>
  <si>
    <t>2130124</t>
  </si>
  <si>
    <t xml:space="preserve">     农村合作经济</t>
  </si>
  <si>
    <t>2130125</t>
  </si>
  <si>
    <t xml:space="preserve">     农产品加工与促销</t>
  </si>
  <si>
    <t>2130126</t>
  </si>
  <si>
    <t xml:space="preserve">     农村社会事业</t>
  </si>
  <si>
    <t>2130135</t>
  </si>
  <si>
    <t xml:space="preserve">     农业资源保护修复与利用</t>
  </si>
  <si>
    <t>2130142</t>
  </si>
  <si>
    <t xml:space="preserve">     农村道路建设</t>
  </si>
  <si>
    <t>2130148</t>
  </si>
  <si>
    <t xml:space="preserve">     成品油价格改革对渔业的补贴</t>
  </si>
  <si>
    <t>2130152</t>
  </si>
  <si>
    <t xml:space="preserve">     对高校毕业生到基层任职补助</t>
  </si>
  <si>
    <t xml:space="preserve">     耕地建设与利用</t>
  </si>
  <si>
    <t>2130153</t>
  </si>
  <si>
    <t xml:space="preserve">     农田建设</t>
  </si>
  <si>
    <t>2130199</t>
  </si>
  <si>
    <t xml:space="preserve">     其他农业农村支出</t>
  </si>
  <si>
    <t>21302</t>
  </si>
  <si>
    <t xml:space="preserve">   林业和草原</t>
  </si>
  <si>
    <t>2130201</t>
  </si>
  <si>
    <t>2130202</t>
  </si>
  <si>
    <t>2130203</t>
  </si>
  <si>
    <t>2130204</t>
  </si>
  <si>
    <t xml:space="preserve">     事业机构</t>
  </si>
  <si>
    <t>2130205</t>
  </si>
  <si>
    <t xml:space="preserve">     森林资源培育</t>
  </si>
  <si>
    <t>2130206</t>
  </si>
  <si>
    <t xml:space="preserve">     技术推广与转化</t>
  </si>
  <si>
    <t>2130207</t>
  </si>
  <si>
    <t xml:space="preserve">     森林资源管理</t>
  </si>
  <si>
    <t>2130209</t>
  </si>
  <si>
    <t xml:space="preserve">     森林生态效益补偿</t>
  </si>
  <si>
    <t>2130210</t>
  </si>
  <si>
    <t xml:space="preserve">     自然保护区等管理</t>
  </si>
  <si>
    <t>2130211</t>
  </si>
  <si>
    <t xml:space="preserve">     动植物保护</t>
  </si>
  <si>
    <t>2130212</t>
  </si>
  <si>
    <t xml:space="preserve">     湿地保护</t>
  </si>
  <si>
    <t>2130213</t>
  </si>
  <si>
    <t xml:space="preserve">     执法与监督</t>
  </si>
  <si>
    <t>2130217</t>
  </si>
  <si>
    <t xml:space="preserve">     防沙治沙</t>
  </si>
  <si>
    <t>2130220</t>
  </si>
  <si>
    <t xml:space="preserve">     对外合作与交流</t>
  </si>
  <si>
    <t>2130221</t>
  </si>
  <si>
    <t xml:space="preserve">     产业化管理</t>
  </si>
  <si>
    <t>2130223</t>
  </si>
  <si>
    <t xml:space="preserve">     信息管理</t>
  </si>
  <si>
    <t>2130226</t>
  </si>
  <si>
    <t xml:space="preserve">     林区公共支出</t>
  </si>
  <si>
    <t>2130227</t>
  </si>
  <si>
    <t xml:space="preserve">     贷款贴息</t>
  </si>
  <si>
    <t>2130232</t>
  </si>
  <si>
    <t xml:space="preserve">     成品油价格改革对林业的补贴</t>
  </si>
  <si>
    <t>2130234</t>
  </si>
  <si>
    <t xml:space="preserve">     林业草原防灾减灾</t>
  </si>
  <si>
    <t>2130235</t>
  </si>
  <si>
    <t xml:space="preserve">     退耕还林还草</t>
  </si>
  <si>
    <t>2130236</t>
  </si>
  <si>
    <t xml:space="preserve">     草原管理</t>
  </si>
  <si>
    <t>2130237</t>
  </si>
  <si>
    <t>2130299</t>
  </si>
  <si>
    <t xml:space="preserve">     其他林业和草原支出</t>
  </si>
  <si>
    <t>21303</t>
  </si>
  <si>
    <t xml:space="preserve">   水利</t>
  </si>
  <si>
    <t>2130301</t>
  </si>
  <si>
    <t>2130302</t>
  </si>
  <si>
    <t>2130303</t>
  </si>
  <si>
    <t>2130304</t>
  </si>
  <si>
    <t xml:space="preserve">     水利行业业务管理</t>
  </si>
  <si>
    <t>2130305</t>
  </si>
  <si>
    <t xml:space="preserve">     水利工程建设</t>
  </si>
  <si>
    <t>2130306</t>
  </si>
  <si>
    <t xml:space="preserve">     水利工程运行与维护</t>
  </si>
  <si>
    <t>2130307</t>
  </si>
  <si>
    <t xml:space="preserve">     长江黄河等流域管理</t>
  </si>
  <si>
    <t>2130308</t>
  </si>
  <si>
    <t xml:space="preserve">     水利前期工作</t>
  </si>
  <si>
    <t>2130309</t>
  </si>
  <si>
    <t xml:space="preserve">     水利执法监督</t>
  </si>
  <si>
    <t>2130310</t>
  </si>
  <si>
    <t xml:space="preserve">     水土保持</t>
  </si>
  <si>
    <t>2130311</t>
  </si>
  <si>
    <t xml:space="preserve">     水资源节约管理与保护</t>
  </si>
  <si>
    <t>2130312</t>
  </si>
  <si>
    <t xml:space="preserve">     水质监测</t>
  </si>
  <si>
    <t>2130313</t>
  </si>
  <si>
    <t xml:space="preserve">     水文测报</t>
  </si>
  <si>
    <t>2130314</t>
  </si>
  <si>
    <t xml:space="preserve">     防汛</t>
  </si>
  <si>
    <t>2130315</t>
  </si>
  <si>
    <t xml:space="preserve">     抗旱</t>
  </si>
  <si>
    <t>2130316</t>
  </si>
  <si>
    <t xml:space="preserve">     农村水利</t>
  </si>
  <si>
    <t>2130317</t>
  </si>
  <si>
    <t xml:space="preserve">     农村供水</t>
  </si>
  <si>
    <t>2130318</t>
  </si>
  <si>
    <t xml:space="preserve">     国际河流治理与管理</t>
  </si>
  <si>
    <t>2130319</t>
  </si>
  <si>
    <t xml:space="preserve">     江河湖库水系综合整治</t>
  </si>
  <si>
    <t>2130321</t>
  </si>
  <si>
    <t xml:space="preserve">     大中型水库移民后期扶持专项支出</t>
  </si>
  <si>
    <t>2130322</t>
  </si>
  <si>
    <t xml:space="preserve">     水利安全监督</t>
  </si>
  <si>
    <t>2130333</t>
  </si>
  <si>
    <t>2130334</t>
  </si>
  <si>
    <t xml:space="preserve">     水利建设征地及移民支出</t>
  </si>
  <si>
    <t>2130335</t>
  </si>
  <si>
    <t xml:space="preserve">     农村人畜饮水</t>
  </si>
  <si>
    <t>2130336</t>
  </si>
  <si>
    <t xml:space="preserve">     南水北调工程建设</t>
  </si>
  <si>
    <t>2130337</t>
  </si>
  <si>
    <t xml:space="preserve">     南水北调工程管理</t>
  </si>
  <si>
    <t>2130399</t>
  </si>
  <si>
    <t xml:space="preserve">     其他水利支出</t>
  </si>
  <si>
    <t>21305</t>
  </si>
  <si>
    <t xml:space="preserve">   扶贫</t>
  </si>
  <si>
    <t>2130501</t>
  </si>
  <si>
    <t>2130502</t>
  </si>
  <si>
    <t>2130503</t>
  </si>
  <si>
    <t>2130504</t>
  </si>
  <si>
    <t xml:space="preserve">     农村基础设施建设</t>
  </si>
  <si>
    <t>2130505</t>
  </si>
  <si>
    <t xml:space="preserve">     生产发展</t>
  </si>
  <si>
    <t>2130506</t>
  </si>
  <si>
    <t xml:space="preserve">     社会发展</t>
  </si>
  <si>
    <t>2130507</t>
  </si>
  <si>
    <t xml:space="preserve">     扶贫贷款奖补和贴息</t>
  </si>
  <si>
    <t>2130508</t>
  </si>
  <si>
    <t xml:space="preserve">     “三西”农业建设专项补助</t>
  </si>
  <si>
    <t>2130550</t>
  </si>
  <si>
    <t xml:space="preserve">     扶贫事业机构</t>
  </si>
  <si>
    <t>2130599</t>
  </si>
  <si>
    <t xml:space="preserve">     其他扶贫支出</t>
  </si>
  <si>
    <t>21307</t>
  </si>
  <si>
    <t xml:space="preserve">   农村综合改革</t>
  </si>
  <si>
    <t>2130701</t>
  </si>
  <si>
    <t xml:space="preserve">     对村级公益事业建设的补助</t>
  </si>
  <si>
    <t>2130704</t>
  </si>
  <si>
    <t xml:space="preserve">     国有农场办社会职能改革补助</t>
  </si>
  <si>
    <t>2130705</t>
  </si>
  <si>
    <t xml:space="preserve">     对村民委员会和村党支部的补助</t>
  </si>
  <si>
    <t>2130706</t>
  </si>
  <si>
    <t xml:space="preserve">     对村集体经济组织的补助</t>
  </si>
  <si>
    <t>2130707</t>
  </si>
  <si>
    <t xml:space="preserve">     农村综合改革示范试点补助</t>
  </si>
  <si>
    <t>2130799</t>
  </si>
  <si>
    <t xml:space="preserve">     其他农村综合改革支出</t>
  </si>
  <si>
    <t>21308</t>
  </si>
  <si>
    <t xml:space="preserve">   普惠金融发展支出</t>
  </si>
  <si>
    <t>2130801</t>
  </si>
  <si>
    <t xml:space="preserve">     支持农村金融机构</t>
  </si>
  <si>
    <t>2130802</t>
  </si>
  <si>
    <t xml:space="preserve">     涉农贷款增量奖励</t>
  </si>
  <si>
    <t>2130803</t>
  </si>
  <si>
    <t xml:space="preserve">     农业保险保费补贴</t>
  </si>
  <si>
    <t>2130804</t>
  </si>
  <si>
    <t xml:space="preserve">     创业担保贷款贴息</t>
  </si>
  <si>
    <t>2130805</t>
  </si>
  <si>
    <t xml:space="preserve">     补充创业担保贷款基金</t>
  </si>
  <si>
    <t>2130899</t>
  </si>
  <si>
    <t xml:space="preserve">     其他普惠金融发展支出</t>
  </si>
  <si>
    <t>21309</t>
  </si>
  <si>
    <t xml:space="preserve">   目标价格补贴</t>
  </si>
  <si>
    <t>2130901</t>
  </si>
  <si>
    <t xml:space="preserve">     棉花目标价格补贴</t>
  </si>
  <si>
    <t>2130999</t>
  </si>
  <si>
    <t xml:space="preserve">     其他目标价格补贴</t>
  </si>
  <si>
    <t>21399</t>
  </si>
  <si>
    <t xml:space="preserve">   其他农林水支出</t>
  </si>
  <si>
    <t>2139901</t>
  </si>
  <si>
    <t xml:space="preserve">     化解其他公益性乡村债务支出</t>
  </si>
  <si>
    <t>2139999</t>
  </si>
  <si>
    <t xml:space="preserve">     其他农林水支出</t>
  </si>
  <si>
    <t>213A</t>
  </si>
  <si>
    <t>213B</t>
  </si>
  <si>
    <t>县对下一般性转移支付补助（农村综合改革）</t>
  </si>
  <si>
    <t>21401</t>
  </si>
  <si>
    <t xml:space="preserve">   公路水路运输</t>
  </si>
  <si>
    <t>2140101</t>
  </si>
  <si>
    <t>2140102</t>
  </si>
  <si>
    <t>2140103</t>
  </si>
  <si>
    <t>2140104</t>
  </si>
  <si>
    <t xml:space="preserve">     公路建设</t>
  </si>
  <si>
    <t>2140106</t>
  </si>
  <si>
    <t xml:space="preserve">     公路养护</t>
  </si>
  <si>
    <t>2140109</t>
  </si>
  <si>
    <t xml:space="preserve">     交通运输信息化建设</t>
  </si>
  <si>
    <t>2140110</t>
  </si>
  <si>
    <t xml:space="preserve">     公路和运输安全</t>
  </si>
  <si>
    <t>2140111</t>
  </si>
  <si>
    <t xml:space="preserve">     公路还贷专项</t>
  </si>
  <si>
    <t>2140112</t>
  </si>
  <si>
    <t xml:space="preserve">     公路运输管理</t>
  </si>
  <si>
    <t>2140114</t>
  </si>
  <si>
    <t xml:space="preserve">     公路和运输技术标准化建设</t>
  </si>
  <si>
    <t>2140122</t>
  </si>
  <si>
    <t xml:space="preserve">     港口设施</t>
  </si>
  <si>
    <t>2140123</t>
  </si>
  <si>
    <t xml:space="preserve">     航道维护</t>
  </si>
  <si>
    <t>2140127</t>
  </si>
  <si>
    <t xml:space="preserve">     船舶检验</t>
  </si>
  <si>
    <t>2140128</t>
  </si>
  <si>
    <t xml:space="preserve">     救助打捞</t>
  </si>
  <si>
    <t>2140129</t>
  </si>
  <si>
    <t xml:space="preserve">     内河运输</t>
  </si>
  <si>
    <t>2140130</t>
  </si>
  <si>
    <t xml:space="preserve">     远洋运输</t>
  </si>
  <si>
    <t>2140131</t>
  </si>
  <si>
    <t xml:space="preserve">     海事管理</t>
  </si>
  <si>
    <t>2140133</t>
  </si>
  <si>
    <t xml:space="preserve">     航标事业发展支出</t>
  </si>
  <si>
    <t>2140136</t>
  </si>
  <si>
    <t xml:space="preserve">     水路运输管理支出</t>
  </si>
  <si>
    <t>2140138</t>
  </si>
  <si>
    <t xml:space="preserve">     口岸建设</t>
  </si>
  <si>
    <t>2140139</t>
  </si>
  <si>
    <t xml:space="preserve">     取消政府还贷二级公路收费专项支出</t>
  </si>
  <si>
    <t>2140199</t>
  </si>
  <si>
    <t xml:space="preserve">     其他公路水路运输支出</t>
  </si>
  <si>
    <t>21402</t>
  </si>
  <si>
    <t xml:space="preserve">   铁路运输</t>
  </si>
  <si>
    <t>2140201</t>
  </si>
  <si>
    <t>2140202</t>
  </si>
  <si>
    <t>2140203</t>
  </si>
  <si>
    <t>2140204</t>
  </si>
  <si>
    <t xml:space="preserve">     铁路路网建设</t>
  </si>
  <si>
    <t>2140205</t>
  </si>
  <si>
    <t xml:space="preserve">     铁路还贷专项</t>
  </si>
  <si>
    <t>2140206</t>
  </si>
  <si>
    <t xml:space="preserve">     铁路安全</t>
  </si>
  <si>
    <t>2140207</t>
  </si>
  <si>
    <t xml:space="preserve">     铁路专项运输</t>
  </si>
  <si>
    <t>2140208</t>
  </si>
  <si>
    <t xml:space="preserve">     行业监管</t>
  </si>
  <si>
    <t>2140299</t>
  </si>
  <si>
    <t xml:space="preserve">     其他铁路运输支出</t>
  </si>
  <si>
    <t>21403</t>
  </si>
  <si>
    <t xml:space="preserve">   民用航空运输</t>
  </si>
  <si>
    <t>2140301</t>
  </si>
  <si>
    <t>2140302</t>
  </si>
  <si>
    <t>2140303</t>
  </si>
  <si>
    <t>2140304</t>
  </si>
  <si>
    <t xml:space="preserve">     机场建设</t>
  </si>
  <si>
    <t>2140305</t>
  </si>
  <si>
    <t xml:space="preserve">     空管系统建设</t>
  </si>
  <si>
    <t>2140306</t>
  </si>
  <si>
    <t xml:space="preserve">     民航还贷专项支出</t>
  </si>
  <si>
    <t>2140307</t>
  </si>
  <si>
    <t xml:space="preserve">     民用航空安全</t>
  </si>
  <si>
    <t>2140308</t>
  </si>
  <si>
    <t xml:space="preserve">     民航专项运输</t>
  </si>
  <si>
    <t>2140399</t>
  </si>
  <si>
    <t xml:space="preserve">     其他民用航空运输支出</t>
  </si>
  <si>
    <t>21404</t>
  </si>
  <si>
    <t xml:space="preserve">   成品油价格改革对交通运输的补贴</t>
  </si>
  <si>
    <t>2140401</t>
  </si>
  <si>
    <t xml:space="preserve">     对城市公交的补贴</t>
  </si>
  <si>
    <t>2140402</t>
  </si>
  <si>
    <t xml:space="preserve">     对农村道路客运的补贴</t>
  </si>
  <si>
    <t>2140403</t>
  </si>
  <si>
    <t xml:space="preserve">     对出租车的补贴</t>
  </si>
  <si>
    <t>2140499</t>
  </si>
  <si>
    <t xml:space="preserve">     成品油价格改革补贴其他支出</t>
  </si>
  <si>
    <t>21405</t>
  </si>
  <si>
    <t xml:space="preserve">   邮政业支出</t>
  </si>
  <si>
    <t>2140501</t>
  </si>
  <si>
    <t>2140502</t>
  </si>
  <si>
    <t>2140503</t>
  </si>
  <si>
    <t>2140504</t>
  </si>
  <si>
    <t>2140505</t>
  </si>
  <si>
    <t xml:space="preserve">     邮政普遍服务与特殊服务</t>
  </si>
  <si>
    <t>2140599</t>
  </si>
  <si>
    <t xml:space="preserve">     其他邮政业支出</t>
  </si>
  <si>
    <t>21406</t>
  </si>
  <si>
    <t xml:space="preserve">   车辆购置税支出</t>
  </si>
  <si>
    <t>2140601</t>
  </si>
  <si>
    <t xml:space="preserve">     车辆购置税用于公路等基础设施建设支出</t>
  </si>
  <si>
    <t>2140602</t>
  </si>
  <si>
    <t xml:space="preserve">     车辆购置税用于农村公路建设支出</t>
  </si>
  <si>
    <t>2140603</t>
  </si>
  <si>
    <t xml:space="preserve">     车辆购置税用于老旧汽车报废更新补贴</t>
  </si>
  <si>
    <t>2140699</t>
  </si>
  <si>
    <t xml:space="preserve">     车辆购置税其他支出</t>
  </si>
  <si>
    <t>21499</t>
  </si>
  <si>
    <t xml:space="preserve">   其他交通运输支出</t>
  </si>
  <si>
    <t>2149901</t>
  </si>
  <si>
    <t xml:space="preserve">     公共交通运营补助</t>
  </si>
  <si>
    <t>2149999</t>
  </si>
  <si>
    <t xml:space="preserve">     其他交通运输支出</t>
  </si>
  <si>
    <t>214A</t>
  </si>
  <si>
    <t>21501</t>
  </si>
  <si>
    <t xml:space="preserve">   资源勘探开发</t>
  </si>
  <si>
    <t>2150101</t>
  </si>
  <si>
    <t>2150102</t>
  </si>
  <si>
    <t>2150103</t>
  </si>
  <si>
    <t>2150104</t>
  </si>
  <si>
    <t xml:space="preserve">     煤炭勘探开采和洗选</t>
  </si>
  <si>
    <t>2150105</t>
  </si>
  <si>
    <t xml:space="preserve">     石油和天然气勘探开采</t>
  </si>
  <si>
    <t>2150106</t>
  </si>
  <si>
    <t xml:space="preserve">     黑色金属矿勘探和采选</t>
  </si>
  <si>
    <t>2150107</t>
  </si>
  <si>
    <t xml:space="preserve">     有色金属矿勘探和采选</t>
  </si>
  <si>
    <t>2150108</t>
  </si>
  <si>
    <t xml:space="preserve">     非金属矿勘探和采选</t>
  </si>
  <si>
    <t>2150199</t>
  </si>
  <si>
    <t xml:space="preserve">     其他资源勘探业支出</t>
  </si>
  <si>
    <t>21502</t>
  </si>
  <si>
    <t xml:space="preserve">   制造业</t>
  </si>
  <si>
    <t>2150201</t>
  </si>
  <si>
    <t>2150202</t>
  </si>
  <si>
    <t>2150203</t>
  </si>
  <si>
    <t>2150204</t>
  </si>
  <si>
    <t xml:space="preserve">     纺织业</t>
  </si>
  <si>
    <t>2150205</t>
  </si>
  <si>
    <t xml:space="preserve">     医药制造业</t>
  </si>
  <si>
    <t>2150206</t>
  </si>
  <si>
    <t xml:space="preserve">     非金属矿物制品业</t>
  </si>
  <si>
    <t>2150207</t>
  </si>
  <si>
    <t xml:space="preserve">     通信设备、计算机及其他电子设备制造业</t>
  </si>
  <si>
    <t>2150208</t>
  </si>
  <si>
    <t xml:space="preserve">     交通运输设备制造业</t>
  </si>
  <si>
    <t>2150209</t>
  </si>
  <si>
    <t xml:space="preserve">     电气机械及器材制造业</t>
  </si>
  <si>
    <t>2150210</t>
  </si>
  <si>
    <t xml:space="preserve">     工艺品及其他制造业</t>
  </si>
  <si>
    <t>2150212</t>
  </si>
  <si>
    <t xml:space="preserve">     石油加工、炼焦及核燃料加工业</t>
  </si>
  <si>
    <t>2150213</t>
  </si>
  <si>
    <t xml:space="preserve">     化学原料及化学制品制造业</t>
  </si>
  <si>
    <t>2150214</t>
  </si>
  <si>
    <t xml:space="preserve">     黑色金属冶炼及压延加工业</t>
  </si>
  <si>
    <t>2150215</t>
  </si>
  <si>
    <t xml:space="preserve">     有色金属冶炼及压延加工业</t>
  </si>
  <si>
    <t>2150299</t>
  </si>
  <si>
    <t xml:space="preserve">     其他制造业支出</t>
  </si>
  <si>
    <t>21503</t>
  </si>
  <si>
    <t xml:space="preserve">   建筑业</t>
  </si>
  <si>
    <t>2150301</t>
  </si>
  <si>
    <t>2150302</t>
  </si>
  <si>
    <t>2150303</t>
  </si>
  <si>
    <t>2150399</t>
  </si>
  <si>
    <t xml:space="preserve">     其他建筑业支出</t>
  </si>
  <si>
    <t>21505</t>
  </si>
  <si>
    <t xml:space="preserve">   工业和信息产业监管</t>
  </si>
  <si>
    <t>2150501</t>
  </si>
  <si>
    <t>2150502</t>
  </si>
  <si>
    <t>2150503</t>
  </si>
  <si>
    <t>2150505</t>
  </si>
  <si>
    <t xml:space="preserve">     战备应急</t>
  </si>
  <si>
    <t>2150506</t>
  </si>
  <si>
    <t xml:space="preserve">     信息安全建设</t>
  </si>
  <si>
    <t>2150507</t>
  </si>
  <si>
    <t xml:space="preserve">     专用通信</t>
  </si>
  <si>
    <t>2150508</t>
  </si>
  <si>
    <t xml:space="preserve">     无线电及信息通信监管</t>
  </si>
  <si>
    <t>2150509</t>
  </si>
  <si>
    <t xml:space="preserve">     工业和信息产业战略研究与标准制定</t>
  </si>
  <si>
    <t>2150510</t>
  </si>
  <si>
    <t xml:space="preserve">     工业和信息产业支持</t>
  </si>
  <si>
    <t>2150511</t>
  </si>
  <si>
    <t xml:space="preserve">     电子专项工程</t>
  </si>
  <si>
    <t>2150513</t>
  </si>
  <si>
    <t>2150515</t>
  </si>
  <si>
    <t xml:space="preserve">     技术基础研究</t>
  </si>
  <si>
    <t xml:space="preserve">     工程建设及运行维护</t>
  </si>
  <si>
    <t xml:space="preserve">     产业发展</t>
  </si>
  <si>
    <t>2150599</t>
  </si>
  <si>
    <t xml:space="preserve">     其他工业和信息产业监管支出</t>
  </si>
  <si>
    <t>21507</t>
  </si>
  <si>
    <t xml:space="preserve">   国有资产监管</t>
  </si>
  <si>
    <t>2150701</t>
  </si>
  <si>
    <t>2150702</t>
  </si>
  <si>
    <t>2150703</t>
  </si>
  <si>
    <t>2150704</t>
  </si>
  <si>
    <t xml:space="preserve">     国有企业监事会专项</t>
  </si>
  <si>
    <t>2150705</t>
  </si>
  <si>
    <t xml:space="preserve">     中央企业专项管理</t>
  </si>
  <si>
    <t>2150799</t>
  </si>
  <si>
    <t xml:space="preserve">     其他国有资产监管支出</t>
  </si>
  <si>
    <t>21508</t>
  </si>
  <si>
    <t xml:space="preserve">   支持中小企业发展和管理支出</t>
  </si>
  <si>
    <t>2150801</t>
  </si>
  <si>
    <t>2150802</t>
  </si>
  <si>
    <t>2150803</t>
  </si>
  <si>
    <t>2150804</t>
  </si>
  <si>
    <t xml:space="preserve">     科技型中小企业技术创新基金</t>
  </si>
  <si>
    <t>2150805</t>
  </si>
  <si>
    <t xml:space="preserve">     中小企业发展专项</t>
  </si>
  <si>
    <t xml:space="preserve">     减免房租补贴</t>
  </si>
  <si>
    <t>2150899</t>
  </si>
  <si>
    <t xml:space="preserve">     其他支持中小企业发展和管理支出</t>
  </si>
  <si>
    <t>21599</t>
  </si>
  <si>
    <t xml:space="preserve">   其他资源勘探工业信息等支出</t>
  </si>
  <si>
    <t>2159901</t>
  </si>
  <si>
    <t xml:space="preserve">     黄金事务</t>
  </si>
  <si>
    <t>2159904</t>
  </si>
  <si>
    <t xml:space="preserve">     技术改造支出</t>
  </si>
  <si>
    <t>2159905</t>
  </si>
  <si>
    <t xml:space="preserve">     中药材扶持资金支出</t>
  </si>
  <si>
    <t>2159906</t>
  </si>
  <si>
    <t xml:space="preserve">     重点产业振兴和技术改造项目贷款贴息</t>
  </si>
  <si>
    <t>2159999</t>
  </si>
  <si>
    <t xml:space="preserve">     其他资源勘探工业信息等支出</t>
  </si>
  <si>
    <t>215A</t>
  </si>
  <si>
    <t>21602</t>
  </si>
  <si>
    <t xml:space="preserve">   商业流通事务</t>
  </si>
  <si>
    <t>2160201</t>
  </si>
  <si>
    <t>2160202</t>
  </si>
  <si>
    <t>2160203</t>
  </si>
  <si>
    <t>2160216</t>
  </si>
  <si>
    <t xml:space="preserve">     食品流通安全补贴</t>
  </si>
  <si>
    <t>2160217</t>
  </si>
  <si>
    <t xml:space="preserve">     市场监测及信息管理</t>
  </si>
  <si>
    <t>2160218</t>
  </si>
  <si>
    <t xml:space="preserve">     民贸企业补贴</t>
  </si>
  <si>
    <t>2160219</t>
  </si>
  <si>
    <t xml:space="preserve">     民贸民品贷款贴息</t>
  </si>
  <si>
    <t>2160250</t>
  </si>
  <si>
    <t>2160299</t>
  </si>
  <si>
    <t xml:space="preserve">     其他商业流通事务支出</t>
  </si>
  <si>
    <t>21606</t>
  </si>
  <si>
    <t xml:space="preserve">   涉外发展服务支出</t>
  </si>
  <si>
    <t>2160601</t>
  </si>
  <si>
    <t>2160602</t>
  </si>
  <si>
    <t>2160603</t>
  </si>
  <si>
    <t>2160607</t>
  </si>
  <si>
    <t xml:space="preserve">     外商投资环境建设补助资金</t>
  </si>
  <si>
    <t>2160699</t>
  </si>
  <si>
    <t xml:space="preserve">     其他涉外发展服务支出</t>
  </si>
  <si>
    <t>21699</t>
  </si>
  <si>
    <t xml:space="preserve">   其他商业服务业等支出</t>
  </si>
  <si>
    <t>2169901</t>
  </si>
  <si>
    <t xml:space="preserve">     服务业基础设施建设</t>
  </si>
  <si>
    <t>2169999</t>
  </si>
  <si>
    <t xml:space="preserve">     其他商业服务业等支出</t>
  </si>
  <si>
    <t>216A</t>
  </si>
  <si>
    <t>21701</t>
  </si>
  <si>
    <t xml:space="preserve">   金融部门行政支出</t>
  </si>
  <si>
    <t>2170101</t>
  </si>
  <si>
    <t>2170102</t>
  </si>
  <si>
    <t>2170103</t>
  </si>
  <si>
    <t>2170104</t>
  </si>
  <si>
    <t xml:space="preserve">     安全防卫</t>
  </si>
  <si>
    <t>2170150</t>
  </si>
  <si>
    <t>2170199</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</si>
  <si>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</si>
  <si>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</si>
  <si>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</si>
  <si>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</si>
  <si>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</si>
  <si>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</si>
  <si>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</si>
  <si>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</si>
  <si>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</si>
  <si>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</si>
  <si>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</si>
  <si>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21703</t>
  </si>
  <si>
    <t xml:space="preserve">   金融发展支出</t>
  </si>
  <si>
    <t>2170301</t>
  </si>
  <si>
    <t xml:space="preserve">     政策性银行亏损补贴</t>
  </si>
  <si>
    <t>2170302</t>
  </si>
  <si>
    <t xml:space="preserve">     利息费用补贴支出</t>
  </si>
  <si>
    <t>2170303</t>
  </si>
  <si>
    <t xml:space="preserve">     补充资本金</t>
  </si>
  <si>
    <t>2170304</t>
  </si>
  <si>
    <t xml:space="preserve">     风险基金补助</t>
  </si>
  <si>
    <t>2170399</t>
  </si>
  <si>
    <t xml:space="preserve">     其他金融发展支出</t>
  </si>
  <si>
    <t>21799</t>
  </si>
  <si>
    <t xml:space="preserve">   其他金融支出</t>
  </si>
  <si>
    <t xml:space="preserve">     重点企业贷款贴息</t>
  </si>
  <si>
    <t>217A</t>
  </si>
  <si>
    <t>21901</t>
  </si>
  <si>
    <t xml:space="preserve">   一般公共服务</t>
  </si>
  <si>
    <t>21902</t>
  </si>
  <si>
    <t xml:space="preserve">   教育</t>
  </si>
  <si>
    <t>21903</t>
  </si>
  <si>
    <t xml:space="preserve">   文化体育与传媒</t>
  </si>
  <si>
    <t>21904</t>
  </si>
  <si>
    <t xml:space="preserve">   医疗卫生</t>
  </si>
  <si>
    <t>21905</t>
  </si>
  <si>
    <t xml:space="preserve">   节能环保</t>
  </si>
  <si>
    <t>21906</t>
  </si>
  <si>
    <t xml:space="preserve">   农业</t>
  </si>
  <si>
    <t>21907</t>
  </si>
  <si>
    <t xml:space="preserve">   交通运输</t>
  </si>
  <si>
    <t>21908</t>
  </si>
  <si>
    <t xml:space="preserve">   住房保障</t>
  </si>
  <si>
    <t>21999</t>
  </si>
  <si>
    <t xml:space="preserve">   其他支出</t>
  </si>
  <si>
    <t>22001</t>
  </si>
  <si>
    <t xml:space="preserve">   自然资源事务</t>
  </si>
  <si>
    <t>2200101</t>
  </si>
  <si>
    <t>2200102</t>
  </si>
  <si>
    <t>2200103</t>
  </si>
  <si>
    <t>2200104</t>
  </si>
  <si>
    <t xml:space="preserve">     自然资源规划及管理</t>
  </si>
  <si>
    <t>2200106</t>
  </si>
  <si>
    <t xml:space="preserve">     自然资源利用与保护</t>
  </si>
  <si>
    <t>2200107</t>
  </si>
  <si>
    <t xml:space="preserve">     自然资源社会公益服务</t>
  </si>
  <si>
    <t>2200108</t>
  </si>
  <si>
    <t xml:space="preserve">     自然资源行业业务管理</t>
  </si>
  <si>
    <t>2200109</t>
  </si>
  <si>
    <t xml:space="preserve">     自然资源调查与确权登记</t>
  </si>
  <si>
    <t>2200112</t>
  </si>
  <si>
    <t xml:space="preserve">     土地资源储备支出</t>
  </si>
  <si>
    <t>2200113</t>
  </si>
  <si>
    <t xml:space="preserve">     地质矿产资源与环境调查</t>
  </si>
  <si>
    <t>2200114</t>
  </si>
  <si>
    <t xml:space="preserve">     地质勘查与矿产资源管理</t>
  </si>
  <si>
    <t>2200115</t>
  </si>
  <si>
    <t xml:space="preserve">     地质转产项目财政贴息</t>
  </si>
  <si>
    <t>2200116</t>
  </si>
  <si>
    <t xml:space="preserve">     国外风险勘查</t>
  </si>
  <si>
    <t>2200119</t>
  </si>
  <si>
    <t xml:space="preserve">     地质勘查基金（周转金）支出</t>
  </si>
  <si>
    <t>2200120</t>
  </si>
  <si>
    <t xml:space="preserve">     海域与海岛管理</t>
  </si>
  <si>
    <t>2200121</t>
  </si>
  <si>
    <t xml:space="preserve">     自然资源国际合作与海洋权益维护</t>
  </si>
  <si>
    <t>2200122</t>
  </si>
  <si>
    <t xml:space="preserve">     自然资源卫星</t>
  </si>
  <si>
    <t>2200123</t>
  </si>
  <si>
    <t xml:space="preserve">     极地考察</t>
  </si>
  <si>
    <t>2200124</t>
  </si>
  <si>
    <t xml:space="preserve">     深海调查与资源开发</t>
  </si>
  <si>
    <t>2200125</t>
  </si>
  <si>
    <t xml:space="preserve">     海港航标维护</t>
  </si>
  <si>
    <t>2200126</t>
  </si>
  <si>
    <t xml:space="preserve">     海水淡化</t>
  </si>
  <si>
    <t>2200127</t>
  </si>
  <si>
    <t xml:space="preserve">     无居民海岛使用金支出</t>
  </si>
  <si>
    <t>2200128</t>
  </si>
  <si>
    <t xml:space="preserve">     海洋战略规划与预警监测</t>
  </si>
  <si>
    <t>2200129</t>
  </si>
  <si>
    <t xml:space="preserve">     基础测绘与地理信息监管</t>
  </si>
  <si>
    <t>2200150</t>
  </si>
  <si>
    <t>2200199</t>
  </si>
  <si>
    <t xml:space="preserve">     其他自然资源事务支出</t>
  </si>
  <si>
    <t>22005</t>
  </si>
  <si>
    <t xml:space="preserve">   气象事务</t>
  </si>
  <si>
    <t>2200501</t>
  </si>
  <si>
    <t>2200502</t>
  </si>
  <si>
    <t>2200503</t>
  </si>
  <si>
    <t>2200504</t>
  </si>
  <si>
    <t xml:space="preserve">     气象事业机构</t>
  </si>
  <si>
    <t>2200506</t>
  </si>
  <si>
    <t xml:space="preserve">     气象探测</t>
  </si>
  <si>
    <t>2200507</t>
  </si>
  <si>
    <t xml:space="preserve">     气象信息传输及管理</t>
  </si>
  <si>
    <t>2200508</t>
  </si>
  <si>
    <t xml:space="preserve">     气象预报预测</t>
  </si>
  <si>
    <t>2200509</t>
  </si>
  <si>
    <t xml:space="preserve">     气象服务</t>
  </si>
  <si>
    <t>2200510</t>
  </si>
  <si>
    <t xml:space="preserve">     气象装备保障维护</t>
  </si>
  <si>
    <t>2200511</t>
  </si>
  <si>
    <t xml:space="preserve">     气象基础设施建设与维修</t>
  </si>
  <si>
    <t>2200512</t>
  </si>
  <si>
    <t xml:space="preserve">     气象卫星</t>
  </si>
  <si>
    <t>2200513</t>
  </si>
  <si>
    <t xml:space="preserve">     气象法规与标准</t>
  </si>
  <si>
    <t>2200514</t>
  </si>
  <si>
    <t xml:space="preserve">     气象资金审计稽查</t>
  </si>
  <si>
    <t>2200599</t>
  </si>
  <si>
    <t xml:space="preserve">     其他气象事务支出</t>
  </si>
  <si>
    <t>22099</t>
  </si>
  <si>
    <t xml:space="preserve">   其他自然资源海洋气象等支出</t>
  </si>
  <si>
    <t xml:space="preserve">     其他自然资源海洋气象等支出</t>
  </si>
  <si>
    <t>220A</t>
  </si>
  <si>
    <t>22101</t>
  </si>
  <si>
    <t xml:space="preserve">   保障性安居工程支出</t>
  </si>
  <si>
    <t>2210101</t>
  </si>
  <si>
    <t xml:space="preserve">     廉租住房</t>
  </si>
  <si>
    <t>2210102</t>
  </si>
  <si>
    <t xml:space="preserve">     沉陷区治理</t>
  </si>
  <si>
    <t>2210103</t>
  </si>
  <si>
    <t xml:space="preserve">     棚户区改造</t>
  </si>
  <si>
    <t>2210104</t>
  </si>
  <si>
    <t xml:space="preserve">     少数民族地区游牧民定居工程</t>
  </si>
  <si>
    <t>2210105</t>
  </si>
  <si>
    <t xml:space="preserve">     农村危房改造</t>
  </si>
  <si>
    <t>2210106</t>
  </si>
  <si>
    <t xml:space="preserve">     公共租赁住房</t>
  </si>
  <si>
    <t>2210107</t>
  </si>
  <si>
    <t xml:space="preserve">     保障性住房租金补贴</t>
  </si>
  <si>
    <t>2210108</t>
  </si>
  <si>
    <t xml:space="preserve">     老旧小区改造</t>
  </si>
  <si>
    <t>2210109</t>
  </si>
  <si>
    <t xml:space="preserve">     配租型住房保障</t>
  </si>
  <si>
    <t>2210199</t>
  </si>
  <si>
    <t xml:space="preserve">     其他保障性安居工程支出</t>
  </si>
  <si>
    <t>22102</t>
  </si>
  <si>
    <t xml:space="preserve">   住房改革支出</t>
  </si>
  <si>
    <t>2210201</t>
  </si>
  <si>
    <t xml:space="preserve">     住房公积金</t>
  </si>
  <si>
    <t>2210202</t>
  </si>
  <si>
    <t xml:space="preserve">     提租补贴</t>
  </si>
  <si>
    <t>2210203</t>
  </si>
  <si>
    <t xml:space="preserve">     购房补贴</t>
  </si>
  <si>
    <t>22103</t>
  </si>
  <si>
    <t xml:space="preserve">   城乡社区住宅</t>
  </si>
  <si>
    <t>2210301</t>
  </si>
  <si>
    <t xml:space="preserve">     公有住房建设和维修改造支出</t>
  </si>
  <si>
    <t>2210302</t>
  </si>
  <si>
    <t xml:space="preserve">     住房公积金管理</t>
  </si>
  <si>
    <t>2210399</t>
  </si>
  <si>
    <t xml:space="preserve">     其他城乡社区住宅支出</t>
  </si>
  <si>
    <t>221A</t>
  </si>
  <si>
    <t>22201</t>
  </si>
  <si>
    <t xml:space="preserve">   粮油事务</t>
  </si>
  <si>
    <t>2220101</t>
  </si>
  <si>
    <t>2220102</t>
  </si>
  <si>
    <t>2220103</t>
  </si>
  <si>
    <t>2220104</t>
  </si>
  <si>
    <t xml:space="preserve">     财务与审计支出</t>
  </si>
  <si>
    <t>2220105</t>
  </si>
  <si>
    <t xml:space="preserve">     信息统计</t>
  </si>
  <si>
    <t>2220106</t>
  </si>
  <si>
    <t xml:space="preserve">     专项业务活动</t>
  </si>
  <si>
    <t>2220107</t>
  </si>
  <si>
    <t xml:space="preserve">     国家粮油差价补贴</t>
  </si>
  <si>
    <t>2220112</t>
  </si>
  <si>
    <t xml:space="preserve">     粮食财务挂账利息补贴</t>
  </si>
  <si>
    <t>2220113</t>
  </si>
  <si>
    <t xml:space="preserve">     粮食财务挂账消化款</t>
  </si>
  <si>
    <t>2220114</t>
  </si>
  <si>
    <t xml:space="preserve">     处理陈化粮补贴</t>
  </si>
  <si>
    <t>2220115</t>
  </si>
  <si>
    <t xml:space="preserve">     粮食风险基金</t>
  </si>
  <si>
    <t>2220118</t>
  </si>
  <si>
    <t xml:space="preserve">     粮油市场调控专项资金</t>
  </si>
  <si>
    <t xml:space="preserve">     设施建设</t>
  </si>
  <si>
    <t xml:space="preserve">     设施安全</t>
  </si>
  <si>
    <t xml:space="preserve">     物资保管体系</t>
  </si>
  <si>
    <t>2220150</t>
  </si>
  <si>
    <t>2220199</t>
  </si>
  <si>
    <t xml:space="preserve">     其他粮油事务支出</t>
  </si>
  <si>
    <t>22202</t>
  </si>
  <si>
    <t xml:space="preserve">   物资事务</t>
  </si>
  <si>
    <t>2220201</t>
  </si>
  <si>
    <t>2220202</t>
  </si>
  <si>
    <t>2220203</t>
  </si>
  <si>
    <t>2220204</t>
  </si>
  <si>
    <t xml:space="preserve">     铁路专用线</t>
  </si>
  <si>
    <t>2220205</t>
  </si>
  <si>
    <t xml:space="preserve">     护库武警和民兵支出</t>
  </si>
  <si>
    <t>2220206</t>
  </si>
  <si>
    <t xml:space="preserve">     物资保管与保养</t>
  </si>
  <si>
    <t>2220207</t>
  </si>
  <si>
    <t xml:space="preserve">     专项贷款利息</t>
  </si>
  <si>
    <t>2220209</t>
  </si>
  <si>
    <t xml:space="preserve">     物资转移</t>
  </si>
  <si>
    <t>2220210</t>
  </si>
  <si>
    <t xml:space="preserve">     物资轮换</t>
  </si>
  <si>
    <t>2220211</t>
  </si>
  <si>
    <t xml:space="preserve">     仓库建设</t>
  </si>
  <si>
    <t>2220212</t>
  </si>
  <si>
    <t xml:space="preserve">     仓库安防</t>
  </si>
  <si>
    <t>2220250</t>
  </si>
  <si>
    <t>2220299</t>
  </si>
  <si>
    <t xml:space="preserve">     其他物资事务支出</t>
  </si>
  <si>
    <t>22203</t>
  </si>
  <si>
    <t xml:space="preserve">   能源储备</t>
  </si>
  <si>
    <t>2220301</t>
  </si>
  <si>
    <t xml:space="preserve">     石油储备</t>
  </si>
  <si>
    <t>2220303</t>
  </si>
  <si>
    <t xml:space="preserve">     天然铀能源储备</t>
  </si>
  <si>
    <t>2220304</t>
  </si>
  <si>
    <t xml:space="preserve">     煤炭储备</t>
  </si>
  <si>
    <t xml:space="preserve">     成品油储备</t>
  </si>
  <si>
    <t>2220399</t>
  </si>
  <si>
    <t xml:space="preserve">     其他能源储备支出</t>
  </si>
  <si>
    <t>22204</t>
  </si>
  <si>
    <t xml:space="preserve">   粮油储备</t>
  </si>
  <si>
    <t>2220401</t>
  </si>
  <si>
    <t xml:space="preserve">     储备粮油补贴</t>
  </si>
  <si>
    <t>2220402</t>
  </si>
  <si>
    <t xml:space="preserve">     储备粮油差价补贴</t>
  </si>
  <si>
    <t>2220403</t>
  </si>
  <si>
    <t xml:space="preserve">     储备粮（油）库建设</t>
  </si>
  <si>
    <t>2220404</t>
  </si>
  <si>
    <t xml:space="preserve">     最低收购价政策支出</t>
  </si>
  <si>
    <t>2220499</t>
  </si>
  <si>
    <t xml:space="preserve">     其他粮油储备支出</t>
  </si>
  <si>
    <t>22205</t>
  </si>
  <si>
    <t xml:space="preserve">   重要商品储备</t>
  </si>
  <si>
    <t>2220501</t>
  </si>
  <si>
    <t xml:space="preserve">     棉花储备</t>
  </si>
  <si>
    <t>2220502</t>
  </si>
  <si>
    <t xml:space="preserve">     食糖储备</t>
  </si>
  <si>
    <t>2220503</t>
  </si>
  <si>
    <t xml:space="preserve">     肉类储备</t>
  </si>
  <si>
    <t>2220504</t>
  </si>
  <si>
    <t xml:space="preserve">     化肥储备</t>
  </si>
  <si>
    <t>2220505</t>
  </si>
  <si>
    <t xml:space="preserve">     农药储备</t>
  </si>
  <si>
    <t>2220506</t>
  </si>
  <si>
    <t xml:space="preserve">     边销茶储备</t>
  </si>
  <si>
    <t>2220507</t>
  </si>
  <si>
    <t xml:space="preserve">     羊毛储备</t>
  </si>
  <si>
    <t>2220508</t>
  </si>
  <si>
    <t xml:space="preserve">     医药储备</t>
  </si>
  <si>
    <t>2220509</t>
  </si>
  <si>
    <t xml:space="preserve">     食盐储备</t>
  </si>
  <si>
    <t>2220510</t>
  </si>
  <si>
    <t xml:space="preserve">     战略物资储备</t>
  </si>
  <si>
    <t xml:space="preserve">     应急物资储备</t>
  </si>
  <si>
    <t>2220599</t>
  </si>
  <si>
    <t xml:space="preserve">     其他重要商品储备支出</t>
  </si>
  <si>
    <t>222A</t>
  </si>
  <si>
    <t>22401</t>
  </si>
  <si>
    <t xml:space="preserve">   应急管理事务</t>
  </si>
  <si>
    <t>2240101</t>
  </si>
  <si>
    <t>2240102</t>
  </si>
  <si>
    <t>2240103</t>
  </si>
  <si>
    <t>2240104</t>
  </si>
  <si>
    <t xml:space="preserve">     灾害风险防治</t>
  </si>
  <si>
    <t>2240105</t>
  </si>
  <si>
    <t xml:space="preserve">     国务院安委会专项</t>
  </si>
  <si>
    <t>2240106</t>
  </si>
  <si>
    <t xml:space="preserve">     安全监管</t>
  </si>
  <si>
    <t>2240107</t>
  </si>
  <si>
    <t xml:space="preserve">     安全生产基础</t>
  </si>
  <si>
    <t>2240108</t>
  </si>
  <si>
    <t xml:space="preserve">     应急救援</t>
  </si>
  <si>
    <t>2240109</t>
  </si>
  <si>
    <t xml:space="preserve">     应急管理</t>
  </si>
  <si>
    <t>2240150</t>
  </si>
  <si>
    <t>2240199</t>
  </si>
  <si>
    <t xml:space="preserve">     其他应急管理支出</t>
  </si>
  <si>
    <t>22402</t>
  </si>
  <si>
    <t xml:space="preserve">   消防事务</t>
  </si>
  <si>
    <t>2240201</t>
  </si>
  <si>
    <t>2240202</t>
  </si>
  <si>
    <t>2240203</t>
  </si>
  <si>
    <t>2240204</t>
  </si>
  <si>
    <t xml:space="preserve">     消防应急救援</t>
  </si>
  <si>
    <t>2240299</t>
  </si>
  <si>
    <t xml:space="preserve">     其他消防事务支出</t>
  </si>
  <si>
    <t>22403</t>
  </si>
  <si>
    <t xml:space="preserve">   森林消防事务</t>
  </si>
  <si>
    <t>2240301</t>
  </si>
  <si>
    <t>2240302</t>
  </si>
  <si>
    <t>2240303</t>
  </si>
  <si>
    <t>2240304</t>
  </si>
  <si>
    <t xml:space="preserve">     森林消防应急救援</t>
  </si>
  <si>
    <t>2240399</t>
  </si>
  <si>
    <t xml:space="preserve">     其他森林消防事务支出</t>
  </si>
  <si>
    <t>22404</t>
  </si>
  <si>
    <t xml:space="preserve">   煤矿安全</t>
  </si>
  <si>
    <t>2240401</t>
  </si>
  <si>
    <t>2240402</t>
  </si>
  <si>
    <t>2240403</t>
  </si>
  <si>
    <t>2240404</t>
  </si>
  <si>
    <t xml:space="preserve">     煤矿安全监察事务</t>
  </si>
  <si>
    <t>2240405</t>
  </si>
  <si>
    <t xml:space="preserve">     煤矿应急救援事务</t>
  </si>
  <si>
    <t>2240450</t>
  </si>
  <si>
    <t>2240499</t>
  </si>
  <si>
    <t xml:space="preserve">     其他煤矿安全支出</t>
  </si>
  <si>
    <t>22405</t>
  </si>
  <si>
    <t xml:space="preserve">   地震事务</t>
  </si>
  <si>
    <t>2240501</t>
  </si>
  <si>
    <t>2240502</t>
  </si>
  <si>
    <t>2240503</t>
  </si>
  <si>
    <t>2240504</t>
  </si>
  <si>
    <t xml:space="preserve">     地震监测</t>
  </si>
  <si>
    <t>2240505</t>
  </si>
  <si>
    <t xml:space="preserve">     地震预测预报</t>
  </si>
  <si>
    <t>2240506</t>
  </si>
  <si>
    <t xml:space="preserve">     地震灾害预防</t>
  </si>
  <si>
    <t>2240507</t>
  </si>
  <si>
    <t xml:space="preserve">     地震应急救援</t>
  </si>
  <si>
    <t>2240508</t>
  </si>
  <si>
    <t xml:space="preserve">     地震环境探察</t>
  </si>
  <si>
    <t>2240509</t>
  </si>
  <si>
    <t xml:space="preserve">     防震减灾信息管理</t>
  </si>
  <si>
    <t>2240510</t>
  </si>
  <si>
    <t xml:space="preserve">     防震减灾基础管理</t>
  </si>
  <si>
    <t>2240550</t>
  </si>
  <si>
    <t xml:space="preserve">     地震事业机构</t>
  </si>
  <si>
    <t>2240599</t>
  </si>
  <si>
    <t xml:space="preserve">     其他地震事务支出</t>
  </si>
  <si>
    <t>22406</t>
  </si>
  <si>
    <t xml:space="preserve">   自然灾害防治</t>
  </si>
  <si>
    <t>2240601</t>
  </si>
  <si>
    <t xml:space="preserve">     地质灾害防治</t>
  </si>
  <si>
    <t>2240602</t>
  </si>
  <si>
    <t xml:space="preserve">     森林草原防灾减灾</t>
  </si>
  <si>
    <t>2240699</t>
  </si>
  <si>
    <t xml:space="preserve">     其他自然灾害防治支出</t>
  </si>
  <si>
    <t>22407</t>
  </si>
  <si>
    <t xml:space="preserve">   自然灾害救灾及恢复重建支出</t>
  </si>
  <si>
    <t>2240701</t>
  </si>
  <si>
    <t xml:space="preserve">     中央自然灾害生活补助</t>
  </si>
  <si>
    <t>2240702</t>
  </si>
  <si>
    <t xml:space="preserve">     地方自然灾害生活补助</t>
  </si>
  <si>
    <t>2240703</t>
  </si>
  <si>
    <t xml:space="preserve">     自然灾害救灾补助</t>
  </si>
  <si>
    <t>2240704</t>
  </si>
  <si>
    <t xml:space="preserve">     自然灾害灾后重建补助</t>
  </si>
  <si>
    <t>2240799</t>
  </si>
  <si>
    <t xml:space="preserve">     其他自然灾害救灾及恢复重建支出</t>
  </si>
  <si>
    <t>22499</t>
  </si>
  <si>
    <t xml:space="preserve">   其他灾害防治及应急管理支出</t>
  </si>
  <si>
    <t>2249999</t>
  </si>
  <si>
    <t xml:space="preserve">     其他灾害防治及应急管理支出</t>
  </si>
  <si>
    <t>224A</t>
  </si>
  <si>
    <t>23203</t>
  </si>
  <si>
    <t xml:space="preserve">   地方政府一般债务付息支出</t>
  </si>
  <si>
    <t>2320301</t>
  </si>
  <si>
    <t xml:space="preserve">     地方政府一般债券付息支出</t>
  </si>
  <si>
    <t>2320302</t>
  </si>
  <si>
    <t xml:space="preserve">     地方政府向外国政府借款付息支出</t>
  </si>
  <si>
    <t>2320303</t>
  </si>
  <si>
    <t xml:space="preserve">     地方政府向国际组织借款付息支出</t>
  </si>
  <si>
    <t xml:space="preserve">     地方政府其他一般债务付息支出</t>
  </si>
  <si>
    <t>232A</t>
  </si>
  <si>
    <t>23303</t>
  </si>
  <si>
    <t xml:space="preserve">   地方政府一般债务发行费用支出</t>
  </si>
  <si>
    <t>22902</t>
  </si>
  <si>
    <t xml:space="preserve">   年初预留</t>
  </si>
  <si>
    <t>22999</t>
  </si>
  <si>
    <t>229A</t>
  </si>
  <si>
    <t>县本级一般公共预算支出</t>
  </si>
  <si>
    <t>1-5  2025年武定县本级一般公共预算政府预算经济分类表（基本支出）</t>
  </si>
  <si>
    <t>经济科目名称</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</si>
  <si>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</si>
  <si>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</si>
  <si>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</si>
  <si>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</si>
  <si>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</si>
  <si>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</si>
  <si>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</si>
  <si>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</si>
  <si>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</si>
  <si>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</si>
  <si>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  </t>
  </si>
  <si>
    <t xml:space="preserve">  公务接待费</t>
  </si>
  <si>
    <t xml:space="preserve">  因公出国（境）费用</t>
  </si>
  <si>
    <t xml:space="preserve">  公务用车运行维护费</t>
  </si>
  <si>
    <t xml:space="preserve">  维修(护)费</t>
  </si>
  <si>
    <t xml:space="preserve">  其他商品和服务支出</t>
  </si>
  <si>
    <t>机关资本性支出</t>
  </si>
  <si>
    <t xml:space="preserve">  基础设施建设</t>
  </si>
  <si>
    <t xml:space="preserve">  公务用车购置</t>
  </si>
  <si>
    <t xml:space="preserve">  设备购置</t>
  </si>
  <si>
    <t>机关资本性支出（基本建设）</t>
  </si>
  <si>
    <t>对事业单位经常性补助</t>
  </si>
  <si>
    <t xml:space="preserve">  工资福利支出</t>
  </si>
  <si>
    <t xml:space="preserve">  商品和服务支出</t>
  </si>
  <si>
    <t>对事业单位资本性补助</t>
  </si>
  <si>
    <t xml:space="preserve">  资本性支出(一)</t>
  </si>
  <si>
    <t>对企业补助</t>
  </si>
  <si>
    <t xml:space="preserve">  费用补贴</t>
  </si>
  <si>
    <t xml:space="preserve">  利息补贴</t>
  </si>
  <si>
    <t>对个人和家庭的补助</t>
  </si>
  <si>
    <t xml:space="preserve">  社会福利和救助</t>
  </si>
  <si>
    <t xml:space="preserve">  助学金</t>
  </si>
  <si>
    <t xml:space="preserve">  个人农业生产补贴</t>
  </si>
  <si>
    <t xml:space="preserve">  离退休费</t>
  </si>
  <si>
    <t xml:space="preserve">  其他对个人和家庭的补助</t>
  </si>
  <si>
    <t>对社会保障基金补助</t>
  </si>
  <si>
    <t xml:space="preserve">  对社会保险基金补助</t>
  </si>
  <si>
    <t>债务利息及费用支出</t>
  </si>
  <si>
    <t xml:space="preserve">  国内债务付息</t>
  </si>
  <si>
    <t xml:space="preserve">  国内债务发行费用</t>
  </si>
  <si>
    <t>债务还本支出</t>
  </si>
  <si>
    <t xml:space="preserve">  国内债务还本</t>
  </si>
  <si>
    <t>其他支出</t>
  </si>
  <si>
    <t xml:space="preserve">  其他支出</t>
  </si>
  <si>
    <t>支  出  合  计</t>
  </si>
  <si>
    <t>1-6  2025年武定县县本级一般公共预算支出表(县对下转移支付项目)</t>
  </si>
  <si>
    <t>项       目</t>
  </si>
  <si>
    <t>其中：延续项目</t>
  </si>
  <si>
    <t>其中：新增项目</t>
  </si>
  <si>
    <t>一般公共服务支出</t>
  </si>
  <si>
    <t>……</t>
  </si>
  <si>
    <t>国防支出</t>
  </si>
  <si>
    <t>公共安全支出</t>
  </si>
  <si>
    <t>教育支出</t>
  </si>
  <si>
    <t>科学技术支出</t>
  </si>
  <si>
    <t>文化旅游教育与传媒支出</t>
  </si>
  <si>
    <t>社会保障和就业支出</t>
  </si>
  <si>
    <t>卫生健康支出</t>
  </si>
  <si>
    <t>节能环保支出</t>
  </si>
  <si>
    <t>农林水支出</t>
  </si>
  <si>
    <t>交通运输支出</t>
  </si>
  <si>
    <t>资源勘探工业信息等支出</t>
  </si>
  <si>
    <t>商业服务业等支出</t>
  </si>
  <si>
    <t>金融支出</t>
  </si>
  <si>
    <t>自然资源海洋气象等支出</t>
  </si>
  <si>
    <t>住房保障支出</t>
  </si>
  <si>
    <t>粮油物资储备支出</t>
  </si>
  <si>
    <t>灾害防治及应急管理支出</t>
  </si>
  <si>
    <t>债务付息支出</t>
  </si>
  <si>
    <t>合计</t>
  </si>
  <si>
    <t>备注：武定县实行乡财县管体制，乡镇作为县级一级预算单位管理，县对乡镇不再进行体制算账，无此项预算。</t>
  </si>
  <si>
    <t>1-7  2025年武定县分地区税收返还和转移支付预算表</t>
  </si>
  <si>
    <t>州（市）</t>
  </si>
  <si>
    <t>税收返还</t>
  </si>
  <si>
    <t>转移支付</t>
  </si>
  <si>
    <t>一、提前下达数</t>
  </si>
  <si>
    <t xml:space="preserve">    武定县</t>
  </si>
  <si>
    <t xml:space="preserve"> </t>
  </si>
  <si>
    <t xml:space="preserve">        狮山镇</t>
  </si>
  <si>
    <t xml:space="preserve">        插甸镇</t>
  </si>
  <si>
    <t xml:space="preserve">        高桥镇</t>
  </si>
  <si>
    <t xml:space="preserve">        猫街镇</t>
  </si>
  <si>
    <t xml:space="preserve">        白路镇</t>
  </si>
  <si>
    <t xml:space="preserve">        田心乡</t>
  </si>
  <si>
    <t xml:space="preserve">        发窝乡</t>
  </si>
  <si>
    <t xml:space="preserve">        万德镇</t>
  </si>
  <si>
    <t xml:space="preserve">        己衣镇</t>
  </si>
  <si>
    <t xml:space="preserve">        东坡乡</t>
  </si>
  <si>
    <t xml:space="preserve">        环州乡</t>
  </si>
  <si>
    <t>二、预算数</t>
  </si>
  <si>
    <t>1-8  2025年武定县“三公”经费预算财政拨款情况统计表</t>
  </si>
  <si>
    <t>比上年增、减情况</t>
  </si>
  <si>
    <t>增、减金额</t>
  </si>
  <si>
    <t>增、减幅度</t>
  </si>
  <si>
    <t>1.因公出国（境）费</t>
  </si>
  <si>
    <t>2.公务接待费</t>
  </si>
  <si>
    <t>3.公务用车购置及运行费</t>
  </si>
  <si>
    <t>其中：（1）公务用车购置费</t>
  </si>
  <si>
    <t xml:space="preserve">      （2）公务用车运行费</t>
  </si>
  <si>
    <t>注：                                                                                                                               一、按照党中央、国务院有关文件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                                
二、“三公”经费增减变化原因说明:一是全县公务用车整体老化，部分车辆车况较差，油耗较高，严重影响出行安全和运维成本。为进一步强化公务用车出行安全，控制行政运行成本，根据《武定县人民政府关于2025年党政机关公务用车购置有关工作的会议纪要》（2024年10月14日第49期），全县2025年采购应急保障用车、执法执勤车、专业技术用车合计17辆，比2024年12辆增加5辆，公务用车购置费增长；二是按照单位自有资金纳入全面预算管理的规定，2025年县级医疗机构、乡镇卫生院等单位的自有资金纳入财政预算管理后，增加了救护专业技术用车的运行维护费。故全县“三公”经费预算较2024年增长11.62%。</t>
  </si>
  <si>
    <t>2-1 2025年武定县政府性基金预算收入情况表</t>
  </si>
  <si>
    <t>1030102</t>
  </si>
  <si>
    <t>一、农网还贷资金收入</t>
  </si>
  <si>
    <t>1030112</t>
  </si>
  <si>
    <t>二、海南省高等级公路车辆通行附加费收入</t>
  </si>
  <si>
    <t>1030115</t>
  </si>
  <si>
    <t>三、港口建设费收入</t>
  </si>
  <si>
    <t>1030129</t>
  </si>
  <si>
    <t>四、国家电影事业发展专项资金收入</t>
  </si>
  <si>
    <t>1030146</t>
  </si>
  <si>
    <t>五、国有土地收益基金收入</t>
  </si>
  <si>
    <t>1030147</t>
  </si>
  <si>
    <t>六、农业土地开发资金收入</t>
  </si>
  <si>
    <t>1030148</t>
  </si>
  <si>
    <t>七、国有土地使用权出让收入</t>
  </si>
  <si>
    <t>103014801</t>
  </si>
  <si>
    <t xml:space="preserve">  土地出让价款收入</t>
  </si>
  <si>
    <t>103014802</t>
  </si>
  <si>
    <t xml:space="preserve">  补缴的土地价款</t>
  </si>
  <si>
    <t>103014803</t>
  </si>
  <si>
    <t xml:space="preserve">  划拨土地收入</t>
  </si>
  <si>
    <t>103014898</t>
  </si>
  <si>
    <t xml:space="preserve">  缴纳新增建设用地土地有偿使用费</t>
  </si>
  <si>
    <t>103014899</t>
  </si>
  <si>
    <t xml:space="preserve">  其他土地出让收入</t>
  </si>
  <si>
    <t>1030150</t>
  </si>
  <si>
    <t>八、大中型水库库区基金收入</t>
  </si>
  <si>
    <t>1030155</t>
  </si>
  <si>
    <t>九、彩票公益金收入</t>
  </si>
  <si>
    <t>103015501</t>
  </si>
  <si>
    <t xml:space="preserve">  福利彩票公益金收入</t>
  </si>
  <si>
    <t>103015502</t>
  </si>
  <si>
    <t xml:space="preserve">  体育彩票公益金收入</t>
  </si>
  <si>
    <t>1030156</t>
  </si>
  <si>
    <t>十、城市基础设施配套费收入</t>
  </si>
  <si>
    <t>1030157</t>
  </si>
  <si>
    <t>十一、小型水库移民扶助基金收入</t>
  </si>
  <si>
    <t>1030158</t>
  </si>
  <si>
    <t>十二、国家重大水利工程建设基金收入</t>
  </si>
  <si>
    <t>1030159</t>
  </si>
  <si>
    <t>十三、车辆通行费</t>
  </si>
  <si>
    <t>1030178</t>
  </si>
  <si>
    <t>十四、污水处理费收入</t>
  </si>
  <si>
    <t>1030180</t>
  </si>
  <si>
    <t>十五、彩票发行机构和彩票销售机构的业务费用</t>
  </si>
  <si>
    <t>1030199</t>
  </si>
  <si>
    <t>十六、其他政府性基金收入</t>
  </si>
  <si>
    <t>10310</t>
  </si>
  <si>
    <t>十七、专项债券对应项目专项收入</t>
  </si>
  <si>
    <t>全县政府性基金预算收入</t>
  </si>
  <si>
    <t>地方政府专项债务收入</t>
  </si>
  <si>
    <t xml:space="preserve">  政府性基金转移收入</t>
  </si>
  <si>
    <t xml:space="preserve">     政府性基金补助收入</t>
  </si>
  <si>
    <t xml:space="preserve">     抗疫特别国债转移支付收入</t>
  </si>
  <si>
    <t>债务转贷收入</t>
  </si>
  <si>
    <t>2-2 2025年武定县政府性基金预算支出情况表</t>
  </si>
  <si>
    <t>一、文化旅游体育与传媒支出</t>
  </si>
  <si>
    <t>20707</t>
  </si>
  <si>
    <t xml:space="preserve">   国家电影事业发展专项资金安排的支出</t>
  </si>
  <si>
    <t>2070701</t>
  </si>
  <si>
    <t xml:space="preserve">      资助国产影片放映</t>
  </si>
  <si>
    <t>2070702</t>
  </si>
  <si>
    <t xml:space="preserve">      资助影院建设</t>
  </si>
  <si>
    <t>2070703</t>
  </si>
  <si>
    <t xml:space="preserve">      资助少数民族语电影译制</t>
  </si>
  <si>
    <t>2070704</t>
  </si>
  <si>
    <t xml:space="preserve">      购买农村电影公益性放映版权服务</t>
  </si>
  <si>
    <t>2070799</t>
  </si>
  <si>
    <t xml:space="preserve">      其他国家电影事业发展专项资金支出</t>
  </si>
  <si>
    <t>20709</t>
  </si>
  <si>
    <t xml:space="preserve">   旅游发展基金支出</t>
  </si>
  <si>
    <t>2070901</t>
  </si>
  <si>
    <t xml:space="preserve">      宣传促销</t>
  </si>
  <si>
    <t>2070902</t>
  </si>
  <si>
    <t xml:space="preserve">      行业规划</t>
  </si>
  <si>
    <t>2070903</t>
  </si>
  <si>
    <t xml:space="preserve">      旅游事业补助</t>
  </si>
  <si>
    <t>2070904</t>
  </si>
  <si>
    <t xml:space="preserve">      地方旅游开发项目补助</t>
  </si>
  <si>
    <t>2070999</t>
  </si>
  <si>
    <t xml:space="preserve">      其他旅游发展基金支出 </t>
  </si>
  <si>
    <t>20710</t>
  </si>
  <si>
    <t xml:space="preserve">   国家电影事业发展专项资金对应专项债务收入安排的支出</t>
  </si>
  <si>
    <t>2071001</t>
  </si>
  <si>
    <t xml:space="preserve">      资助城市影院</t>
  </si>
  <si>
    <t>2071099</t>
  </si>
  <si>
    <t xml:space="preserve">      其他国家电影事业发展专项资金对应专项债务收入支出</t>
  </si>
  <si>
    <t>二、社会保障和就业支出</t>
  </si>
  <si>
    <t>20822</t>
  </si>
  <si>
    <t xml:space="preserve">    大中型水库移民后期扶持基金支出</t>
  </si>
  <si>
    <t>2082201</t>
  </si>
  <si>
    <t xml:space="preserve">      移民补助</t>
  </si>
  <si>
    <t>2082202</t>
  </si>
  <si>
    <t xml:space="preserve">      基础设施建设和经济发展</t>
  </si>
  <si>
    <t>2082299</t>
  </si>
  <si>
    <t xml:space="preserve">      其他大中型水库移民后期扶持基金支出</t>
  </si>
  <si>
    <t>20823</t>
  </si>
  <si>
    <t xml:space="preserve">    小型水库移民扶助基金安排的支出</t>
  </si>
  <si>
    <t>2082301</t>
  </si>
  <si>
    <t>2082302</t>
  </si>
  <si>
    <t>2082399</t>
  </si>
  <si>
    <t xml:space="preserve">      其他小型水库移民扶助基金支出</t>
  </si>
  <si>
    <t>20829</t>
  </si>
  <si>
    <t xml:space="preserve">    小型水库移民扶助基金对应专项债务收入安排的支出</t>
  </si>
  <si>
    <t>2082901</t>
  </si>
  <si>
    <t>2082999</t>
  </si>
  <si>
    <t xml:space="preserve">      其他小型水库移民扶助基金对应专项债务收入安排的支出</t>
  </si>
  <si>
    <t>三、节能环保支出</t>
  </si>
  <si>
    <t>21160</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</si>
  <si>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</si>
  <si>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</si>
  <si>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</si>
  <si>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</si>
  <si>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</si>
  <si>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</si>
  <si>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</si>
  <si>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</si>
  <si>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</si>
  <si>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</si>
  <si>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四、城乡社区支出</t>
  </si>
  <si>
    <t>21208</t>
  </si>
  <si>
    <t xml:space="preserve">    国有土地使用权出让收入安排的支出</t>
  </si>
  <si>
    <t>2120801</t>
  </si>
  <si>
    <t xml:space="preserve">      征地和拆迁补偿支出</t>
  </si>
  <si>
    <t>2120802</t>
  </si>
  <si>
    <t xml:space="preserve">      土地开发支出</t>
  </si>
  <si>
    <t>2120803</t>
  </si>
  <si>
    <t xml:space="preserve">      城市建设支出</t>
  </si>
  <si>
    <t>2120804</t>
  </si>
  <si>
    <t xml:space="preserve">      农村基础设施建设支出</t>
  </si>
  <si>
    <t>2120805</t>
  </si>
  <si>
    <t xml:space="preserve">      补助被征地农民支出</t>
  </si>
  <si>
    <t>2120806</t>
  </si>
  <si>
    <t xml:space="preserve">      土地出让业务支出</t>
  </si>
  <si>
    <t xml:space="preserve">      农业生产发展支出</t>
  </si>
  <si>
    <t xml:space="preserve">      农村社会事业支出</t>
  </si>
  <si>
    <t>2120807</t>
  </si>
  <si>
    <t xml:space="preserve">      廉租住房支出</t>
  </si>
  <si>
    <t>2120809</t>
  </si>
  <si>
    <t xml:space="preserve">      支付破产或改制企业职工安置费</t>
  </si>
  <si>
    <t>2120810</t>
  </si>
  <si>
    <t xml:space="preserve">      棚户区改造支出</t>
  </si>
  <si>
    <t>2120811</t>
  </si>
  <si>
    <t xml:space="preserve">      公共租赁住房支出</t>
  </si>
  <si>
    <t>2120813</t>
  </si>
  <si>
    <t xml:space="preserve">      保障性住房租金补贴</t>
  </si>
  <si>
    <t>2120899</t>
  </si>
  <si>
    <t xml:space="preserve">      其他国有土地使用权出让收入安排的支出</t>
  </si>
  <si>
    <t>21210</t>
  </si>
  <si>
    <t xml:space="preserve">    国有土地收益基金安排的支出</t>
  </si>
  <si>
    <t>2121001</t>
  </si>
  <si>
    <t>2121002</t>
  </si>
  <si>
    <t>2121099</t>
  </si>
  <si>
    <t xml:space="preserve">      其他国有土地收益基金支出</t>
  </si>
  <si>
    <t>21211</t>
  </si>
  <si>
    <t xml:space="preserve">    农业土地开发资金安排的支出</t>
  </si>
  <si>
    <t>21213</t>
  </si>
  <si>
    <t xml:space="preserve">    城市基础设施配套费安排的支出</t>
  </si>
  <si>
    <t>2121301</t>
  </si>
  <si>
    <t xml:space="preserve">      城市公共设施</t>
  </si>
  <si>
    <t>2121302</t>
  </si>
  <si>
    <t xml:space="preserve">      城市环境卫生</t>
  </si>
  <si>
    <t>2121303</t>
  </si>
  <si>
    <t xml:space="preserve">      公有房屋</t>
  </si>
  <si>
    <t>2121304</t>
  </si>
  <si>
    <t xml:space="preserve">      城市防洪</t>
  </si>
  <si>
    <t>2121399</t>
  </si>
  <si>
    <t xml:space="preserve">      其他城市基础设施配套费安排的支出</t>
  </si>
  <si>
    <t>21214</t>
  </si>
  <si>
    <t xml:space="preserve">    污水处理费收入安排的支出</t>
  </si>
  <si>
    <t>2121401</t>
  </si>
  <si>
    <t xml:space="preserve">      污水处理设施建设和运营</t>
  </si>
  <si>
    <t>2121402</t>
  </si>
  <si>
    <t xml:space="preserve">      代征手续费</t>
  </si>
  <si>
    <t>2121499</t>
  </si>
  <si>
    <t xml:space="preserve">      其他污水处理费安排的支出</t>
  </si>
  <si>
    <t>21215</t>
  </si>
  <si>
    <t xml:space="preserve">    土地储备专项债券收入安排的支出</t>
  </si>
  <si>
    <t>2121501</t>
  </si>
  <si>
    <t>2121502</t>
  </si>
  <si>
    <t>2121599</t>
  </si>
  <si>
    <t xml:space="preserve">      其他土地储备专项债券收入安排的支出</t>
  </si>
  <si>
    <t>21216</t>
  </si>
  <si>
    <t xml:space="preserve">    棚户区改造专项债券收入安排的支出</t>
  </si>
  <si>
    <t>2121601</t>
  </si>
  <si>
    <t>2121602</t>
  </si>
  <si>
    <t>2121699</t>
  </si>
  <si>
    <t xml:space="preserve">      其他棚户区改造专项债券收入安排的支出</t>
  </si>
  <si>
    <t>21217</t>
  </si>
  <si>
    <t xml:space="preserve">    城市基础设施配套费对应专项债务收入安排的支出</t>
  </si>
  <si>
    <t>2121701</t>
  </si>
  <si>
    <t>2121702</t>
  </si>
  <si>
    <t>2121703</t>
  </si>
  <si>
    <t>2121704</t>
  </si>
  <si>
    <t>2121799</t>
  </si>
  <si>
    <t xml:space="preserve">      其他城市基础设施配套费对应专项债务收入安排的支出</t>
  </si>
  <si>
    <t>21218</t>
  </si>
  <si>
    <t xml:space="preserve">    污水处理费对应专项债务收入安排的支出</t>
  </si>
  <si>
    <t>2121801</t>
  </si>
  <si>
    <t>2121899</t>
  </si>
  <si>
    <t xml:space="preserve">      其他污水处理费对应专项债务收入安排的支出</t>
  </si>
  <si>
    <t>21219</t>
  </si>
  <si>
    <t xml:space="preserve">    国有土地使用权出让收入对应专项债务收入安排的支出</t>
  </si>
  <si>
    <t>2121901</t>
  </si>
  <si>
    <t>2121902</t>
  </si>
  <si>
    <t>2121903</t>
  </si>
  <si>
    <t>2121904</t>
  </si>
  <si>
    <t>2121905</t>
  </si>
  <si>
    <t>2121906</t>
  </si>
  <si>
    <t>2121907</t>
  </si>
  <si>
    <t>2121999</t>
  </si>
  <si>
    <t xml:space="preserve">      其他国有土地使用权出让收入对应专项债务收入安排的支出</t>
  </si>
  <si>
    <t>五、农林水支出</t>
  </si>
  <si>
    <t>21366</t>
  </si>
  <si>
    <t xml:space="preserve">    大中型水库库区基金安排的支出</t>
  </si>
  <si>
    <t>2136601</t>
  </si>
  <si>
    <t>2136602</t>
  </si>
  <si>
    <t xml:space="preserve">      解决移民遗留问题</t>
  </si>
  <si>
    <t>2136603</t>
  </si>
  <si>
    <t xml:space="preserve">      库区防护工程维护</t>
  </si>
  <si>
    <t>2136699</t>
  </si>
  <si>
    <t xml:space="preserve">      其他大中型水库库区基金支出</t>
  </si>
  <si>
    <t>21367</t>
  </si>
  <si>
    <t xml:space="preserve">    三峡水库库区基金支出</t>
  </si>
  <si>
    <t>2136701</t>
  </si>
  <si>
    <t>2136702</t>
  </si>
  <si>
    <t>2136703</t>
  </si>
  <si>
    <t xml:space="preserve">      库区维护和管理</t>
  </si>
  <si>
    <t>2136799</t>
  </si>
  <si>
    <t xml:space="preserve">      其他三峡水库库区基金支出</t>
  </si>
  <si>
    <t>21369</t>
  </si>
  <si>
    <t>2136901</t>
  </si>
  <si>
    <t>2136902</t>
  </si>
  <si>
    <t xml:space="preserve">    大中型水库库区基金对应专项债务收入安排的支出</t>
  </si>
  <si>
    <t xml:space="preserve">      其他大中型水库库区基金对应专项债务收入支出</t>
  </si>
  <si>
    <t xml:space="preserve">    国家重大水利工程建设基金对应专项债务收入安排的支出</t>
  </si>
  <si>
    <t xml:space="preserve">      南水北调工程建设</t>
  </si>
  <si>
    <t xml:space="preserve">      三峡工程后续工作</t>
  </si>
  <si>
    <t xml:space="preserve">      地方重大水利工程建设</t>
  </si>
  <si>
    <t xml:space="preserve">      其他重大水利工程建设基金对应专项债务收入支出</t>
  </si>
  <si>
    <t>六、交通运输支出</t>
  </si>
  <si>
    <t>21460</t>
  </si>
  <si>
    <t xml:space="preserve">    海南省高等级公路车辆通行附加费安排的支出</t>
  </si>
  <si>
    <t>2146001</t>
  </si>
  <si>
    <t xml:space="preserve">      公路建设</t>
  </si>
  <si>
    <t>2146002</t>
  </si>
  <si>
    <t xml:space="preserve">      公路养护</t>
  </si>
  <si>
    <t>2146003</t>
  </si>
  <si>
    <t xml:space="preserve">      公路还贷</t>
  </si>
  <si>
    <t>2146099</t>
  </si>
  <si>
    <t xml:space="preserve">      其他海南省高等级公路车辆通行附加费安排的支出</t>
  </si>
  <si>
    <t>21462</t>
  </si>
  <si>
    <t xml:space="preserve">    车辆通行费安排的支出</t>
  </si>
  <si>
    <t>2146201</t>
  </si>
  <si>
    <t>2146202</t>
  </si>
  <si>
    <t xml:space="preserve">      政府还贷公路养护</t>
  </si>
  <si>
    <t>2146203</t>
  </si>
  <si>
    <t xml:space="preserve">      政府还贷公路管理</t>
  </si>
  <si>
    <t>2146299</t>
  </si>
  <si>
    <t xml:space="preserve">      其他车辆通行费安排的支出</t>
  </si>
  <si>
    <t>21463</t>
  </si>
  <si>
    <t xml:space="preserve">    港口建设费安排的支出</t>
  </si>
  <si>
    <t>2146301</t>
  </si>
  <si>
    <t xml:space="preserve">      港口设施</t>
  </si>
  <si>
    <t>2146302</t>
  </si>
  <si>
    <t xml:space="preserve">      航道建设和维护</t>
  </si>
  <si>
    <t>2146303</t>
  </si>
  <si>
    <t xml:space="preserve">      航运保障系统建设</t>
  </si>
  <si>
    <t>2146399</t>
  </si>
  <si>
    <t xml:space="preserve">      其他港口建设费安排的支出</t>
  </si>
  <si>
    <t>21464</t>
  </si>
  <si>
    <t xml:space="preserve">    铁路建设基金支出</t>
  </si>
  <si>
    <t>2146401</t>
  </si>
  <si>
    <t xml:space="preserve">      铁路建设投资</t>
  </si>
  <si>
    <t>2146402</t>
  </si>
  <si>
    <t xml:space="preserve">      购置铁路机车车辆</t>
  </si>
  <si>
    <t>2146403</t>
  </si>
  <si>
    <t xml:space="preserve">      铁路还贷</t>
  </si>
  <si>
    <t>2146404</t>
  </si>
  <si>
    <t xml:space="preserve">      建设项目铺底资金</t>
  </si>
  <si>
    <t>2146405</t>
  </si>
  <si>
    <t xml:space="preserve">      勘测设计</t>
  </si>
  <si>
    <t>2146406</t>
  </si>
  <si>
    <t xml:space="preserve">      注册资本金</t>
  </si>
  <si>
    <t>2146407</t>
  </si>
  <si>
    <t xml:space="preserve">      周转资金</t>
  </si>
  <si>
    <t>2146499</t>
  </si>
  <si>
    <t xml:space="preserve">      其他铁路建设基金支出</t>
  </si>
  <si>
    <t>21468</t>
  </si>
  <si>
    <t xml:space="preserve">    船舶油污损害赔偿基金支出</t>
  </si>
  <si>
    <t>2146801</t>
  </si>
  <si>
    <t xml:space="preserve">      应急处置费用</t>
  </si>
  <si>
    <t>2146802</t>
  </si>
  <si>
    <t xml:space="preserve">      控制清除污染</t>
  </si>
  <si>
    <t>2146803</t>
  </si>
  <si>
    <t xml:space="preserve">      损失补偿</t>
  </si>
  <si>
    <t>2146804</t>
  </si>
  <si>
    <t xml:space="preserve">      生态恢复</t>
  </si>
  <si>
    <t>2146805</t>
  </si>
  <si>
    <t xml:space="preserve">      监视监测</t>
  </si>
  <si>
    <t>2146899</t>
  </si>
  <si>
    <t xml:space="preserve">      其他船舶油污损害赔偿基金支出</t>
  </si>
  <si>
    <t>21469</t>
  </si>
  <si>
    <t xml:space="preserve">    民航发展基金支出</t>
  </si>
  <si>
    <t>2146901</t>
  </si>
  <si>
    <t xml:space="preserve">      民航机场建设</t>
  </si>
  <si>
    <t>2146902</t>
  </si>
  <si>
    <t xml:space="preserve">      空管系统建设</t>
  </si>
  <si>
    <t>2146903</t>
  </si>
  <si>
    <t xml:space="preserve">      民航安全</t>
  </si>
  <si>
    <t>2146904</t>
  </si>
  <si>
    <t xml:space="preserve">      航线和机场补贴</t>
  </si>
  <si>
    <t>2146906</t>
  </si>
  <si>
    <t xml:space="preserve">      民航节能减排</t>
  </si>
  <si>
    <t>2146907</t>
  </si>
  <si>
    <t xml:space="preserve">      通用航空发展</t>
  </si>
  <si>
    <t>2146908</t>
  </si>
  <si>
    <t xml:space="preserve">      征管经费</t>
  </si>
  <si>
    <t>2146999</t>
  </si>
  <si>
    <t xml:space="preserve">      其他民航发展基金支出</t>
  </si>
  <si>
    <t>21470</t>
  </si>
  <si>
    <t xml:space="preserve">    海南省高等级公路车辆通行附加费对应专项债务收入安排的支出</t>
  </si>
  <si>
    <t>2147001</t>
  </si>
  <si>
    <t>2147099</t>
  </si>
  <si>
    <t xml:space="preserve">      其他海南省高等级公路车辆通行附加费对应专项债务收入安排的支出</t>
  </si>
  <si>
    <t>21471</t>
  </si>
  <si>
    <t xml:space="preserve">    政府收费公路专项债券收入安排的支出</t>
  </si>
  <si>
    <t>2147101</t>
  </si>
  <si>
    <t>2147199</t>
  </si>
  <si>
    <t xml:space="preserve">      其他政府收费公路专项债券收入安排的支出</t>
  </si>
  <si>
    <t>21472</t>
  </si>
  <si>
    <t xml:space="preserve">    车辆通行费对应专项债务收入安排的支出</t>
  </si>
  <si>
    <t>21473</t>
  </si>
  <si>
    <t xml:space="preserve">    港口建设费对应专项债务收入安排的支出</t>
  </si>
  <si>
    <t>2147301</t>
  </si>
  <si>
    <t>2147303</t>
  </si>
  <si>
    <t>2147399</t>
  </si>
  <si>
    <t xml:space="preserve">      其他港口建设费对应专项债务收入安排的支出</t>
  </si>
  <si>
    <t>七、资源勘探工业信息等支出</t>
  </si>
  <si>
    <t>21562</t>
  </si>
  <si>
    <t xml:space="preserve">    农网还贷资金支出</t>
  </si>
  <si>
    <t>2156202</t>
  </si>
  <si>
    <t xml:space="preserve">      地方农网还贷资金支出</t>
  </si>
  <si>
    <t>2156299</t>
  </si>
  <si>
    <t xml:space="preserve">      其他农网还贷资金支出</t>
  </si>
  <si>
    <t>八、其他支出</t>
  </si>
  <si>
    <t>22904</t>
  </si>
  <si>
    <t xml:space="preserve">    其他政府性基金及对应专项债务收入安排的支出</t>
  </si>
  <si>
    <t>2290401</t>
  </si>
  <si>
    <t xml:space="preserve">      其他政府性基金安排的支出</t>
  </si>
  <si>
    <t>2290402</t>
  </si>
  <si>
    <t xml:space="preserve">      其他地方自行试点项目收益专项债券收入安排的支出</t>
  </si>
  <si>
    <t>2290403</t>
  </si>
  <si>
    <t xml:space="preserve">      其他政府性基金债务收入安排的支出</t>
  </si>
  <si>
    <t>22908</t>
  </si>
  <si>
    <t xml:space="preserve">    彩票发行销售机构业务费安排的支出</t>
  </si>
  <si>
    <t>2290802</t>
  </si>
  <si>
    <t xml:space="preserve">      福利彩票发行机构的业务费支出</t>
  </si>
  <si>
    <t>2290803</t>
  </si>
  <si>
    <t xml:space="preserve">      体育彩票发行机构的业务费支出</t>
  </si>
  <si>
    <t>2290804</t>
  </si>
  <si>
    <t xml:space="preserve">      福利彩票销售机构的业务费支出</t>
  </si>
  <si>
    <t>2290805</t>
  </si>
  <si>
    <t xml:space="preserve">      体育彩票销售机构的业务费支出</t>
  </si>
  <si>
    <t>2290806</t>
  </si>
  <si>
    <t xml:space="preserve">      彩票兑奖周转金支出</t>
  </si>
  <si>
    <t>2290807</t>
  </si>
  <si>
    <t xml:space="preserve">      彩票发行销售风险基金支出</t>
  </si>
  <si>
    <t>2290808</t>
  </si>
  <si>
    <t xml:space="preserve">      彩票市场调控资金支出</t>
  </si>
  <si>
    <t>2290899</t>
  </si>
  <si>
    <t xml:space="preserve">      其他彩票发行销售机构业务费安排的支出</t>
  </si>
  <si>
    <t>22960</t>
  </si>
  <si>
    <t xml:space="preserve">    彩票公益金安排的支出</t>
  </si>
  <si>
    <t xml:space="preserve">      用于补充全国社会保障基金的彩票公益金支出</t>
  </si>
  <si>
    <t>2296002</t>
  </si>
  <si>
    <t xml:space="preserve">      用于社会福利的彩票公益金支出</t>
  </si>
  <si>
    <t>2296003</t>
  </si>
  <si>
    <t xml:space="preserve">      用于体育事业的彩票公益金支出</t>
  </si>
  <si>
    <t>2296004</t>
  </si>
  <si>
    <t xml:space="preserve">      用于教育事业的彩票公益金支出</t>
  </si>
  <si>
    <t>2296005</t>
  </si>
  <si>
    <t xml:space="preserve">      用于红十字事业的彩票公益金支出</t>
  </si>
  <si>
    <t>2296006</t>
  </si>
  <si>
    <t xml:space="preserve">      用于残疾人事业的彩票公益金支出</t>
  </si>
  <si>
    <t>2296010</t>
  </si>
  <si>
    <t xml:space="preserve">      用于文化事业的彩票公益金支出</t>
  </si>
  <si>
    <t>2296011</t>
  </si>
  <si>
    <t xml:space="preserve">      用于扶贫的彩票公益金支出</t>
  </si>
  <si>
    <t>2296012</t>
  </si>
  <si>
    <t xml:space="preserve">      用于法律援助的彩票公益金支出</t>
  </si>
  <si>
    <t>2296013</t>
  </si>
  <si>
    <t xml:space="preserve">      用于城乡医疗救助的的彩票公益金支出</t>
  </si>
  <si>
    <t>2296099</t>
  </si>
  <si>
    <t xml:space="preserve">      用于其他社会公益事业的彩票公益金支出</t>
  </si>
  <si>
    <t>九、债务付息支出</t>
  </si>
  <si>
    <t>2320401</t>
  </si>
  <si>
    <t xml:space="preserve">      海南省高等级公路车辆通行附加费债务付息支出</t>
  </si>
  <si>
    <t>2320402</t>
  </si>
  <si>
    <t xml:space="preserve">      港口建设费债务付息支出</t>
  </si>
  <si>
    <t>2320405</t>
  </si>
  <si>
    <t xml:space="preserve">      国家电影事业发展专项资金债务付息支出</t>
  </si>
  <si>
    <t>2320411</t>
  </si>
  <si>
    <t xml:space="preserve">      国有土地使用权出让金债务付息支出</t>
  </si>
  <si>
    <t>2320413</t>
  </si>
  <si>
    <t xml:space="preserve">      农业土地开发资金债务付息支出</t>
  </si>
  <si>
    <t>2320414</t>
  </si>
  <si>
    <t xml:space="preserve">      大中型水库库区基金债务付息支出</t>
  </si>
  <si>
    <t>2320416</t>
  </si>
  <si>
    <t xml:space="preserve">      城市基础设施配套费债务付息支出</t>
  </si>
  <si>
    <t>2320417</t>
  </si>
  <si>
    <t xml:space="preserve">      小型水库移民扶助基金债务付息支出</t>
  </si>
  <si>
    <t>2320418</t>
  </si>
  <si>
    <t xml:space="preserve">      国家重大水利工程建设基金债务付息支出</t>
  </si>
  <si>
    <t>2320419</t>
  </si>
  <si>
    <t xml:space="preserve">      车辆通行费债务付息支出</t>
  </si>
  <si>
    <t>2320420</t>
  </si>
  <si>
    <t xml:space="preserve">      污水处理费债务付息支出</t>
  </si>
  <si>
    <t>2320431</t>
  </si>
  <si>
    <t xml:space="preserve">      土地储备专项债券付息支出</t>
  </si>
  <si>
    <t>2320432</t>
  </si>
  <si>
    <t xml:space="preserve">      政府收费公路专项债券付息支出</t>
  </si>
  <si>
    <t>2320433</t>
  </si>
  <si>
    <t xml:space="preserve">      棚户区改造专项债券付息支出</t>
  </si>
  <si>
    <t>2320498</t>
  </si>
  <si>
    <t xml:space="preserve">      其他地方自行试点项目收益专项债券付息支出</t>
  </si>
  <si>
    <t>2320499</t>
  </si>
  <si>
    <t xml:space="preserve">      其他政府性基金债务付息支出</t>
  </si>
  <si>
    <t>十、债务发行费用支出</t>
  </si>
  <si>
    <t xml:space="preserve">    地方政府专项债务发行费用支出</t>
  </si>
  <si>
    <t>2330401</t>
  </si>
  <si>
    <t xml:space="preserve">      海南省高等级公路车辆通行附加费债务发行费用支出</t>
  </si>
  <si>
    <t>2330402</t>
  </si>
  <si>
    <t xml:space="preserve">      港口建设费债务发行费用支出</t>
  </si>
  <si>
    <t>2330405</t>
  </si>
  <si>
    <t xml:space="preserve">      国家电影事业发展专项资金债务发行费用支出</t>
  </si>
  <si>
    <t>2330411</t>
  </si>
  <si>
    <t xml:space="preserve">      国有土地使用权出让金债务发行费用支出</t>
  </si>
  <si>
    <t>2330413</t>
  </si>
  <si>
    <t xml:space="preserve">      农业土地开发资金债务发行费用支出</t>
  </si>
  <si>
    <t>2330414</t>
  </si>
  <si>
    <t xml:space="preserve">      大中型水库库区基金债务发行费用支出</t>
  </si>
  <si>
    <t>2330416</t>
  </si>
  <si>
    <t xml:space="preserve">      城市基础设施配套费债务发行费用支出</t>
  </si>
  <si>
    <t>2330417</t>
  </si>
  <si>
    <t xml:space="preserve">      小型水库移民扶助基金债务发行费用支出</t>
  </si>
  <si>
    <t>2330418</t>
  </si>
  <si>
    <t xml:space="preserve">      国家重大水利工程建设基金债务发行费用支出</t>
  </si>
  <si>
    <t>2330419</t>
  </si>
  <si>
    <t xml:space="preserve">      车辆通行费债务发行费用支出</t>
  </si>
  <si>
    <t>2330420</t>
  </si>
  <si>
    <t xml:space="preserve">      污水处理费债务发行费用支出</t>
  </si>
  <si>
    <t>2330431</t>
  </si>
  <si>
    <t xml:space="preserve">      土地储备专项债券发行费用支出</t>
  </si>
  <si>
    <t>2330432</t>
  </si>
  <si>
    <t xml:space="preserve">      政府收费公路专项债券发行费用支出</t>
  </si>
  <si>
    <t>2330433</t>
  </si>
  <si>
    <t xml:space="preserve">      棚户区改造专项债券发行费用支出</t>
  </si>
  <si>
    <t>2330498</t>
  </si>
  <si>
    <t xml:space="preserve">      其他地方自行试点项目收益专项债务发行费用支出</t>
  </si>
  <si>
    <t>2330499</t>
  </si>
  <si>
    <t xml:space="preserve">      其他政府性基金债务发行费用支出</t>
  </si>
  <si>
    <t>234</t>
  </si>
  <si>
    <t>十一、抗疫特别国债安排的支出</t>
  </si>
  <si>
    <t>23401</t>
  </si>
  <si>
    <t xml:space="preserve">    基础设施建设</t>
  </si>
  <si>
    <t>2340101</t>
  </si>
  <si>
    <t xml:space="preserve">      公共卫生体系建设</t>
  </si>
  <si>
    <t>2340102</t>
  </si>
  <si>
    <t xml:space="preserve">      重大疫情防控救治体系建设</t>
  </si>
  <si>
    <t>2340103</t>
  </si>
  <si>
    <t xml:space="preserve">      粮食安全</t>
  </si>
  <si>
    <t>2340104</t>
  </si>
  <si>
    <t xml:space="preserve">      能源安全</t>
  </si>
  <si>
    <t>2340105</t>
  </si>
  <si>
    <t xml:space="preserve">      应急物资保障</t>
  </si>
  <si>
    <t>2340106</t>
  </si>
  <si>
    <t xml:space="preserve">      产业链改造升级</t>
  </si>
  <si>
    <t>2340107</t>
  </si>
  <si>
    <t xml:space="preserve">      城镇老旧小区改造</t>
  </si>
  <si>
    <t>2340108</t>
  </si>
  <si>
    <t xml:space="preserve">      生态环境治理</t>
  </si>
  <si>
    <t>2340109</t>
  </si>
  <si>
    <t xml:space="preserve">      交通基础设施建设</t>
  </si>
  <si>
    <t>2340110</t>
  </si>
  <si>
    <t xml:space="preserve">      市政设施建设</t>
  </si>
  <si>
    <t>2340111</t>
  </si>
  <si>
    <t xml:space="preserve">      重大区域规划基础设施建设</t>
  </si>
  <si>
    <t>2340199</t>
  </si>
  <si>
    <t xml:space="preserve">      其他基础设施建设</t>
  </si>
  <si>
    <t>23402</t>
  </si>
  <si>
    <t xml:space="preserve">    抗疫相关支出</t>
  </si>
  <si>
    <t>2340201</t>
  </si>
  <si>
    <t xml:space="preserve">      减免房租补贴</t>
  </si>
  <si>
    <t>2340202</t>
  </si>
  <si>
    <t xml:space="preserve">      重点企业贷款贴息</t>
  </si>
  <si>
    <t>2340203</t>
  </si>
  <si>
    <t xml:space="preserve">      创业担保贷款贴息</t>
  </si>
  <si>
    <t>2340204</t>
  </si>
  <si>
    <t xml:space="preserve">      援企稳岗补贴</t>
  </si>
  <si>
    <t>2340205</t>
  </si>
  <si>
    <t xml:space="preserve">      困难群众基本生活补助</t>
  </si>
  <si>
    <t>2340299</t>
  </si>
  <si>
    <t xml:space="preserve">      其他抗疫相关支出</t>
  </si>
  <si>
    <t>全县政府性基金支出</t>
  </si>
  <si>
    <t>230</t>
  </si>
  <si>
    <t>23004</t>
  </si>
  <si>
    <t xml:space="preserve">   政府性基金转移支付</t>
  </si>
  <si>
    <t>2300402</t>
  </si>
  <si>
    <t xml:space="preserve">     政府性基金上解支出</t>
  </si>
  <si>
    <t>2300403</t>
  </si>
  <si>
    <t xml:space="preserve">     抗疫特别国债转移支付支出</t>
  </si>
  <si>
    <t>23008</t>
  </si>
  <si>
    <t xml:space="preserve">   调出资金</t>
  </si>
  <si>
    <t>23009</t>
  </si>
  <si>
    <t xml:space="preserve">   年终结余</t>
  </si>
  <si>
    <t>231</t>
  </si>
  <si>
    <t>地方政府专项债务还本支出</t>
  </si>
  <si>
    <t>2-3 2025年武定县政府性基金预算收入情况表</t>
  </si>
  <si>
    <t>2-4 2025年武定县本级政府性基金预算支出情况表</t>
  </si>
  <si>
    <t>2136903</t>
  </si>
  <si>
    <t>2136999</t>
  </si>
  <si>
    <t>2300401</t>
  </si>
  <si>
    <t>203308</t>
  </si>
  <si>
    <t>23011</t>
  </si>
  <si>
    <t>2-5  2025年武定县县本级政府性基金支出表(县对下转移支付)</t>
  </si>
  <si>
    <t>本年支出小计</t>
  </si>
  <si>
    <t>3-1  2025年武定县国有资本经营收入预算情况表</t>
  </si>
  <si>
    <r>
      <rPr>
        <sz val="14"/>
        <rFont val="MS Serif"/>
        <charset val="134"/>
      </rPr>
      <t xml:space="preserve">    </t>
    </r>
    <r>
      <rPr>
        <sz val="14"/>
        <color indexed="8"/>
        <rFont val="宋体"/>
        <charset val="134"/>
      </rPr>
      <t>单位：万元</t>
    </r>
  </si>
  <si>
    <t>项        目</t>
  </si>
  <si>
    <t xml:space="preserve">  利润收入</t>
  </si>
  <si>
    <t xml:space="preserve">     电力企业利润收入</t>
  </si>
  <si>
    <t xml:space="preserve">     运输企业利润收入</t>
  </si>
  <si>
    <t xml:space="preserve">     投资服务企业利润收入</t>
  </si>
  <si>
    <t xml:space="preserve">     贸易企业利润收入</t>
  </si>
  <si>
    <t xml:space="preserve">     建筑施工企业利润收入</t>
  </si>
  <si>
    <t xml:space="preserve">     房地产企业利润收入</t>
  </si>
  <si>
    <t xml:space="preserve">     医药企业利润收入</t>
  </si>
  <si>
    <t xml:space="preserve">     农林牧渔企业利润收入</t>
  </si>
  <si>
    <t xml:space="preserve">     军工企业利润收入</t>
  </si>
  <si>
    <t xml:space="preserve">     转制科研院所利润收入</t>
  </si>
  <si>
    <t xml:space="preserve">     地质勘查企业利润收入</t>
  </si>
  <si>
    <r>
      <rPr>
        <sz val="14"/>
        <rFont val="宋体"/>
        <charset val="134"/>
      </rPr>
      <t xml:space="preserve">  </t>
    </r>
    <r>
      <rPr>
        <sz val="14"/>
        <rFont val="宋体"/>
        <charset val="134"/>
      </rPr>
      <t xml:space="preserve"> </t>
    </r>
    <r>
      <rPr>
        <sz val="14"/>
        <rFont val="宋体"/>
        <charset val="134"/>
      </rPr>
      <t xml:space="preserve">  卫生体育福利企业利润收入</t>
    </r>
  </si>
  <si>
    <t xml:space="preserve">     教育文化广播企业利润收入</t>
  </si>
  <si>
    <t xml:space="preserve">     科学研究企业利润收入</t>
  </si>
  <si>
    <t xml:space="preserve">     机关社团所属企业利润收入</t>
  </si>
  <si>
    <t xml:space="preserve">     化工企业利润收入</t>
  </si>
  <si>
    <t xml:space="preserve">     金融企业利润收入（国资预算）</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</si>
  <si>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</si>
  <si>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</si>
  <si>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</si>
  <si>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</si>
  <si>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金融企业股利、股息收入（国资预算）</t>
  </si>
  <si>
    <t xml:space="preserve">     其他国有资本经营预算企业股利、股息收入</t>
  </si>
  <si>
    <t xml:space="preserve">  产权转让收入</t>
  </si>
  <si>
    <t xml:space="preserve">     国有股权、股份转让收入</t>
  </si>
  <si>
    <t xml:space="preserve">     国有独资企业产权转让收入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</si>
  <si>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</si>
  <si>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</si>
  <si>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</si>
  <si>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</si>
  <si>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</si>
  <si>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</si>
  <si>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全县国有资本经营收入</t>
  </si>
  <si>
    <t>上年结转</t>
  </si>
  <si>
    <t>账务调整收入</t>
  </si>
  <si>
    <t>3-2  2025年武定县国有资本经营支出预算情况表</t>
  </si>
  <si>
    <t xml:space="preserve">  解决历史遗留问题及改革成本支出</t>
  </si>
  <si>
    <t xml:space="preserve">    “三供一业”移交补助支出</t>
  </si>
  <si>
    <t xml:space="preserve">    国有企业办职教幼教补助支出</t>
  </si>
  <si>
    <t xml:space="preserve">    国有企业退休人员社会化管理补助支出</t>
  </si>
  <si>
    <t xml:space="preserve">    国有企业改革成本支出</t>
  </si>
  <si>
    <t xml:space="preserve">    离休干部医药费补助支出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</si>
  <si>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</si>
  <si>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</si>
  <si>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</si>
  <si>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</si>
  <si>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</si>
  <si>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</si>
  <si>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</si>
  <si>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国有企业政策性补贴</t>
  </si>
  <si>
    <t xml:space="preserve">    国有企业政策性补贴（项）</t>
  </si>
  <si>
    <t xml:space="preserve">  金融国有资本经营预算支出</t>
  </si>
  <si>
    <t xml:space="preserve">  其他金融国有资本经营预算支出</t>
  </si>
  <si>
    <t xml:space="preserve">  其他国有资本经营预算支出</t>
  </si>
  <si>
    <t xml:space="preserve">    其他国有资本经营预算支出（项）</t>
  </si>
  <si>
    <t>全县国有资本经营支出</t>
  </si>
  <si>
    <t>国有资本经营预算转移支付</t>
  </si>
  <si>
    <t>调出资金</t>
  </si>
  <si>
    <t>结转下年</t>
  </si>
  <si>
    <t>3-3  2025年武定县本级国有资本经营收入预算情况表</t>
  </si>
  <si>
    <t>利润收入</t>
  </si>
  <si>
    <t xml:space="preserve">     卫生体育福利企业利润收入</t>
  </si>
  <si>
    <t>股利、股息收入</t>
  </si>
  <si>
    <t>产权转让收入</t>
  </si>
  <si>
    <t xml:space="preserve">    国有股权、股份转让收入</t>
  </si>
  <si>
    <t xml:space="preserve">    国有独资企业产权转让收入</t>
  </si>
  <si>
    <t xml:space="preserve">   其他国有资本经营预算企业产权转让收入</t>
  </si>
  <si>
    <t>清算收入</t>
  </si>
  <si>
    <t>其他国有资本经营预算收入</t>
  </si>
  <si>
    <t>县本级国有资本经营收入</t>
  </si>
  <si>
    <t>3-4  2025年武定县县本级国有资本经营支出预算情况表</t>
  </si>
  <si>
    <t>项   目</t>
  </si>
  <si>
    <t xml:space="preserve">    "三供一业"移交补助支出</t>
  </si>
  <si>
    <t xml:space="preserve">   其他金融国有资本经营预算支出</t>
  </si>
  <si>
    <t>县本级国有资本经营支出</t>
  </si>
  <si>
    <t>3-5  2025年武定县县本级国有资本经营预算转移支付表（分乡镇）</t>
  </si>
  <si>
    <t>地  区</t>
  </si>
  <si>
    <t>预算数</t>
  </si>
  <si>
    <t>狮山镇</t>
  </si>
  <si>
    <t>插甸镇</t>
  </si>
  <si>
    <t>高桥镇</t>
  </si>
  <si>
    <t>猫街镇</t>
  </si>
  <si>
    <t>白路镇</t>
  </si>
  <si>
    <t>田心乡</t>
  </si>
  <si>
    <t>发窝乡</t>
  </si>
  <si>
    <t>万德镇</t>
  </si>
  <si>
    <t>己衣镇</t>
  </si>
  <si>
    <t>东坡乡</t>
  </si>
  <si>
    <t>环州乡</t>
  </si>
  <si>
    <t>合  计</t>
  </si>
  <si>
    <t>3-6  2025年武定县县本级国有资本经营预算转移支付表（分项目）</t>
  </si>
  <si>
    <t>项目名称</t>
  </si>
  <si>
    <t>备注：武定县无此项预算。</t>
  </si>
  <si>
    <t>4-1  2025年武定县社会保险基金收入预算情况表</t>
  </si>
  <si>
    <r>
      <rPr>
        <b/>
        <sz val="12"/>
        <rFont val="宋体"/>
        <charset val="134"/>
      </rPr>
      <t>项目名称</t>
    </r>
  </si>
  <si>
    <r>
      <rPr>
        <b/>
        <sz val="12"/>
        <rFont val="Times New Roman"/>
        <charset val="134"/>
      </rPr>
      <t>2024</t>
    </r>
    <r>
      <rPr>
        <b/>
        <sz val="12"/>
        <rFont val="宋体"/>
        <charset val="134"/>
      </rPr>
      <t>年快报算数</t>
    </r>
  </si>
  <si>
    <r>
      <rPr>
        <b/>
        <sz val="12"/>
        <rFont val="Times New Roman"/>
        <charset val="134"/>
      </rPr>
      <t>2025</t>
    </r>
    <r>
      <rPr>
        <b/>
        <sz val="12"/>
        <rFont val="宋体"/>
        <charset val="134"/>
      </rPr>
      <t>年预算数</t>
    </r>
  </si>
  <si>
    <r>
      <rPr>
        <b/>
        <sz val="12"/>
        <rFont val="宋体"/>
        <charset val="134"/>
      </rPr>
      <t>为上年执行数</t>
    </r>
    <r>
      <rPr>
        <b/>
        <sz val="12"/>
        <rFont val="Times New Roman"/>
        <charset val="134"/>
      </rPr>
      <t>%</t>
    </r>
  </si>
  <si>
    <r>
      <rPr>
        <b/>
        <sz val="11"/>
        <rFont val="宋体"/>
        <charset val="134"/>
      </rPr>
      <t>一、企业职工基本养老保险基金收入</t>
    </r>
  </si>
  <si>
    <r>
      <rPr>
        <sz val="11"/>
        <rFont val="Times New Roman"/>
        <charset val="134"/>
      </rPr>
      <t xml:space="preserve">     1.</t>
    </r>
    <r>
      <rPr>
        <sz val="11"/>
        <rFont val="宋体"/>
        <charset val="134"/>
      </rPr>
      <t>保险费收入</t>
    </r>
  </si>
  <si>
    <r>
      <rPr>
        <sz val="11"/>
        <rFont val="Times New Roman"/>
        <charset val="134"/>
      </rPr>
      <t xml:space="preserve">     2.</t>
    </r>
    <r>
      <rPr>
        <sz val="11"/>
        <rFont val="宋体"/>
        <charset val="134"/>
      </rPr>
      <t>利息收入</t>
    </r>
  </si>
  <si>
    <r>
      <rPr>
        <sz val="11"/>
        <rFont val="Times New Roman"/>
        <charset val="134"/>
      </rPr>
      <t xml:space="preserve">     3.</t>
    </r>
    <r>
      <rPr>
        <sz val="11"/>
        <rFont val="宋体"/>
        <charset val="134"/>
      </rPr>
      <t>财政补贴收入</t>
    </r>
  </si>
  <si>
    <t/>
  </si>
  <si>
    <r>
      <rPr>
        <sz val="11"/>
        <rFont val="Times New Roman"/>
        <charset val="134"/>
      </rPr>
      <t xml:space="preserve">     4.</t>
    </r>
    <r>
      <rPr>
        <sz val="11"/>
        <rFont val="宋体"/>
        <charset val="134"/>
      </rPr>
      <t>其他收入</t>
    </r>
  </si>
  <si>
    <r>
      <rPr>
        <sz val="11"/>
        <rFont val="Times New Roman"/>
        <charset val="134"/>
      </rPr>
      <t xml:space="preserve">     5.</t>
    </r>
    <r>
      <rPr>
        <sz val="11"/>
        <rFont val="宋体"/>
        <charset val="134"/>
      </rPr>
      <t>转移收入</t>
    </r>
  </si>
  <si>
    <r>
      <rPr>
        <sz val="11"/>
        <rFont val="Times New Roman"/>
        <charset val="134"/>
      </rPr>
      <t xml:space="preserve">     6.</t>
    </r>
    <r>
      <rPr>
        <sz val="11"/>
        <rFont val="宋体"/>
        <charset val="134"/>
      </rPr>
      <t>上级补助收入</t>
    </r>
  </si>
  <si>
    <r>
      <rPr>
        <b/>
        <sz val="11"/>
        <rFont val="宋体"/>
        <charset val="134"/>
      </rPr>
      <t>二、机关事业单位养老保险基金收入</t>
    </r>
  </si>
  <si>
    <r>
      <rPr>
        <b/>
        <sz val="11"/>
        <rFont val="宋体"/>
        <charset val="134"/>
      </rPr>
      <t>三、失业保险基金收入</t>
    </r>
  </si>
  <si>
    <r>
      <rPr>
        <b/>
        <sz val="11"/>
        <rFont val="宋体"/>
        <charset val="134"/>
      </rPr>
      <t>四、工伤保险基金收入</t>
    </r>
  </si>
  <si>
    <r>
      <rPr>
        <sz val="11"/>
        <rFont val="Times New Roman"/>
        <charset val="134"/>
      </rPr>
      <t xml:space="preserve">     5.</t>
    </r>
    <r>
      <rPr>
        <sz val="11"/>
        <rFont val="宋体"/>
        <charset val="134"/>
      </rPr>
      <t>上级补助收入</t>
    </r>
  </si>
  <si>
    <t>五、城乡居民基本养老保险基金收入</t>
  </si>
  <si>
    <r>
      <rPr>
        <sz val="11"/>
        <rFont val="Times New Roman"/>
        <charset val="134"/>
      </rPr>
      <t xml:space="preserve">     4.</t>
    </r>
    <r>
      <rPr>
        <sz val="11"/>
        <rFont val="宋体"/>
        <charset val="134"/>
      </rPr>
      <t>委托投资收益</t>
    </r>
  </si>
  <si>
    <r>
      <rPr>
        <sz val="11"/>
        <rFont val="Times New Roman"/>
        <charset val="134"/>
      </rPr>
      <t xml:space="preserve">     5.</t>
    </r>
    <r>
      <rPr>
        <sz val="11"/>
        <rFont val="宋体"/>
        <charset val="134"/>
      </rPr>
      <t>集体补助收入</t>
    </r>
  </si>
  <si>
    <r>
      <rPr>
        <sz val="11"/>
        <rFont val="Times New Roman"/>
        <charset val="134"/>
      </rPr>
      <t xml:space="preserve">     6.</t>
    </r>
    <r>
      <rPr>
        <sz val="11"/>
        <rFont val="宋体"/>
        <charset val="134"/>
      </rPr>
      <t>其他收入</t>
    </r>
  </si>
  <si>
    <r>
      <rPr>
        <sz val="11"/>
        <rFont val="Times New Roman"/>
        <charset val="134"/>
      </rPr>
      <t xml:space="preserve">     7.</t>
    </r>
    <r>
      <rPr>
        <sz val="11"/>
        <rFont val="宋体"/>
        <charset val="134"/>
      </rPr>
      <t>转移收入</t>
    </r>
  </si>
  <si>
    <r>
      <rPr>
        <sz val="11"/>
        <rFont val="Times New Roman"/>
        <charset val="134"/>
      </rPr>
      <t xml:space="preserve">     8.</t>
    </r>
    <r>
      <rPr>
        <sz val="11"/>
        <rFont val="宋体"/>
        <charset val="134"/>
      </rPr>
      <t>上级补助收入</t>
    </r>
  </si>
  <si>
    <r>
      <rPr>
        <b/>
        <sz val="11"/>
        <rFont val="宋体"/>
        <charset val="134"/>
      </rPr>
      <t>基金收入合计</t>
    </r>
  </si>
  <si>
    <t xml:space="preserve">     1.保险费收入</t>
  </si>
  <si>
    <t xml:space="preserve">     2.利息收入</t>
  </si>
  <si>
    <t xml:space="preserve">     3.财政补贴收入</t>
  </si>
  <si>
    <t xml:space="preserve">     4.委托投资收益</t>
  </si>
  <si>
    <r>
      <rPr>
        <sz val="11"/>
        <color theme="1"/>
        <rFont val="Times New Roman"/>
        <charset val="134"/>
      </rPr>
      <t xml:space="preserve">     5.</t>
    </r>
    <r>
      <rPr>
        <sz val="11"/>
        <color theme="1"/>
        <rFont val="宋体"/>
        <charset val="134"/>
      </rPr>
      <t>集体补助收入</t>
    </r>
  </si>
  <si>
    <r>
      <rPr>
        <sz val="11"/>
        <color theme="1"/>
        <rFont val="Times New Roman"/>
        <charset val="134"/>
      </rPr>
      <t xml:space="preserve">     6.</t>
    </r>
    <r>
      <rPr>
        <sz val="11"/>
        <color theme="1"/>
        <rFont val="宋体"/>
        <charset val="134"/>
      </rPr>
      <t>上级补助收入</t>
    </r>
  </si>
  <si>
    <r>
      <rPr>
        <sz val="11"/>
        <color theme="1"/>
        <rFont val="Times New Roman"/>
        <charset val="134"/>
      </rPr>
      <t xml:space="preserve">     7.</t>
    </r>
    <r>
      <rPr>
        <sz val="11"/>
        <color theme="1"/>
        <rFont val="宋体"/>
        <charset val="134"/>
      </rPr>
      <t>其他收入</t>
    </r>
  </si>
  <si>
    <r>
      <rPr>
        <sz val="11"/>
        <color theme="1"/>
        <rFont val="Times New Roman"/>
        <charset val="134"/>
      </rPr>
      <t xml:space="preserve">     8.</t>
    </r>
    <r>
      <rPr>
        <sz val="11"/>
        <color theme="1"/>
        <rFont val="宋体"/>
        <charset val="134"/>
      </rPr>
      <t>转移收入</t>
    </r>
  </si>
  <si>
    <t>4-2  2025年武定县社会保险基金支出预算情况表</t>
  </si>
  <si>
    <r>
      <rPr>
        <b/>
        <sz val="12"/>
        <rFont val="Times New Roman"/>
        <charset val="134"/>
      </rPr>
      <t>2024</t>
    </r>
    <r>
      <rPr>
        <b/>
        <sz val="12"/>
        <rFont val="宋体"/>
        <charset val="134"/>
      </rPr>
      <t>年快报数</t>
    </r>
  </si>
  <si>
    <r>
      <rPr>
        <b/>
        <sz val="11"/>
        <rFont val="宋体"/>
        <charset val="134"/>
      </rPr>
      <t>一、企业职工基本养老保险基金支出</t>
    </r>
  </si>
  <si>
    <r>
      <rPr>
        <sz val="11"/>
        <rFont val="Times New Roman"/>
        <charset val="134"/>
      </rPr>
      <t xml:space="preserve">     1.</t>
    </r>
    <r>
      <rPr>
        <sz val="11"/>
        <rFont val="宋体"/>
        <charset val="134"/>
      </rPr>
      <t>基本养老金支出</t>
    </r>
  </si>
  <si>
    <r>
      <rPr>
        <sz val="11"/>
        <rFont val="Times New Roman"/>
        <charset val="134"/>
      </rPr>
      <t xml:space="preserve">     2.</t>
    </r>
    <r>
      <rPr>
        <sz val="11"/>
        <rFont val="宋体"/>
        <charset val="134"/>
      </rPr>
      <t>丧葬补助金和抚恤金支出</t>
    </r>
  </si>
  <si>
    <r>
      <rPr>
        <sz val="11"/>
        <rFont val="Times New Roman"/>
        <charset val="134"/>
      </rPr>
      <t xml:space="preserve">     3.</t>
    </r>
    <r>
      <rPr>
        <sz val="11"/>
        <rFont val="宋体"/>
        <charset val="134"/>
      </rPr>
      <t>其他支出</t>
    </r>
  </si>
  <si>
    <r>
      <rPr>
        <sz val="11"/>
        <rFont val="Times New Roman"/>
        <charset val="134"/>
      </rPr>
      <t xml:space="preserve">     4.</t>
    </r>
    <r>
      <rPr>
        <sz val="11"/>
        <rFont val="宋体"/>
        <charset val="134"/>
      </rPr>
      <t>转移支出</t>
    </r>
  </si>
  <si>
    <r>
      <rPr>
        <sz val="11"/>
        <rFont val="Times New Roman"/>
        <charset val="134"/>
      </rPr>
      <t xml:space="preserve">     5.</t>
    </r>
    <r>
      <rPr>
        <sz val="11"/>
        <rFont val="宋体"/>
        <charset val="134"/>
      </rPr>
      <t>上解上级支出</t>
    </r>
  </si>
  <si>
    <r>
      <rPr>
        <b/>
        <sz val="11"/>
        <rFont val="宋体"/>
        <charset val="134"/>
      </rPr>
      <t>二、机关事业单位养老保险基金支出</t>
    </r>
  </si>
  <si>
    <r>
      <rPr>
        <sz val="11"/>
        <rFont val="Times New Roman"/>
        <charset val="134"/>
      </rPr>
      <t xml:space="preserve">     2.</t>
    </r>
    <r>
      <rPr>
        <sz val="11"/>
        <rFont val="宋体"/>
        <charset val="134"/>
      </rPr>
      <t>其他支出</t>
    </r>
  </si>
  <si>
    <r>
      <rPr>
        <sz val="11"/>
        <rFont val="Times New Roman"/>
        <charset val="134"/>
      </rPr>
      <t xml:space="preserve">     3.</t>
    </r>
    <r>
      <rPr>
        <sz val="11"/>
        <rFont val="宋体"/>
        <charset val="134"/>
      </rPr>
      <t>转移支出</t>
    </r>
  </si>
  <si>
    <r>
      <rPr>
        <b/>
        <sz val="11"/>
        <rFont val="宋体"/>
        <charset val="134"/>
      </rPr>
      <t>三、失业保险基金支出</t>
    </r>
  </si>
  <si>
    <r>
      <rPr>
        <sz val="11"/>
        <rFont val="Times New Roman"/>
        <charset val="134"/>
      </rPr>
      <t xml:space="preserve">     1.</t>
    </r>
    <r>
      <rPr>
        <sz val="11"/>
        <rFont val="宋体"/>
        <charset val="134"/>
      </rPr>
      <t>失业保险金支出</t>
    </r>
  </si>
  <si>
    <r>
      <rPr>
        <sz val="11"/>
        <rFont val="Times New Roman"/>
        <charset val="134"/>
      </rPr>
      <t xml:space="preserve">     2.</t>
    </r>
    <r>
      <rPr>
        <sz val="11"/>
        <rFont val="宋体"/>
        <charset val="134"/>
      </rPr>
      <t>基本医疗保险费支出</t>
    </r>
  </si>
  <si>
    <r>
      <rPr>
        <sz val="11"/>
        <rFont val="Times New Roman"/>
        <charset val="134"/>
      </rPr>
      <t xml:space="preserve">     3.</t>
    </r>
    <r>
      <rPr>
        <sz val="11"/>
        <rFont val="宋体"/>
        <charset val="134"/>
      </rPr>
      <t>丧葬抚恤金和抚恤金支出</t>
    </r>
  </si>
  <si>
    <r>
      <rPr>
        <sz val="11"/>
        <rFont val="Times New Roman"/>
        <charset val="134"/>
      </rPr>
      <t xml:space="preserve">     4.</t>
    </r>
    <r>
      <rPr>
        <sz val="11"/>
        <rFont val="宋体"/>
        <charset val="134"/>
      </rPr>
      <t>稳定岗位补贴支出</t>
    </r>
  </si>
  <si>
    <r>
      <rPr>
        <sz val="11"/>
        <rFont val="Times New Roman"/>
        <charset val="134"/>
      </rPr>
      <t xml:space="preserve">     5.</t>
    </r>
    <r>
      <rPr>
        <sz val="11"/>
        <rFont val="宋体"/>
        <charset val="134"/>
      </rPr>
      <t>技能提升补贴支出</t>
    </r>
  </si>
  <si>
    <r>
      <rPr>
        <sz val="11"/>
        <rFont val="Times New Roman"/>
        <charset val="134"/>
      </rPr>
      <t xml:space="preserve">     6.</t>
    </r>
    <r>
      <rPr>
        <sz val="11"/>
        <rFont val="宋体"/>
        <charset val="134"/>
      </rPr>
      <t>其他费用支出</t>
    </r>
  </si>
  <si>
    <r>
      <rPr>
        <sz val="11"/>
        <rFont val="Times New Roman"/>
        <charset val="134"/>
      </rPr>
      <t xml:space="preserve">     7.</t>
    </r>
    <r>
      <rPr>
        <sz val="11"/>
        <rFont val="宋体"/>
        <charset val="134"/>
      </rPr>
      <t>其他支出</t>
    </r>
  </si>
  <si>
    <r>
      <rPr>
        <sz val="11"/>
        <rFont val="Times New Roman"/>
        <charset val="134"/>
      </rPr>
      <t xml:space="preserve">     8.</t>
    </r>
    <r>
      <rPr>
        <sz val="11"/>
        <rFont val="宋体"/>
        <charset val="134"/>
      </rPr>
      <t>转移支出</t>
    </r>
  </si>
  <si>
    <r>
      <rPr>
        <sz val="11"/>
        <rFont val="Times New Roman"/>
        <charset val="134"/>
      </rPr>
      <t xml:space="preserve">     9.</t>
    </r>
    <r>
      <rPr>
        <sz val="11"/>
        <rFont val="宋体"/>
        <charset val="134"/>
      </rPr>
      <t>上解上级支出</t>
    </r>
  </si>
  <si>
    <r>
      <rPr>
        <b/>
        <sz val="11"/>
        <rFont val="宋体"/>
        <charset val="134"/>
      </rPr>
      <t>四、工伤保险基金支出</t>
    </r>
  </si>
  <si>
    <r>
      <rPr>
        <sz val="11"/>
        <rFont val="Times New Roman"/>
        <charset val="134"/>
      </rPr>
      <t xml:space="preserve">     1.</t>
    </r>
    <r>
      <rPr>
        <sz val="11"/>
        <rFont val="宋体"/>
        <charset val="134"/>
      </rPr>
      <t>社会保险待遇支出</t>
    </r>
  </si>
  <si>
    <r>
      <rPr>
        <sz val="11"/>
        <rFont val="Times New Roman"/>
        <charset val="134"/>
      </rPr>
      <t xml:space="preserve">     2.</t>
    </r>
    <r>
      <rPr>
        <sz val="11"/>
        <rFont val="宋体"/>
        <charset val="134"/>
      </rPr>
      <t>劳动能力鉴定支出</t>
    </r>
  </si>
  <si>
    <r>
      <rPr>
        <sz val="11"/>
        <rFont val="Times New Roman"/>
        <charset val="134"/>
      </rPr>
      <t xml:space="preserve">     4.</t>
    </r>
    <r>
      <rPr>
        <sz val="11"/>
        <rFont val="宋体"/>
        <charset val="134"/>
      </rPr>
      <t>上解上级支出</t>
    </r>
  </si>
  <si>
    <r>
      <rPr>
        <b/>
        <sz val="11"/>
        <rFont val="宋体"/>
        <charset val="134"/>
      </rPr>
      <t>六、城乡居民基本养老保险基金支出</t>
    </r>
  </si>
  <si>
    <r>
      <rPr>
        <sz val="11"/>
        <rFont val="Times New Roman"/>
        <charset val="134"/>
      </rPr>
      <t xml:space="preserve">     1.</t>
    </r>
    <r>
      <rPr>
        <sz val="11"/>
        <rFont val="宋体"/>
        <charset val="134"/>
      </rPr>
      <t>基础养老金支出</t>
    </r>
  </si>
  <si>
    <r>
      <rPr>
        <sz val="11"/>
        <rFont val="Times New Roman"/>
        <charset val="134"/>
      </rPr>
      <t xml:space="preserve">     2.</t>
    </r>
    <r>
      <rPr>
        <sz val="11"/>
        <rFont val="宋体"/>
        <charset val="134"/>
      </rPr>
      <t>个人账户养老金支出</t>
    </r>
  </si>
  <si>
    <r>
      <rPr>
        <sz val="11"/>
        <rFont val="Times New Roman"/>
        <charset val="134"/>
      </rPr>
      <t xml:space="preserve">     3.</t>
    </r>
    <r>
      <rPr>
        <sz val="11"/>
        <rFont val="宋体"/>
        <charset val="134"/>
      </rPr>
      <t>丧葬补助金支出</t>
    </r>
  </si>
  <si>
    <r>
      <rPr>
        <sz val="11"/>
        <rFont val="Times New Roman"/>
        <charset val="134"/>
      </rPr>
      <t xml:space="preserve">     4.</t>
    </r>
    <r>
      <rPr>
        <sz val="11"/>
        <rFont val="宋体"/>
        <charset val="134"/>
      </rPr>
      <t>其他支出</t>
    </r>
  </si>
  <si>
    <r>
      <rPr>
        <sz val="11"/>
        <rFont val="Times New Roman"/>
        <charset val="134"/>
      </rPr>
      <t xml:space="preserve">     6.</t>
    </r>
    <r>
      <rPr>
        <sz val="11"/>
        <rFont val="宋体"/>
        <charset val="134"/>
      </rPr>
      <t>转移支出</t>
    </r>
  </si>
  <si>
    <r>
      <rPr>
        <b/>
        <sz val="11"/>
        <rFont val="宋体"/>
        <charset val="134"/>
      </rPr>
      <t>社会保险基金支出合计</t>
    </r>
  </si>
  <si>
    <t xml:space="preserve">     4.上解上级支出</t>
  </si>
  <si>
    <t>4-3  2025年武定县县本级社会保险基金收入预算情况表</t>
  </si>
  <si>
    <t>4-4  2025年武定县县本级社会保险基金支出预算情况表</t>
  </si>
  <si>
    <t>5-1  武定县2024年地方政府债务限额及余额预算情况表</t>
  </si>
  <si>
    <t>单位：亿元</t>
  </si>
  <si>
    <t>地   区</t>
  </si>
  <si>
    <t>2024年债务限额</t>
  </si>
  <si>
    <t>2024年债务余额预计执行数</t>
  </si>
  <si>
    <t>一般债务</t>
  </si>
  <si>
    <t>专项债务</t>
  </si>
  <si>
    <t>公  式</t>
  </si>
  <si>
    <t>A=B+C</t>
  </si>
  <si>
    <t>B</t>
  </si>
  <si>
    <t>C</t>
  </si>
  <si>
    <t>D=E+F</t>
  </si>
  <si>
    <t>E</t>
  </si>
  <si>
    <t>F</t>
  </si>
  <si>
    <t xml:space="preserve">  楚雄州</t>
  </si>
  <si>
    <t>武定县</t>
  </si>
  <si>
    <t>注：1.本表反映上一年度本地区、本级及分地区地方政府债务限额及余额预计执行数。</t>
  </si>
  <si>
    <t xml:space="preserve">    2.本表由县级以上地方各级财政部门在本级人民代表大会批准预算后二十日内公开。</t>
  </si>
  <si>
    <t>5-2  武定县2024年地方政府一般债务余额情况表</t>
  </si>
  <si>
    <t>项    目</t>
  </si>
  <si>
    <t>执行数</t>
  </si>
  <si>
    <t>一、2023年末地方政府一般债务余额实际数</t>
  </si>
  <si>
    <t>二、2024年末地方政府一般债务余额限额</t>
  </si>
  <si>
    <t>三、2024年地方政府一般债务发行额</t>
  </si>
  <si>
    <t xml:space="preserve">   中央转贷地方的国际金融组织和外国政府贷款</t>
  </si>
  <si>
    <t xml:space="preserve">   2024年地方政府一般债券发行额</t>
  </si>
  <si>
    <t>四、2024年地方政府一般债务还本额</t>
  </si>
  <si>
    <t>五、2024年末地方政府一般债务余额预计执行数</t>
  </si>
  <si>
    <t>六、2025年地方财政赤字</t>
  </si>
  <si>
    <t>七、2025年地方政府一般债务余额限额</t>
  </si>
  <si>
    <t>注：1.本表反映本地区上两年度一般债务余额，上一年度一般债务限额、发行额、还本支出及余额，本年度财政赤字及一般债务限额。  
    2.本表由县级以上地方各级财政部门在本级人民代表大会批准预算后二十日内公开。
    3.本表“四、2024年地方政府一般债务还本额”只包括地方政府一般债券还本和外贷还本，不包括按照财政部要求列支在
    “2310399地方政府其他一般债务还本支出”的置换存量隐性债务部分。</t>
  </si>
  <si>
    <t>5-3  武定县本级2024年地方政府一般债务余额情况表</t>
  </si>
  <si>
    <t xml:space="preserve">    中央转贷地方的国际金融组织和外国政府贷款</t>
  </si>
  <si>
    <t xml:space="preserve">    2024年地方政府一般债券发行额</t>
  </si>
  <si>
    <t>注：1.本表反映本地区上两年度一般债务余额，上一年度一般债务限额、发行额、还本支出及余额，本年度财政赤字及一般债务限额。  
    2.本表由县级以上地方各级财政部门在本级人民代表大会批准预算后二十日内公开。
    3.本表“四、2024年地方政府一般债务还本额”只包括地方政府一般债券还本和外贷还本，不包括按照财政部要求列支在“2310399地方政府其他一般债务还本支出”的置换存量隐性债务部分。</t>
  </si>
  <si>
    <t>5-4  武定县2024年地方政府专项债务余额情况表</t>
  </si>
  <si>
    <t>一、2023年末地方政府专项债务余额实际数</t>
  </si>
  <si>
    <t>二、2024年末地方政府专项债务余额限额</t>
  </si>
  <si>
    <t>三、2024年地方政府专项债务发行额</t>
  </si>
  <si>
    <t>四、2024年地方政府专项债务还本额</t>
  </si>
  <si>
    <t>五、2024年末地方政府专项债务余额预计执行数</t>
  </si>
  <si>
    <t>六、2025年地方政府专项债务新增限额</t>
  </si>
  <si>
    <t>七、2025年末地方政府专项债务余额限额</t>
  </si>
  <si>
    <t>注：1.本表反映本地区上两年度专项债务余额，上一年度专项债务限额、发行额、还本额及余额，本年度专项债务新
      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</si>
  <si>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5-5  武定县本级2024年地方政府专项债务余额情况表</t>
  </si>
  <si>
    <t>注：1.本表反映本地区上两年度专项债务余额，上一年度专项债务限额、发行额、还本额及余额，本年度专项债务
      新增限额及限额。
    2.本表由县级以上地方各级财政部门在本级人民代表大会批准预算后二十日内公开。
    3.本表“四、2024年地方政府专项债务还本额”只包括地方政府专项债券还本额，不包括按照财政部要求列支在
     “2310499其他政府性基金债务还本支出”的置换存量隐性债务部分。</t>
  </si>
  <si>
    <t>5-6  武定县地方政府债券发行及还本付息情况表</t>
  </si>
  <si>
    <t>公式</t>
  </si>
  <si>
    <t>本地区</t>
  </si>
  <si>
    <t>本级</t>
  </si>
  <si>
    <t>一、2024年发行预计执行数</t>
  </si>
  <si>
    <t>A=B+D</t>
  </si>
  <si>
    <t>（一）一般债券</t>
  </si>
  <si>
    <t xml:space="preserve">   其中：再融资债券</t>
  </si>
  <si>
    <t>（二）专项债券</t>
  </si>
  <si>
    <t>D</t>
  </si>
  <si>
    <t>二、2024年还本预计执行数</t>
  </si>
  <si>
    <t>F=G+H</t>
  </si>
  <si>
    <t>G</t>
  </si>
  <si>
    <t>H</t>
  </si>
  <si>
    <t>三、2024年付息预计执行数</t>
  </si>
  <si>
    <t>I=J+K</t>
  </si>
  <si>
    <t>J</t>
  </si>
  <si>
    <t>K</t>
  </si>
  <si>
    <t>四、2025年还本预算数</t>
  </si>
  <si>
    <t>L=M+O</t>
  </si>
  <si>
    <t>M</t>
  </si>
  <si>
    <t xml:space="preserve">   其中：再融资</t>
  </si>
  <si>
    <t xml:space="preserve">      财政预算安排 </t>
  </si>
  <si>
    <t>N</t>
  </si>
  <si>
    <t>O</t>
  </si>
  <si>
    <t xml:space="preserve">      财政预算安排</t>
  </si>
  <si>
    <t>P</t>
  </si>
  <si>
    <t>五、2025年付息预算数</t>
  </si>
  <si>
    <t>Q=R+S</t>
  </si>
  <si>
    <t>R</t>
  </si>
  <si>
    <t>S</t>
  </si>
  <si>
    <t>注：1.本表反映本地区上一年度地方政府债券（含再融资债券）发行及还本付息支出
      预计执行数、本年度地方政府债券还本付息支出预算数等。
    2.本表由县级以上地方各级财政部门在本级人民代表大会批准预算后二十日内公
      开。</t>
  </si>
  <si>
    <t>5-7  武定县2025年地方政府债务限额提前下达情况表</t>
  </si>
  <si>
    <t>下级</t>
  </si>
  <si>
    <t>一、2024年地方政府债务限额</t>
  </si>
  <si>
    <t>其中： 一般债务限额</t>
  </si>
  <si>
    <t xml:space="preserve">       专项债务限额</t>
  </si>
  <si>
    <t>二、提前下达的2025年新增地方政府债务限额</t>
  </si>
  <si>
    <t>注：本表反映本地区及本级年初预算中列示提前下达的新增地方政府债务限额情况，由县级以上地方各级财政部门在本级人民代表大会批准预算后二十日内公开。</t>
  </si>
  <si>
    <t>5-8  武定县2025年年初新增地方政府债券资金安排表</t>
  </si>
  <si>
    <t>序号</t>
  </si>
  <si>
    <t>项目类型</t>
  </si>
  <si>
    <t>项目主管部门</t>
  </si>
  <si>
    <t>债券性质</t>
  </si>
  <si>
    <t>债券规模</t>
  </si>
  <si>
    <t>武定县老年护理院建设项目</t>
  </si>
  <si>
    <t>其他基础设施</t>
  </si>
  <si>
    <t>武定县民政局</t>
  </si>
  <si>
    <t>一般债券</t>
  </si>
  <si>
    <t>专项债券</t>
  </si>
  <si>
    <t>楚雄州武定县阿庆争水库工程</t>
  </si>
  <si>
    <t>水利基础设施</t>
  </si>
  <si>
    <t>武定县水务局</t>
  </si>
  <si>
    <t>注：本表反映本级当年提前下达的新增地方政府债券资金使用安排，由县级以上地方各级财政部门在本级人民代表大会批准预算后二十日内公开。</t>
  </si>
  <si>
    <t>6-1   2025年县级重大政策和重点项目绩效目标表</t>
  </si>
  <si>
    <t>单位名称、项目名称</t>
  </si>
  <si>
    <t>项目年度绩效目标</t>
  </si>
  <si>
    <t>一级指标</t>
  </si>
  <si>
    <t>二级指标</t>
  </si>
  <si>
    <t>三级指标</t>
  </si>
  <si>
    <t>指标性质</t>
  </si>
  <si>
    <t>指标值</t>
  </si>
  <si>
    <t>度量单位</t>
  </si>
  <si>
    <t>指标属性</t>
  </si>
  <si>
    <t>指标内容</t>
  </si>
  <si>
    <t>（县住房和城乡建设局）县城垃圾处理费专项资金</t>
  </si>
  <si>
    <t>2025年目标：（一）项目实施的主要内容：武定县城区城市生活垃圾收集及无害化处理；（二）政策依据及测算标准：武定县垃圾处理厂后续项目建设BOT合作协议。（三）2023年第28期十八届县人民政府第33次常务会议纪要第六条同意将生活垃圾服务费，新增垃圾清运费纳入县级财政预算统筹安排，新增路段清运成本测算如下：1.武定县生活垃圾终端处置焚烧服务费80元/吨，预计全年产生垃圾量3万吨，预计240万元/年（实际费用以当年垃圾处理量结算为准）。2.武定县城区垃圾清运新增路段88公里（往返），每天清运量平均为82吨，按0.8元吨/公里x365天计算，预计清运成本价194万元/年.两项合计430万元。（实际费用聘请第三方测算后与北控水务签订时金额为准）。禄丰市生活垃圾焚烧厂位于禄丰市金山镇与和平镇交界禄罗公路18公里山头，距离武定县城44公里，2017年11月我县与北控（楚雄）环境管理有限公司签定的垃圾收集清运项目清运路程为23公里，在原来的基础上增加了21公里，清运成本也将增加。</t>
  </si>
  <si>
    <t>产出指标</t>
  </si>
  <si>
    <t>数量指标</t>
  </si>
  <si>
    <t>全年垃圾处理量</t>
  </si>
  <si>
    <t>=</t>
  </si>
  <si>
    <t>30000</t>
  </si>
  <si>
    <t>吨</t>
  </si>
  <si>
    <t>定量指标</t>
  </si>
  <si>
    <t>反映全年县城清运垃圾数量</t>
  </si>
  <si>
    <t>垃圾转运站运行数量</t>
  </si>
  <si>
    <t>5</t>
  </si>
  <si>
    <t>座</t>
  </si>
  <si>
    <t>反映项目建设BOT合作协议中垃圾转运站运行数量</t>
  </si>
  <si>
    <t>作业车辆数量</t>
  </si>
  <si>
    <t>8</t>
  </si>
  <si>
    <t>辆</t>
  </si>
  <si>
    <t>反映项目建设BOT合作协议中，垃圾清运车和垃圾转运车运行数量</t>
  </si>
  <si>
    <t>垃圾收集清运项目清运路程</t>
  </si>
  <si>
    <t>公里</t>
  </si>
  <si>
    <t>反映垃圾收集清运项目清运路程数量</t>
  </si>
  <si>
    <t>质量指标</t>
  </si>
  <si>
    <t>作业完成质量</t>
  </si>
  <si>
    <t>符合垃圾收运处理规范</t>
  </si>
  <si>
    <t>年</t>
  </si>
  <si>
    <t>定性指标</t>
  </si>
  <si>
    <t>反映每年垃圾清运作业完成质量</t>
  </si>
  <si>
    <t xml:space="preserve">作业设备正常运行率 </t>
  </si>
  <si>
    <t>&gt;=</t>
  </si>
  <si>
    <t>100</t>
  </si>
  <si>
    <t>%</t>
  </si>
  <si>
    <t xml:space="preserve">反映作业设备正常运行率 </t>
  </si>
  <si>
    <t>时效指标</t>
  </si>
  <si>
    <t>垃圾收运及时性</t>
  </si>
  <si>
    <t>日产日清</t>
  </si>
  <si>
    <t>天</t>
  </si>
  <si>
    <t>反映每天垃圾收运及时性</t>
  </si>
  <si>
    <t>效益指标</t>
  </si>
  <si>
    <t>社会效益</t>
  </si>
  <si>
    <t>人居环境提升率</t>
  </si>
  <si>
    <t>20</t>
  </si>
  <si>
    <t>反映人民群众人居环境提升率</t>
  </si>
  <si>
    <t>生态效益</t>
  </si>
  <si>
    <t>对垃圾及时进行收运和无害化处理，减少环境污染</t>
  </si>
  <si>
    <t>在上年的基础上有所减少</t>
  </si>
  <si>
    <t>反映对垃圾及时进行收运和无害化处理，持续减少环境污染。</t>
  </si>
  <si>
    <t>满意度指标</t>
  </si>
  <si>
    <t>服务对象满意度</t>
  </si>
  <si>
    <t>人民群众满意度</t>
  </si>
  <si>
    <t>96</t>
  </si>
  <si>
    <t>反映人民群众满意度</t>
  </si>
  <si>
    <t>（县住房和城乡建设局）北控公司城市运维服务专项资金</t>
  </si>
  <si>
    <t>2025年工作目标：1、环境卫生管理情况：道路做到全天候保洁，路面干净整洁。将城区52万平方米增加到68万平方米的街道清扫保洁实行市场化运作，按照“一日大扫，全天保洁，垃圾日产日清”的原则，加强对城区街道清扫保洁监管，对北控水务保洁公司进行质量检查、考核、评比，对城区市容市貌环境整治街道责任进行划分，共抽调县城管局44名城管干部，统一佩戴卫生监督员及城管执法袖套上街执勤，认真落实各自包保责任路段市容环境卫生工作监督，保洁公司共出动人员530人，车队共清运垃圾9900吨，路面清洗35次，主干道每天洒水2次，道路清洗洒水量5400吨，督促保洁公司共清理道路撒漏37处，清理撒漏面积1212平方米。规范设置果皮箱。加强街道果皮箱管理维护，城区狮山大道东延长线、明惠路、狮山路等人流较为集中的3条路段，清洗城市环卫果皮箱258只，确保果皮箱保持干净整洁、完好无损、无垃圾外溢，完好率达99%。加强公厕建设和管理。加强对公厕的管理，实行全天免费开发，每个公厕安排一名保洁人员维护保洁。2、园林绿化管理情况：加强狮山大道、中新街等主要路段的绿化管理，对损坏、枯死、缺损的树苗及时进行补植、补栽，保障园林绿化效果，加强绿化管护工作，确保街头绿化做到四季常绿。3至6月份是最干旱的季节，督促北控水务公司对城区所有绿化节点和绿化带共40700平方米进行浇水保绿， 并且每周轮序做好绿化保洁工作。创建省级园林县城工作，结合武定现状完成了省级园林单位33个和省级园林小区16家的申报工作，正在省厅复核中；省级园林县城的创建工作正在按上报时限做好主报件的整理，现已完成卫星遥撼测试、无人机宣传片的拍摄制作。</t>
  </si>
  <si>
    <t>城区61条街道环境清洁面积</t>
  </si>
  <si>
    <t>89.88万</t>
  </si>
  <si>
    <t>平方米</t>
  </si>
  <si>
    <t>反映全年需要清扫的城市街道面积。</t>
  </si>
  <si>
    <t>城区园林绿化管理面积</t>
  </si>
  <si>
    <t>40700</t>
  </si>
  <si>
    <t>反映全年城区园林管理绿化面积。</t>
  </si>
  <si>
    <t>保洁公司出动打扫卫生人员数量</t>
  </si>
  <si>
    <t>530</t>
  </si>
  <si>
    <t>人</t>
  </si>
  <si>
    <t>反映保洁公司出动打扫卫生人员数量。</t>
  </si>
  <si>
    <t>车队每年清运垃圾</t>
  </si>
  <si>
    <t>9900</t>
  </si>
  <si>
    <t>反映全年车队清理垃圾数量。</t>
  </si>
  <si>
    <t>全年路面清洗次数</t>
  </si>
  <si>
    <t>165</t>
  </si>
  <si>
    <t>次</t>
  </si>
  <si>
    <t>反映全年路面清洗次数</t>
  </si>
  <si>
    <t>主干道每天洒水次数</t>
  </si>
  <si>
    <t>2</t>
  </si>
  <si>
    <t>反映主干道每天洒水次数</t>
  </si>
  <si>
    <t>每个月道路清洗洒水量</t>
  </si>
  <si>
    <t>5400</t>
  </si>
  <si>
    <t>反映每个月道路清洗洒水量</t>
  </si>
  <si>
    <t>督促保洁公司共清理道路撒漏</t>
  </si>
  <si>
    <t>37</t>
  </si>
  <si>
    <t>处</t>
  </si>
  <si>
    <t>反映督促保洁公司漏撒数量。</t>
  </si>
  <si>
    <t>清理撒漏面积</t>
  </si>
  <si>
    <t>1231</t>
  </si>
  <si>
    <t>反映督促漏撒整改面积。</t>
  </si>
  <si>
    <t>清洗城市环卫果皮箱</t>
  </si>
  <si>
    <t>259</t>
  </si>
  <si>
    <t>个</t>
  </si>
  <si>
    <t>反映清洗果皮箱个数。</t>
  </si>
  <si>
    <t>道路清扫保洁质量达到“六无”</t>
  </si>
  <si>
    <t>无堆积物、无灰尘、无污染积水、无果皮纸屑塑膜、无烟头、无碎砖</t>
  </si>
  <si>
    <t>反映每天道路清扫保洁质量达到“六无”</t>
  </si>
  <si>
    <t>城区61条街道环境卫生清洁达标率</t>
  </si>
  <si>
    <t>97</t>
  </si>
  <si>
    <t>反映城区61条街道环境清洁卫生达标率</t>
  </si>
  <si>
    <t>城区园林绿化管理面积覆盖率</t>
  </si>
  <si>
    <t>反映城区园林绿化管理面积覆盖率。</t>
  </si>
  <si>
    <t>可持续影响</t>
  </si>
  <si>
    <t>实现绿化管养标准化、精细化管理</t>
  </si>
  <si>
    <t>绿化管养依据国家二级标准执行。</t>
  </si>
  <si>
    <t>反映绿化管养标准化、精细化管理程度</t>
  </si>
  <si>
    <t>城区居民满意度</t>
  </si>
  <si>
    <t>反映城区居民满意程度。</t>
  </si>
  <si>
    <t>（县交通运输局）农村公路日常养护县级专项资金</t>
  </si>
  <si>
    <t>一是以落实“路长制”为抓手，持续深入推进公路路域环境和交通秩序综合整治，强化路政、养护联合巡查力度，依法严厉打击侵害路产路权行为。二是积极稳妥推进公路养护市场化改革，加强公路日常养护管理，完善公路服务区等公共服务设施建设，着力营造“畅安舒美”公路出行环境。</t>
  </si>
  <si>
    <t>农村公路纳入列养里程</t>
  </si>
  <si>
    <t>1942</t>
  </si>
  <si>
    <t>反映本年度农村公路养护里程数量</t>
  </si>
  <si>
    <t>单项工程验收合格率</t>
  </si>
  <si>
    <t>反映项目验收情况。
竣工验收合格率=（验收合格单元工程数量/完工单元工程总数）×100%。</t>
  </si>
  <si>
    <t>养护及时率</t>
  </si>
  <si>
    <t>反映项目验收情况。
养护及时率=（需养护里程/完工养护里程总数）×100%。</t>
  </si>
  <si>
    <t>优良中等级公路比例</t>
  </si>
  <si>
    <t>75</t>
  </si>
  <si>
    <t>反映列养公路基本公共服务水平。</t>
  </si>
  <si>
    <t>受益人群满意度</t>
  </si>
  <si>
    <t>80</t>
  </si>
  <si>
    <t>调查人群中对公路养护情况满意度。
受益人群覆盖率=（调查人群中对设施建设或设施运行的人数/问卷调查人数）*100%</t>
  </si>
  <si>
    <t>（县统计局）城乡住户调查一体化调查经费</t>
  </si>
  <si>
    <t>完成5个城住户调查点和7个农住户调查点的居民收支调查，全面推广实施电子记账。设辅调员12名，记帐户120户，每户记账户每月发放记账补贴200元，每名辅调员每月发放补贴600元，全年需发放补贴374400元；记账户业务培训经费按每年培训4次，每户每次50元，全年需20000元。</t>
  </si>
  <si>
    <t>记账户户数</t>
  </si>
  <si>
    <t>120</t>
  </si>
  <si>
    <t>全县共有12个调查点，每个调查点10户调查户，共120户记账户</t>
  </si>
  <si>
    <t>组织培训期数</t>
  </si>
  <si>
    <t>4</t>
  </si>
  <si>
    <t>每年组织4次培训</t>
  </si>
  <si>
    <t>培训参加人次</t>
  </si>
  <si>
    <t>人次</t>
  </si>
  <si>
    <t>辅调员人数</t>
  </si>
  <si>
    <t>12</t>
  </si>
  <si>
    <t>全县共有12个调查点，每个调查点设1个辅调员，共12个辅调员</t>
  </si>
  <si>
    <t>培训人员合格率</t>
  </si>
  <si>
    <t>90</t>
  </si>
  <si>
    <t>合理安排时间，按质按量完成培训。</t>
  </si>
  <si>
    <t>培训出勤率</t>
  </si>
  <si>
    <t>培训出勤率=（实际出勤人数/应出勤人数）*100%。</t>
  </si>
  <si>
    <t>参训率</t>
  </si>
  <si>
    <t>培训参训人率=（实际参训人数/应参训人数）*100%。</t>
  </si>
  <si>
    <t>资金发放及时性</t>
  </si>
  <si>
    <t>资金到位后及时足额发放</t>
  </si>
  <si>
    <t>培训人员合格率=（培训合格人数/实际参训人数）*100%。</t>
  </si>
  <si>
    <t>民生调查数据错误率</t>
  </si>
  <si>
    <t>&lt;=</t>
  </si>
  <si>
    <t>记账户认真及时登帐，辅调员指导监督好记账户登账上报，县级专业人员认真、及时、全面审核，确保调查数据错误率为0。</t>
  </si>
  <si>
    <t>全面反映武定城乡居民收支情况</t>
  </si>
  <si>
    <t>确保调查数据真实可靠，有效地为党和政府科学决策服务。</t>
  </si>
  <si>
    <t>参训人员满意度</t>
  </si>
  <si>
    <t>反通过设定调查问卷，考核部门及受奖补服务对象的认可满意度。</t>
  </si>
  <si>
    <t>通过设定调查问卷，考核部门及受奖补服务对象的认可满意度。</t>
  </si>
  <si>
    <t>（市场监督管理局）中央食品药品监管补助资金</t>
  </si>
  <si>
    <t>聚焦群众关切，紧盯风险程度、合格率较低以及消费量大的重点品种，加大对农兽药残留、重金属残留、生物毒素污染等指标的抽检力度，加强对农产品批发市场、农村集贸市场、校园周边等重点区域的抽检，提高问题发现率。按时完成国家、省、州、县级抽检任务；点面结合、统筹兼顾，努力实现监督抽检覆盖城市、农村、城乡综合部等不同区域，覆盖在生产获证食品生产企业，覆盖所有食品大类、品种和细类，覆盖生产加工、流通、餐饮、网络销售等不同业态。2025年计划完成省级食用农产品监督抽检共计240批次，县级食品安全监督抽检共计80批次，快检600批次，做到重大食品安全事故零发生，让人民群众都能公平的享受到抽检监测工作对我州食品安全总体趋向好的保驾护航作用。</t>
  </si>
  <si>
    <t>医疗器械抽样批次(省抽)</t>
  </si>
  <si>
    <t>批次</t>
  </si>
  <si>
    <t>反映省抽药品抽样批次。</t>
  </si>
  <si>
    <t>药品抽样批次（省抽）</t>
  </si>
  <si>
    <t>化妆品抽样批次（国抽）</t>
  </si>
  <si>
    <t>反映国抽化妆品抽样批次。</t>
  </si>
  <si>
    <t>药品化妆品医疗器械监管企业数</t>
  </si>
  <si>
    <t>706</t>
  </si>
  <si>
    <t>户</t>
  </si>
  <si>
    <t>反映监管药品化妆品医疗器械企业数。</t>
  </si>
  <si>
    <t>“两品一械”培训人数（组织培训）</t>
  </si>
  <si>
    <t>824</t>
  </si>
  <si>
    <t>反映“两品一械”培训人数，监管能力不断提升。</t>
  </si>
  <si>
    <t>药品不良反应病例报告数</t>
  </si>
  <si>
    <t>332</t>
  </si>
  <si>
    <t>份</t>
  </si>
  <si>
    <t>反映全年药品不良反应病例。</t>
  </si>
  <si>
    <t>化妆品不良反应病例报告数</t>
  </si>
  <si>
    <t>34</t>
  </si>
  <si>
    <t>反映全年化妆品不良反应病例报告。</t>
  </si>
  <si>
    <t>医疗器械不良反应病例报告数</t>
  </si>
  <si>
    <t>134</t>
  </si>
  <si>
    <t>反映全年医疗器械不良反应病例报告。</t>
  </si>
  <si>
    <t>“两品一械”涉案产品检验批次</t>
  </si>
  <si>
    <t>反映在“两品一械”监管中，对渉案产品的检验情况。</t>
  </si>
  <si>
    <t>药品化妆品医疗器械监管企业完成率</t>
  </si>
  <si>
    <t>&gt;</t>
  </si>
  <si>
    <t>95</t>
  </si>
  <si>
    <t>反映监管药品化妆品医疗器械企业数完成率。
监管完成率=完成企业监管数/计划监管企业数。</t>
  </si>
  <si>
    <t>药品化妆品医疗器械不合格产品处置率</t>
  </si>
  <si>
    <t>反应在监督检查中，对发现的风险隐患进行处置情况。</t>
  </si>
  <si>
    <t>药品监管任务完成时间</t>
  </si>
  <si>
    <t>2025-10-30</t>
  </si>
  <si>
    <t>年-月-日</t>
  </si>
  <si>
    <t>反映药品监管工作完成时限。</t>
  </si>
  <si>
    <t>成本指标</t>
  </si>
  <si>
    <t>经济成本指标</t>
  </si>
  <si>
    <t>300</t>
  </si>
  <si>
    <t>元/人</t>
  </si>
  <si>
    <t>反映单位组织开展各类培训中除师资费以外的人均培训费控制情况。</t>
  </si>
  <si>
    <t>“两品一械” 总体安全水平</t>
  </si>
  <si>
    <t>反映不断加大监管水平，“两品一械” 总体安全水平不断提高。</t>
  </si>
  <si>
    <t>监督队伍执法能力和监管能力</t>
  </si>
  <si>
    <t>反映不断加大监管水平，“两品一案”总体安全水平不断提高。</t>
  </si>
  <si>
    <t>提高人民群众“两品一械”安全科普知识</t>
  </si>
  <si>
    <t>反映通过科普宣传活动，人民群众对“两品一械”认识不断提高。</t>
  </si>
  <si>
    <t>公众对“两品一械”监管满意度</t>
  </si>
  <si>
    <t>反映人民群众对药品监管工作整体满意情况。</t>
  </si>
  <si>
    <t>（县民政局）城乡居民亡故公墓殡葬补助资金</t>
  </si>
  <si>
    <t>坚持以人民为中心的发展思路，以满足人民群众对美好生活愿望为出发点和落脚点，加快基本殡葬服务供给，2023年安排1184.70万元发放非财政供养人员亡故后火化邴入公墓安葬补助，减轻群众办理丧事负担，，让群众积极参与殡葬改革，达到“节约土地、保护环境、移风易俗、减轻群众负担提高社会文明的目的，实现全县火葬区群众享受惠民殡葬优惠政策，推动殡葬改革更好服务于保障和GF艾山民生。</t>
  </si>
  <si>
    <t>获补对象数</t>
  </si>
  <si>
    <t>2115</t>
  </si>
  <si>
    <t>人(人次、家)</t>
  </si>
  <si>
    <t>反映获补助人员。</t>
  </si>
  <si>
    <t>获补覆盖率</t>
  </si>
  <si>
    <t>获补覆盖率=实际获得补助人数（企业数）/申请符合标准人数（企业数）*100%</t>
  </si>
  <si>
    <t>政策知晓率</t>
  </si>
  <si>
    <t>85</t>
  </si>
  <si>
    <t>反映补助政策的宣传效果情况。
政策知晓率=调查中补助政策知晓人数/调查总人数*100%</t>
  </si>
  <si>
    <t>受益对象满意度</t>
  </si>
  <si>
    <t>反映获补助受益对象的满意程度。</t>
  </si>
  <si>
    <t>6-2  重点工作情况解释说明汇总表</t>
  </si>
  <si>
    <t>重点工作</t>
  </si>
  <si>
    <t>2025年工作重点及工作情况</t>
  </si>
  <si>
    <t>三高于三进位一提升两缩小</t>
  </si>
  <si>
    <t>全县经济增速力争高于全国、全省、全州平均水平；主要经济指标排名在全州 10 县市、全省 129 个县市（区）、全国 160 个乡村振兴重点帮扶县中实现争先进位；GDP 占全州的比重明显提升；现代化水平与全国全省全州平均水平的差距进一步缩小，城乡居民收入与全国全省全州平均水平的差距持续缩小。</t>
  </si>
  <si>
    <t>着力突出“一个重点”</t>
  </si>
  <si>
    <t>把巩固拓展脱贫攻坚成果、推进乡村振兴作为当前最大的政治任务、最大的民生工程、最大的责任担当，全力推动巩固拓展脱贫攻坚成果同乡村振兴平稳有序衔接。聚焦责任落实，聚焦短板弱项，聚焦促农增收，聚焦资产管理，聚焦资金项目。</t>
  </si>
  <si>
    <t>全面发展“三大经济”</t>
  </si>
  <si>
    <t>坚持以资源“换”产业、以园区“聚”产业、以开放“兴”产业，大力发展资源经济、全面振兴园区经济、加快发展开放经济，坚定不移推进经济转型升级。找准资源抓特色，全力构建资源经济新格局；聚集重点增效益，全面提振园区经济新引擎；视野向外寻合作，积极塑造开放经济新优势。</t>
  </si>
  <si>
    <t>持续深化“五张名片”</t>
  </si>
  <si>
    <t>擦亮“钛仓之乡、富硒之乡、壮鸡之乡、云药之乡、酒歌之乡”五张名片，打造一批辨识度高、竞争力强、辐射面广的武定独有品牌。推动钛仓之乡“优”的步伐更为稳健；推动富硒之乡“新”的优势更加凸显；推动壮鸡之乡“好”的势头愈发强劲；推动云药之乡“绿”的底蕴加快厚植；推动酒歌之乡“醇”的力度持续加大。</t>
  </si>
  <si>
    <t>聚力实施“九大行动”</t>
  </si>
  <si>
    <t>围绕盯样板、补短板、扬长板、固底板，实现人人肩上有担子、个个身上有目标，推进县域经济高质量发展。聚力实施项目提质专项行动、宜居宜业和美乡村环境提升专项行动、县城精细化管理专项行动、职业教育产教融合专项行动、公立医院改革与高质量发展专项行动、招育并举促进营商环境提升专项行动、促进家门口务工专项行动、旅居武定建设专项行动、融入昆明先行先试专项行动。</t>
  </si>
  <si>
    <t>实施交通惠民工程</t>
  </si>
  <si>
    <t>加快推进己衣镇、万德镇通三级公路建设项目；完成农村公路生命安全防护工程100公里；新增农村客货邮融合服务站点8个以上。</t>
  </si>
  <si>
    <t>实施校园食品师生“食安心”工程</t>
  </si>
  <si>
    <r>
      <rPr>
        <sz val="11"/>
        <color theme="1"/>
        <rFont val="宋体"/>
        <charset val="134"/>
        <scheme val="minor"/>
      </rPr>
      <t>完成县内中小学智慧食堂管理平台建设，加强常态化监管，为</t>
    </r>
    <r>
      <rPr>
        <sz val="11"/>
        <color rgb="FF000000"/>
        <rFont val="TimesNewRomanPSMT"/>
        <charset val="134"/>
      </rPr>
      <t xml:space="preserve">10 </t>
    </r>
    <r>
      <rPr>
        <sz val="11"/>
        <color rgb="FF000000"/>
        <rFont val="宋体"/>
        <charset val="134"/>
      </rPr>
      <t>所农村小学更新、</t>
    </r>
    <r>
      <rPr>
        <sz val="11"/>
        <color rgb="FF000000"/>
        <rFont val="FZFSJW--GB1-0"/>
        <charset val="134"/>
      </rPr>
      <t xml:space="preserve"> </t>
    </r>
    <r>
      <rPr>
        <sz val="11"/>
        <color rgb="FF000000"/>
        <rFont val="宋体"/>
        <charset val="134"/>
      </rPr>
      <t>配送冷藏设备。</t>
    </r>
  </si>
  <si>
    <t>深化“一老一小”关爱服务</t>
  </si>
  <si>
    <t>实现城镇职工基本养老保险参保人数达2.4万人，基本养老保险参保率稳定在 95%以上；组织实施 100 户特殊困难高龄、失能、残疾老年人家庭居家适老化改造，有效解决特殊困难老年人居家环境安全性、便利性问题；实施新时代学生心理健康专项行动和青少年心理健康“护蕾”行动，服务覆盖学生和青少年不少于2.2万人次。</t>
  </si>
  <si>
    <t>预算绩效</t>
  </si>
  <si>
    <t>持续深入推进预算绩效管理，围绕提升财政资金使用效益，牢固树立“花钱必问效、无效必问责”的理念，建立覆盖所有财政资金的全方位的绩效管理体系。加大力度，开展项目支出绩效评价工作。每年度选择部分上年度县级预算资金安排的项目，逐年加大力度，对项目资金开展绩效评价。强化绩效管理事后评价和结果运用，建立财政资金绩效管理事后评价机制，将部门自评、重点项目绩效再评价、政策制度评价结果和年度绩效管理工作考核结果运用于预算调整及下一年度的预算编制，将评价结果作为调整支出结构、完善财政政策和科学安排预算的重要依据。</t>
  </si>
  <si>
    <t>规范省级分享税收收入增量管理</t>
  </si>
  <si>
    <t xml:space="preserve">以2020年为基期年，2021—2025年，省级分享的企业所得税、个人所得税、耕地占用税、卷烟企业城市维护建设税等4项税收收入增量部分全额留归各地。各州（市）将省级留归各地的税收收入增量资金尽量留给县（市、区），积极支持县域经济发展，具体措施由各州（市）自行确定。 </t>
  </si>
  <si>
    <t>实施更加积极的财政政策 推动经济持续回升向好</t>
  </si>
  <si>
    <t>一是要实施更加积极的财政政策。提高财政赤字率，确保财政政策持续用力、更加给力。加大财政支出强度，加强重点领域保障。增加发行超长期特别国债，持续支持“两重”项目和“两新”政策实施。增加地方政府专项债券发行使用，扩大投向领域和用作项目资本金范围。优化财政支出结构，提高资金使用效益，更加注重惠民生、促消费、增后劲，兜牢基层“三保”底线，党政机关要坚持过紧日子。
二是要实施适度宽松的货币政策。发挥好货币政策工具总量和结构双重功能，适时降准降息，保持流动性充裕，使社会融资规模、货币供应量增长同经济增长、价格总水平预期目标相匹配。保持人民币汇率在合理均衡水平上的基本稳定。探索拓展中央银行宏观审慎与金融稳定功能，创新金融工具，维护金融市场稳定。
三是要打好政策“组合拳”。加强财政、货币、就业、产业、区域、贸易、环保、监管等政策和改革开放举措的协调配合，完善部门间有效沟通、协商反馈机制，增强政策合力。把经济政策和非经济性政策统一纳入宏观政策取向一致性评估，统筹政策制定和执行全过程，提高政策整体效能。</t>
  </si>
  <si>
    <t>全面把握更加积极的财政政策内涵要求</t>
  </si>
  <si>
    <t>一是提高财政赤字率，加大支出强度、加快支出进度。通过提高赤字率，加强逆周期调节，是世界各国通行做法。今年将统筹考虑宏观调控需要，提高财政赤字率，进一步增加财政总支出规模，为经济发展注入更多动力。同时，财政政策主动靠前发力，加快各项资金下达拨付，尽快形成实际支出。                                                                                                           二是安排更大规模政府债券，为稳增长、调结构提供更多支撑。从国际比较看，我国政府负债率显著低于主要经济体和新兴市场国家，还有较大举债空间。今年将增加发行超长期特别国债，进一步支持“两重”建设、“两新”工作；增加新增地方政府专项债券规模，扩大投向领域和用作项目资本金范围；适度增加中央预算内投资规模，合理安排投向和重点。                                                                  　　                    三是大力优化支出结构、强化精准投放，更加注重惠民生、促消费、增后劲。坚持管理挖潜、花钱问效，坚持党政机关过紧日子不动摇，集中财力办好大事要事。重点加大对稳就业的支持，促进解决结构性就业矛盾和重点群体就业问题。加大对提振消费的支持，推动增加居民收入、健全社保体系、改善消费条件。加大对教育人才、科技攻关、乡村振兴、绿色低碳等领域的支持，增强政策协同性，加快发展新质生产力。　                                                                                                                                                   　四是持续用力防范化解重点领域风险，促进财政平稳运行、可持续发展。发展是基础，安全是底线，必须强化底线思维，推动实现高质量发展与高水平安全良性互动。今年将按照一揽子化债政策安排，继续推动落实地方政府债务限额置换存量隐性债务政策。允许地方政府专项债券用于回收闲置存量土地和收购存量商品房用作保障性住房，促进房地产市场回稳。新增发行特别国债补充国有大行核心一级资本，增强服务实体经济能力。　　                                                                                                                                                       五是进一步增加对地方转移支付，增强地方财力、兜牢“三保”底线。中央对地方转移支付已连续两年超过10万亿元，强化基层“三保”财力保障，促进基本公共服务均等化。今年中央对地方转移支付将保持增长，进一步增加均衡性转移支付、县级基本财力保障机制奖补资金，加强地方财力保障。同时，增加安排促进高质量发展激励资金，激励地方主动发展经济、做大收入“蛋糕”。</t>
  </si>
</sst>
</file>

<file path=xl/styles.xml><?xml version="1.0" encoding="utf-8"?>
<styleSheet xmlns="http://schemas.openxmlformats.org/spreadsheetml/2006/main" xmlns:mc="http://schemas.openxmlformats.org/markup-compatibility/2006" xmlns:xr9="http://schemas.microsoft.com/office/spreadsheetml/2016/revision9" mc:Ignorable="xr9">
  <numFmts count="3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mm\.dd"/>
    <numFmt numFmtId="177" formatCode="_-&quot;$&quot;\ * #,##0_-;_-&quot;$&quot;\ * #,##0\-;_-&quot;$&quot;\ * &quot;-&quot;_-;_-@_-"/>
    <numFmt numFmtId="178" formatCode="&quot;$&quot;\ #,##0.00_-;[Red]&quot;$&quot;\ #,##0.00\-"/>
    <numFmt numFmtId="179" formatCode="_(&quot;$&quot;* #,##0.00_);_(&quot;$&quot;* \(#,##0.00\);_(&quot;$&quot;* &quot;-&quot;??_);_(@_)"/>
    <numFmt numFmtId="180" formatCode="#,##0;\(#,##0\)"/>
    <numFmt numFmtId="181" formatCode="&quot;$&quot;#,##0.00_);[Red]\(&quot;$&quot;#,##0.00\)"/>
    <numFmt numFmtId="182" formatCode="_-* #,##0_-;\-* #,##0_-;_-* &quot;-&quot;_-;_-@_-"/>
    <numFmt numFmtId="183" formatCode="_-* #,##0.00_-;\-* #,##0.00_-;_-* &quot;-&quot;??_-;_-@_-"/>
    <numFmt numFmtId="184" formatCode="_-&quot;$&quot;\ * #,##0.00_-;_-&quot;$&quot;\ * #,##0.00\-;_-&quot;$&quot;\ * &quot;-&quot;??_-;_-@_-"/>
    <numFmt numFmtId="185" formatCode="\$#,##0.00;\(\$#,##0.00\)"/>
    <numFmt numFmtId="186" formatCode="\$#,##0;\(\$#,##0\)"/>
    <numFmt numFmtId="187" formatCode="#,##0.0_);\(#,##0.0\)"/>
    <numFmt numFmtId="188" formatCode="&quot;$&quot;#,##0_);[Red]\(&quot;$&quot;#,##0\)"/>
    <numFmt numFmtId="189" formatCode="&quot;$&quot;\ #,##0_-;[Red]&quot;$&quot;\ #,##0\-"/>
    <numFmt numFmtId="190" formatCode="#\ ??/??"/>
    <numFmt numFmtId="191" formatCode="_(&quot;$&quot;* #,##0_);_(&quot;$&quot;* \(#,##0\);_(&quot;$&quot;* &quot;-&quot;_);_(@_)"/>
    <numFmt numFmtId="192" formatCode="_(* #,##0.00_);_(* \(#,##0.00\);_(* &quot;-&quot;??_);_(@_)"/>
    <numFmt numFmtId="193" formatCode="_(* #,##0_);_(* \(#,##0\);_(* &quot;-&quot;_);_(@_)"/>
    <numFmt numFmtId="194" formatCode="#,##0.000000"/>
    <numFmt numFmtId="195" formatCode="0;[Red]0"/>
    <numFmt numFmtId="196" formatCode="0_ "/>
    <numFmt numFmtId="197" formatCode="0.0%"/>
    <numFmt numFmtId="198" formatCode="#,##0_ "/>
    <numFmt numFmtId="199" formatCode="#,##0_ ;[Red]\-#,##0\ "/>
    <numFmt numFmtId="200" formatCode="0.0"/>
    <numFmt numFmtId="201" formatCode="0.00_ "/>
  </numFmts>
  <fonts count="141">
    <font>
      <sz val="11"/>
      <color indexed="8"/>
      <name val="宋体"/>
      <charset val="134"/>
    </font>
    <font>
      <sz val="11"/>
      <color theme="1"/>
      <name val="宋体"/>
      <charset val="134"/>
      <scheme val="minor"/>
    </font>
    <font>
      <sz val="20"/>
      <name val="方正小标宋简体"/>
      <charset val="134"/>
    </font>
    <font>
      <b/>
      <sz val="14"/>
      <name val="宋体"/>
      <charset val="134"/>
      <scheme val="minor"/>
    </font>
    <font>
      <b/>
      <sz val="14"/>
      <color theme="1"/>
      <name val="宋体"/>
      <charset val="134"/>
      <scheme val="minor"/>
    </font>
    <font>
      <sz val="12"/>
      <name val="宋体"/>
      <charset val="134"/>
      <scheme val="minor"/>
    </font>
    <font>
      <sz val="10"/>
      <name val="宋体"/>
      <charset val="134"/>
    </font>
    <font>
      <b/>
      <sz val="10"/>
      <name val="宋体"/>
      <charset val="134"/>
    </font>
    <font>
      <sz val="12"/>
      <name val="宋体"/>
      <charset val="134"/>
    </font>
    <font>
      <sz val="20"/>
      <color indexed="8"/>
      <name val="方正小标宋简体"/>
      <charset val="134"/>
    </font>
    <font>
      <b/>
      <sz val="14"/>
      <color indexed="8"/>
      <name val="宋体"/>
      <charset val="134"/>
    </font>
    <font>
      <sz val="14"/>
      <color indexed="8"/>
      <name val="宋体"/>
      <charset val="134"/>
    </font>
    <font>
      <sz val="10"/>
      <color indexed="8"/>
      <name val="宋体"/>
      <charset val="134"/>
    </font>
    <font>
      <sz val="10"/>
      <color rgb="FF000000"/>
      <name val="宋体"/>
      <charset val="134"/>
    </font>
    <font>
      <sz val="11"/>
      <color indexed="8"/>
      <name val="宋体"/>
      <charset val="134"/>
      <scheme val="minor"/>
    </font>
    <font>
      <sz val="14"/>
      <color indexed="8"/>
      <name val="宋体"/>
      <charset val="134"/>
      <scheme val="minor"/>
    </font>
    <font>
      <sz val="12"/>
      <color indexed="8"/>
      <name val="宋体"/>
      <charset val="134"/>
      <scheme val="minor"/>
    </font>
    <font>
      <b/>
      <sz val="20"/>
      <name val="SimSun"/>
      <charset val="134"/>
    </font>
    <font>
      <sz val="11"/>
      <name val="SimSun"/>
      <charset val="134"/>
    </font>
    <font>
      <b/>
      <sz val="14"/>
      <name val="SimSun"/>
      <charset val="134"/>
    </font>
    <font>
      <sz val="14"/>
      <name val="SimSun"/>
      <charset val="134"/>
    </font>
    <font>
      <sz val="12"/>
      <name val="SimSun"/>
      <charset val="134"/>
    </font>
    <font>
      <b/>
      <sz val="15"/>
      <name val="SimSun"/>
      <charset val="134"/>
    </font>
    <font>
      <sz val="9"/>
      <name val="SimSun"/>
      <charset val="134"/>
    </font>
    <font>
      <sz val="14"/>
      <name val="宋体"/>
      <charset val="134"/>
    </font>
    <font>
      <sz val="12"/>
      <color indexed="8"/>
      <name val="宋体"/>
      <charset val="134"/>
    </font>
    <font>
      <b/>
      <sz val="14"/>
      <name val="宋体"/>
      <charset val="134"/>
    </font>
    <font>
      <sz val="20"/>
      <name val="Times New Roman"/>
      <charset val="134"/>
    </font>
    <font>
      <sz val="12"/>
      <name val="Times New Roman"/>
      <charset val="134"/>
    </font>
    <font>
      <sz val="11"/>
      <name val="Times New Roman"/>
      <charset val="134"/>
    </font>
    <font>
      <sz val="20"/>
      <name val="宋体"/>
      <charset val="134"/>
    </font>
    <font>
      <b/>
      <sz val="11"/>
      <name val="宋体"/>
      <charset val="134"/>
    </font>
    <font>
      <b/>
      <sz val="12"/>
      <name val="Times New Roman"/>
      <charset val="134"/>
    </font>
    <font>
      <b/>
      <sz val="11"/>
      <name val="Times New Roman"/>
      <charset val="134"/>
    </font>
    <font>
      <sz val="11"/>
      <color rgb="FF000000"/>
      <name val="Times New Roman"/>
      <charset val="134"/>
    </font>
    <font>
      <sz val="11"/>
      <color theme="1"/>
      <name val="Times New Roman"/>
      <charset val="134"/>
    </font>
    <font>
      <sz val="20"/>
      <color rgb="FF000000"/>
      <name val="方正小标宋简体"/>
      <charset val="134"/>
    </font>
    <font>
      <b/>
      <sz val="12"/>
      <name val="宋体"/>
      <charset val="134"/>
    </font>
    <font>
      <sz val="11"/>
      <name val="宋体"/>
      <charset val="134"/>
    </font>
    <font>
      <sz val="16"/>
      <name val="宋体"/>
      <charset val="134"/>
    </font>
    <font>
      <sz val="16"/>
      <color indexed="8"/>
      <name val="方正小标宋简体"/>
      <charset val="134"/>
    </font>
    <font>
      <sz val="16"/>
      <color indexed="8"/>
      <name val="宋体"/>
      <charset val="134"/>
    </font>
    <font>
      <b/>
      <sz val="16"/>
      <name val="宋体"/>
      <charset val="134"/>
    </font>
    <font>
      <sz val="14"/>
      <name val="宋体"/>
      <charset val="134"/>
      <scheme val="minor"/>
    </font>
    <font>
      <sz val="14"/>
      <color rgb="FF000000"/>
      <name val="宋体"/>
      <charset val="134"/>
    </font>
    <font>
      <sz val="14"/>
      <color theme="1"/>
      <name val="宋体"/>
      <charset val="134"/>
    </font>
    <font>
      <sz val="14"/>
      <name val="MS Serif"/>
      <charset val="134"/>
    </font>
    <font>
      <sz val="14"/>
      <color theme="1"/>
      <name val="宋体"/>
      <charset val="134"/>
      <scheme val="minor"/>
    </font>
    <font>
      <sz val="20"/>
      <color indexed="8"/>
      <name val="宋体"/>
      <charset val="134"/>
    </font>
    <font>
      <sz val="18"/>
      <color indexed="8"/>
      <name val="方正小标宋简体"/>
      <charset val="134"/>
    </font>
    <font>
      <sz val="20"/>
      <color theme="1"/>
      <name val="方正小标宋简体"/>
      <charset val="134"/>
    </font>
    <font>
      <b/>
      <sz val="14"/>
      <name val="黑体"/>
      <charset val="134"/>
    </font>
    <font>
      <sz val="14"/>
      <color indexed="9"/>
      <name val="宋体"/>
      <charset val="134"/>
    </font>
    <font>
      <sz val="20"/>
      <color theme="1"/>
      <name val="方正小标宋_GBK"/>
      <charset val="134"/>
    </font>
    <font>
      <b/>
      <sz val="12"/>
      <color theme="1"/>
      <name val="宋体"/>
      <charset val="134"/>
      <scheme val="minor"/>
    </font>
    <font>
      <sz val="12"/>
      <color theme="1"/>
      <name val="宋体"/>
      <charset val="134"/>
      <scheme val="minor"/>
    </font>
    <font>
      <sz val="14"/>
      <name val="Arial"/>
      <charset val="134"/>
    </font>
    <font>
      <b/>
      <sz val="18"/>
      <color indexed="8"/>
      <name val="方正小标宋简体"/>
      <charset val="134"/>
    </font>
    <font>
      <b/>
      <sz val="14"/>
      <name val="Arial"/>
      <charset val="134"/>
    </font>
    <font>
      <b/>
      <sz val="14"/>
      <color theme="1"/>
      <name val="宋体"/>
      <charset val="134"/>
    </font>
    <font>
      <sz val="11"/>
      <color rgb="FF000000"/>
      <name val="Times New Roman"/>
      <charset val="1"/>
    </font>
    <font>
      <sz val="14"/>
      <color indexed="10"/>
      <name val="宋体"/>
      <charset val="134"/>
    </font>
    <font>
      <sz val="12"/>
      <color rgb="FFFF0000"/>
      <name val="宋体"/>
      <charset val="134"/>
    </font>
    <font>
      <sz val="18"/>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Geneva"/>
      <charset val="134"/>
    </font>
    <font>
      <sz val="10"/>
      <name val="楷体"/>
      <charset val="134"/>
    </font>
    <font>
      <sz val="11"/>
      <color indexed="9"/>
      <name val="宋体"/>
      <charset val="134"/>
    </font>
    <font>
      <sz val="12"/>
      <color indexed="9"/>
      <name val="宋体"/>
      <charset val="134"/>
    </font>
    <font>
      <b/>
      <sz val="11"/>
      <color indexed="8"/>
      <name val="宋体"/>
      <charset val="134"/>
    </font>
    <font>
      <sz val="8"/>
      <name val="Times New Roman"/>
      <charset val="134"/>
    </font>
    <font>
      <sz val="11"/>
      <color indexed="17"/>
      <name val="宋体"/>
      <charset val="134"/>
    </font>
    <font>
      <sz val="10"/>
      <name val="Arial"/>
      <charset val="134"/>
    </font>
    <font>
      <sz val="8"/>
      <name val="Arial"/>
      <charset val="134"/>
    </font>
    <font>
      <sz val="12"/>
      <color indexed="16"/>
      <name val="宋体"/>
      <charset val="134"/>
    </font>
    <font>
      <b/>
      <sz val="15"/>
      <color indexed="56"/>
      <name val="宋体"/>
      <charset val="134"/>
    </font>
    <font>
      <sz val="11"/>
      <color indexed="20"/>
      <name val="宋体"/>
      <charset val="134"/>
    </font>
    <font>
      <b/>
      <sz val="10"/>
      <name val="MS Sans Serif"/>
      <charset val="134"/>
    </font>
    <font>
      <sz val="12"/>
      <color indexed="17"/>
      <name val="宋体"/>
      <charset val="134"/>
    </font>
    <font>
      <sz val="10"/>
      <name val="Helv"/>
      <charset val="134"/>
    </font>
    <font>
      <u/>
      <sz val="12"/>
      <color indexed="12"/>
      <name val="宋体"/>
      <charset val="134"/>
    </font>
    <font>
      <b/>
      <sz val="13"/>
      <color indexed="56"/>
      <name val="宋体"/>
      <charset val="134"/>
    </font>
    <font>
      <sz val="10"/>
      <name val="仿宋_GB2312"/>
      <charset val="134"/>
    </font>
    <font>
      <sz val="11"/>
      <color indexed="60"/>
      <name val="宋体"/>
      <charset val="134"/>
    </font>
    <font>
      <b/>
      <sz val="11"/>
      <color indexed="63"/>
      <name val="宋体"/>
      <charset val="134"/>
    </font>
    <font>
      <b/>
      <sz val="11"/>
      <color indexed="56"/>
      <name val="宋体"/>
      <charset val="134"/>
    </font>
    <font>
      <b/>
      <sz val="12"/>
      <name val="Arial"/>
      <charset val="134"/>
    </font>
    <font>
      <b/>
      <sz val="18"/>
      <color indexed="56"/>
      <name val="宋体"/>
      <charset val="134"/>
    </font>
    <font>
      <sz val="10"/>
      <name val="MS Sans Serif"/>
      <charset val="134"/>
    </font>
    <font>
      <b/>
      <sz val="10"/>
      <name val="Tms Rmn"/>
      <charset val="134"/>
    </font>
    <font>
      <sz val="11"/>
      <color indexed="62"/>
      <name val="宋体"/>
      <charset val="134"/>
    </font>
    <font>
      <sz val="9"/>
      <name val="宋体"/>
      <charset val="134"/>
    </font>
    <font>
      <sz val="10"/>
      <name val="Times New Roman"/>
      <charset val="134"/>
    </font>
    <font>
      <b/>
      <sz val="12"/>
      <color indexed="8"/>
      <name val="宋体"/>
      <charset val="134"/>
    </font>
    <font>
      <b/>
      <sz val="15"/>
      <color indexed="54"/>
      <name val="宋体"/>
      <charset val="134"/>
    </font>
    <font>
      <b/>
      <sz val="10"/>
      <color indexed="9"/>
      <name val="宋体"/>
      <charset val="134"/>
    </font>
    <font>
      <b/>
      <sz val="9"/>
      <name val="Arial"/>
      <charset val="134"/>
    </font>
    <font>
      <b/>
      <sz val="13"/>
      <color indexed="54"/>
      <name val="宋体"/>
      <charset val="134"/>
    </font>
    <font>
      <sz val="12"/>
      <name val="Helv"/>
      <charset val="134"/>
    </font>
    <font>
      <sz val="12"/>
      <color indexed="9"/>
      <name val="Helv"/>
      <charset val="134"/>
    </font>
    <font>
      <b/>
      <sz val="8"/>
      <color indexed="9"/>
      <name val="宋体"/>
      <charset val="134"/>
    </font>
    <font>
      <sz val="7"/>
      <name val="Small Fonts"/>
      <charset val="134"/>
    </font>
    <font>
      <sz val="10"/>
      <color indexed="8"/>
      <name val="MS Sans Serif"/>
      <charset val="134"/>
    </font>
    <font>
      <b/>
      <sz val="11"/>
      <color indexed="54"/>
      <name val="宋体"/>
      <charset val="134"/>
    </font>
    <font>
      <b/>
      <sz val="18"/>
      <color indexed="54"/>
      <name val="宋体"/>
      <charset val="134"/>
    </font>
    <font>
      <b/>
      <sz val="14"/>
      <name val="楷体"/>
      <charset val="134"/>
    </font>
    <font>
      <b/>
      <sz val="18"/>
      <color indexed="62"/>
      <name val="宋体"/>
      <charset val="134"/>
    </font>
    <font>
      <i/>
      <sz val="11"/>
      <color indexed="23"/>
      <name val="宋体"/>
      <charset val="134"/>
    </font>
    <font>
      <sz val="12"/>
      <color indexed="20"/>
      <name val="宋体"/>
      <charset val="134"/>
    </font>
    <font>
      <sz val="11"/>
      <color indexed="52"/>
      <name val="宋体"/>
      <charset val="134"/>
    </font>
    <font>
      <b/>
      <sz val="11"/>
      <color indexed="9"/>
      <name val="宋体"/>
      <charset val="134"/>
    </font>
    <font>
      <b/>
      <sz val="11"/>
      <color indexed="52"/>
      <name val="宋体"/>
      <charset val="134"/>
    </font>
    <font>
      <u/>
      <sz val="10"/>
      <color indexed="12"/>
      <name val="Times"/>
      <charset val="134"/>
    </font>
    <font>
      <u/>
      <sz val="11"/>
      <color indexed="52"/>
      <name val="宋体"/>
      <charset val="134"/>
    </font>
    <font>
      <b/>
      <sz val="10"/>
      <name val="Arial"/>
      <charset val="134"/>
    </font>
    <font>
      <u/>
      <sz val="12"/>
      <color indexed="36"/>
      <name val="宋体"/>
      <charset val="134"/>
    </font>
    <font>
      <sz val="11"/>
      <color indexed="10"/>
      <name val="宋体"/>
      <charset val="134"/>
    </font>
    <font>
      <sz val="12"/>
      <name val="Courier"/>
      <charset val="134"/>
    </font>
    <font>
      <sz val="9"/>
      <name val="微软雅黑"/>
      <charset val="134"/>
    </font>
    <font>
      <sz val="11"/>
      <color theme="1"/>
      <name val="宋体"/>
      <charset val="134"/>
    </font>
    <font>
      <sz val="11"/>
      <color rgb="FF000000"/>
      <name val="TimesNewRomanPSMT"/>
      <charset val="134"/>
    </font>
    <font>
      <sz val="11"/>
      <color rgb="FF000000"/>
      <name val="宋体"/>
      <charset val="134"/>
    </font>
    <font>
      <sz val="11"/>
      <color rgb="FF000000"/>
      <name val="FZFSJW--GB1-0"/>
      <charset val="134"/>
    </font>
  </fonts>
  <fills count="70">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theme="6" tint="0.6"/>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10"/>
        <bgColor indexed="64"/>
      </patternFill>
    </fill>
    <fill>
      <patternFill patternType="solid">
        <fgColor indexed="49"/>
        <bgColor indexed="64"/>
      </patternFill>
    </fill>
    <fill>
      <patternFill patternType="solid">
        <fgColor indexed="42"/>
        <bgColor indexed="64"/>
      </patternFill>
    </fill>
    <fill>
      <patternFill patternType="solid">
        <fgColor indexed="54"/>
        <bgColor indexed="64"/>
      </patternFill>
    </fill>
    <fill>
      <patternFill patternType="solid">
        <fgColor indexed="22"/>
        <bgColor indexed="64"/>
      </patternFill>
    </fill>
    <fill>
      <patternFill patternType="solid">
        <fgColor indexed="26"/>
        <bgColor indexed="64"/>
      </patternFill>
    </fill>
    <fill>
      <patternFill patternType="solid">
        <fgColor indexed="52"/>
        <bgColor indexed="64"/>
      </patternFill>
    </fill>
    <fill>
      <patternFill patternType="solid">
        <fgColor indexed="55"/>
        <bgColor indexed="64"/>
      </patternFill>
    </fill>
    <fill>
      <patternFill patternType="solid">
        <fgColor indexed="27"/>
        <bgColor indexed="64"/>
      </patternFill>
    </fill>
    <fill>
      <patternFill patternType="solid">
        <fgColor indexed="48"/>
        <bgColor indexed="64"/>
      </patternFill>
    </fill>
    <fill>
      <patternFill patternType="solid">
        <fgColor indexed="45"/>
        <bgColor indexed="64"/>
      </patternFill>
    </fill>
    <fill>
      <patternFill patternType="solid">
        <fgColor indexed="29"/>
        <bgColor indexed="64"/>
      </patternFill>
    </fill>
    <fill>
      <patternFill patternType="solid">
        <fgColor indexed="44"/>
        <bgColor indexed="64"/>
      </patternFill>
    </fill>
    <fill>
      <patternFill patternType="solid">
        <fgColor indexed="14"/>
        <bgColor indexed="64"/>
      </patternFill>
    </fill>
    <fill>
      <patternFill patternType="solid">
        <fgColor indexed="31"/>
        <bgColor indexed="64"/>
      </patternFill>
    </fill>
    <fill>
      <patternFill patternType="solid">
        <fgColor indexed="47"/>
        <bgColor indexed="64"/>
      </patternFill>
    </fill>
    <fill>
      <patternFill patternType="solid">
        <fgColor indexed="46"/>
        <bgColor indexed="64"/>
      </patternFill>
    </fill>
    <fill>
      <patternFill patternType="solid">
        <fgColor indexed="43"/>
        <bgColor indexed="64"/>
      </patternFill>
    </fill>
    <fill>
      <patternFill patternType="solid">
        <fgColor indexed="11"/>
        <bgColor indexed="64"/>
      </patternFill>
    </fill>
    <fill>
      <patternFill patternType="solid">
        <fgColor indexed="36"/>
        <bgColor indexed="64"/>
      </patternFill>
    </fill>
    <fill>
      <patternFill patternType="solid">
        <fgColor indexed="25"/>
        <bgColor indexed="64"/>
      </patternFill>
    </fill>
    <fill>
      <patternFill patternType="solid">
        <fgColor indexed="51"/>
        <bgColor indexed="64"/>
      </patternFill>
    </fill>
    <fill>
      <patternFill patternType="solid">
        <fgColor indexed="30"/>
        <bgColor indexed="64"/>
      </patternFill>
    </fill>
    <fill>
      <patternFill patternType="gray0625"/>
    </fill>
    <fill>
      <patternFill patternType="lightUp">
        <fgColor indexed="9"/>
        <bgColor indexed="29"/>
      </patternFill>
    </fill>
    <fill>
      <patternFill patternType="mediumGray">
        <fgColor indexed="22"/>
      </patternFill>
    </fill>
    <fill>
      <patternFill patternType="solid">
        <fgColor indexed="15"/>
        <bgColor indexed="64"/>
      </patternFill>
    </fill>
    <fill>
      <patternFill patternType="solid">
        <fgColor indexed="12"/>
        <bgColor indexed="64"/>
      </patternFill>
    </fill>
    <fill>
      <patternFill patternType="solid">
        <fgColor indexed="57"/>
        <bgColor indexed="64"/>
      </patternFill>
    </fill>
    <fill>
      <patternFill patternType="lightUp">
        <fgColor indexed="9"/>
        <bgColor indexed="55"/>
      </patternFill>
    </fill>
    <fill>
      <patternFill patternType="lightUp">
        <fgColor indexed="9"/>
        <bgColor indexed="22"/>
      </patternFill>
    </fill>
    <fill>
      <patternFill patternType="solid">
        <fgColor indexed="62"/>
        <bgColor indexed="64"/>
      </patternFill>
    </fill>
    <fill>
      <patternFill patternType="solid">
        <fgColor indexed="40"/>
        <bgColor indexed="64"/>
      </patternFill>
    </fill>
    <fill>
      <patternFill patternType="solid">
        <fgColor indexed="53"/>
        <bgColor indexed="64"/>
      </patternFill>
    </fill>
  </fills>
  <borders count="4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8"/>
      </left>
      <right/>
      <top/>
      <bottom style="thin">
        <color indexed="8"/>
      </bottom>
      <diagonal/>
    </border>
    <border>
      <left/>
      <right/>
      <top/>
      <bottom style="thin">
        <color auto="1"/>
      </bottom>
      <diagonal/>
    </border>
    <border>
      <left/>
      <right style="thin">
        <color rgb="FF000000"/>
      </right>
      <top/>
      <bottom style="thin">
        <color rgb="FF000000"/>
      </bottom>
      <diagonal/>
    </border>
    <border>
      <left/>
      <right style="thin">
        <color rgb="FF000000"/>
      </right>
      <top/>
      <bottom/>
      <diagonal/>
    </border>
    <border>
      <left style="thin">
        <color auto="1"/>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style="thin">
        <color auto="1"/>
      </right>
      <top/>
      <bottom style="thin">
        <color auto="1"/>
      </bottom>
      <diagonal/>
    </border>
    <border>
      <left/>
      <right/>
      <top style="thin">
        <color indexed="62"/>
      </top>
      <bottom style="double">
        <color indexed="62"/>
      </bottom>
      <diagonal/>
    </border>
    <border>
      <left/>
      <right/>
      <top/>
      <bottom style="thick">
        <color indexed="62"/>
      </bottom>
      <diagonal/>
    </border>
    <border>
      <left/>
      <right/>
      <top/>
      <bottom style="medium">
        <color auto="1"/>
      </bottom>
      <diagonal/>
    </border>
    <border>
      <left/>
      <right/>
      <top/>
      <bottom style="thick">
        <color indexed="22"/>
      </bottom>
      <diagonal/>
    </border>
    <border>
      <left style="thin">
        <color indexed="63"/>
      </left>
      <right style="thin">
        <color indexed="63"/>
      </right>
      <top style="thin">
        <color indexed="63"/>
      </top>
      <bottom style="thin">
        <color indexed="63"/>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style="medium">
        <color auto="1"/>
      </top>
      <bottom style="medium">
        <color auto="1"/>
      </bottom>
      <diagonal/>
    </border>
    <border>
      <left style="thin">
        <color indexed="23"/>
      </left>
      <right style="thin">
        <color indexed="23"/>
      </right>
      <top style="thin">
        <color indexed="23"/>
      </top>
      <bottom style="thin">
        <color indexed="23"/>
      </bottom>
      <diagonal/>
    </border>
    <border>
      <left/>
      <right/>
      <top/>
      <bottom style="thick">
        <color indexed="11"/>
      </bottom>
      <diagonal/>
    </border>
    <border>
      <left/>
      <right/>
      <top style="medium">
        <color indexed="9"/>
      </top>
      <bottom style="medium">
        <color indexed="9"/>
      </bottom>
      <diagonal/>
    </border>
    <border>
      <left/>
      <right/>
      <top style="thin">
        <color indexed="11"/>
      </top>
      <bottom style="double">
        <color indexed="11"/>
      </bottom>
      <diagonal/>
    </border>
    <border>
      <left/>
      <right/>
      <top/>
      <bottom style="thick">
        <color indexed="43"/>
      </bottom>
      <diagonal/>
    </border>
    <border>
      <left/>
      <right/>
      <top/>
      <bottom style="medium">
        <color indexed="4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s>
  <cellStyleXfs count="1335">
    <xf numFmtId="0" fontId="0" fillId="0" borderId="0">
      <alignment vertical="center"/>
    </xf>
    <xf numFmtId="43" fontId="0" fillId="0" borderId="0" applyFont="0" applyFill="0" applyBorder="0" applyAlignment="0" applyProtection="0">
      <alignment vertical="center"/>
    </xf>
    <xf numFmtId="44" fontId="1" fillId="0" borderId="0" applyFont="0" applyFill="0" applyBorder="0" applyAlignment="0" applyProtection="0">
      <alignment vertical="center"/>
    </xf>
    <xf numFmtId="9" fontId="8"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64"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1" fillId="5" borderId="17" applyNumberFormat="0" applyFont="0" applyAlignment="0" applyProtection="0">
      <alignment vertical="center"/>
    </xf>
    <xf numFmtId="0" fontId="66" fillId="0" borderId="0" applyNumberFormat="0" applyFill="0" applyBorder="0" applyAlignment="0" applyProtection="0">
      <alignment vertical="center"/>
    </xf>
    <xf numFmtId="0" fontId="67"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69" fillId="0" borderId="18" applyNumberFormat="0" applyFill="0" applyAlignment="0" applyProtection="0">
      <alignment vertical="center"/>
    </xf>
    <xf numFmtId="0" fontId="70" fillId="0" borderId="18" applyNumberFormat="0" applyFill="0" applyAlignment="0" applyProtection="0">
      <alignment vertical="center"/>
    </xf>
    <xf numFmtId="0" fontId="71" fillId="0" borderId="19" applyNumberFormat="0" applyFill="0" applyAlignment="0" applyProtection="0">
      <alignment vertical="center"/>
    </xf>
    <xf numFmtId="0" fontId="71" fillId="0" borderId="0" applyNumberFormat="0" applyFill="0" applyBorder="0" applyAlignment="0" applyProtection="0">
      <alignment vertical="center"/>
    </xf>
    <xf numFmtId="0" fontId="72" fillId="6" borderId="20" applyNumberFormat="0" applyAlignment="0" applyProtection="0">
      <alignment vertical="center"/>
    </xf>
    <xf numFmtId="0" fontId="73" fillId="7" borderId="21" applyNumberFormat="0" applyAlignment="0" applyProtection="0">
      <alignment vertical="center"/>
    </xf>
    <xf numFmtId="0" fontId="74" fillId="7" borderId="20" applyNumberFormat="0" applyAlignment="0" applyProtection="0">
      <alignment vertical="center"/>
    </xf>
    <xf numFmtId="0" fontId="75" fillId="8" borderId="22" applyNumberFormat="0" applyAlignment="0" applyProtection="0">
      <alignment vertical="center"/>
    </xf>
    <xf numFmtId="0" fontId="76" fillId="0" borderId="23" applyNumberFormat="0" applyFill="0" applyAlignment="0" applyProtection="0">
      <alignment vertical="center"/>
    </xf>
    <xf numFmtId="0" fontId="77" fillId="0" borderId="24" applyNumberFormat="0" applyFill="0" applyAlignment="0" applyProtection="0">
      <alignment vertical="center"/>
    </xf>
    <xf numFmtId="0" fontId="78" fillId="9" borderId="0" applyNumberFormat="0" applyBorder="0" applyAlignment="0" applyProtection="0">
      <alignment vertical="center"/>
    </xf>
    <xf numFmtId="0" fontId="79" fillId="10" borderId="0" applyNumberFormat="0" applyBorder="0" applyAlignment="0" applyProtection="0">
      <alignment vertical="center"/>
    </xf>
    <xf numFmtId="0" fontId="80" fillId="11" borderId="0" applyNumberFormat="0" applyBorder="0" applyAlignment="0" applyProtection="0">
      <alignment vertical="center"/>
    </xf>
    <xf numFmtId="0" fontId="81" fillId="12" borderId="0" applyNumberFormat="0" applyBorder="0" applyAlignment="0" applyProtection="0">
      <alignment vertical="center"/>
    </xf>
    <xf numFmtId="0" fontId="82" fillId="13" borderId="0" applyNumberFormat="0" applyBorder="0" applyAlignment="0" applyProtection="0">
      <alignment vertical="center"/>
    </xf>
    <xf numFmtId="0" fontId="82" fillId="14" borderId="0" applyNumberFormat="0" applyBorder="0" applyAlignment="0" applyProtection="0">
      <alignment vertical="center"/>
    </xf>
    <xf numFmtId="0" fontId="81" fillId="15" borderId="0" applyNumberFormat="0" applyBorder="0" applyAlignment="0" applyProtection="0">
      <alignment vertical="center"/>
    </xf>
    <xf numFmtId="0" fontId="81" fillId="16" borderId="0" applyNumberFormat="0" applyBorder="0" applyAlignment="0" applyProtection="0">
      <alignment vertical="center"/>
    </xf>
    <xf numFmtId="0" fontId="82" fillId="17" borderId="0" applyNumberFormat="0" applyBorder="0" applyAlignment="0" applyProtection="0">
      <alignment vertical="center"/>
    </xf>
    <xf numFmtId="0" fontId="82" fillId="18" borderId="0" applyNumberFormat="0" applyBorder="0" applyAlignment="0" applyProtection="0">
      <alignment vertical="center"/>
    </xf>
    <xf numFmtId="0" fontId="81" fillId="19" borderId="0" applyNumberFormat="0" applyBorder="0" applyAlignment="0" applyProtection="0">
      <alignment vertical="center"/>
    </xf>
    <xf numFmtId="0" fontId="81" fillId="20" borderId="0" applyNumberFormat="0" applyBorder="0" applyAlignment="0" applyProtection="0">
      <alignment vertical="center"/>
    </xf>
    <xf numFmtId="0" fontId="82" fillId="21" borderId="0" applyNumberFormat="0" applyBorder="0" applyAlignment="0" applyProtection="0">
      <alignment vertical="center"/>
    </xf>
    <xf numFmtId="0" fontId="82" fillId="22" borderId="0" applyNumberFormat="0" applyBorder="0" applyAlignment="0" applyProtection="0">
      <alignment vertical="center"/>
    </xf>
    <xf numFmtId="0" fontId="81" fillId="23" borderId="0" applyNumberFormat="0" applyBorder="0" applyAlignment="0" applyProtection="0">
      <alignment vertical="center"/>
    </xf>
    <xf numFmtId="0" fontId="81" fillId="24" borderId="0" applyNumberFormat="0" applyBorder="0" applyAlignment="0" applyProtection="0">
      <alignment vertical="center"/>
    </xf>
    <xf numFmtId="0" fontId="82" fillId="25" borderId="0" applyNumberFormat="0" applyBorder="0" applyAlignment="0" applyProtection="0">
      <alignment vertical="center"/>
    </xf>
    <xf numFmtId="0" fontId="82" fillId="26" borderId="0" applyNumberFormat="0" applyBorder="0" applyAlignment="0" applyProtection="0">
      <alignment vertical="center"/>
    </xf>
    <xf numFmtId="0" fontId="81" fillId="27" borderId="0" applyNumberFormat="0" applyBorder="0" applyAlignment="0" applyProtection="0">
      <alignment vertical="center"/>
    </xf>
    <xf numFmtId="0" fontId="81" fillId="28" borderId="0" applyNumberFormat="0" applyBorder="0" applyAlignment="0" applyProtection="0">
      <alignment vertical="center"/>
    </xf>
    <xf numFmtId="0" fontId="82" fillId="29" borderId="0" applyNumberFormat="0" applyBorder="0" applyAlignment="0" applyProtection="0">
      <alignment vertical="center"/>
    </xf>
    <xf numFmtId="0" fontId="82" fillId="30" borderId="0" applyNumberFormat="0" applyBorder="0" applyAlignment="0" applyProtection="0">
      <alignment vertical="center"/>
    </xf>
    <xf numFmtId="0" fontId="81" fillId="31" borderId="0" applyNumberFormat="0" applyBorder="0" applyAlignment="0" applyProtection="0">
      <alignment vertical="center"/>
    </xf>
    <xf numFmtId="0" fontId="81" fillId="32" borderId="0" applyNumberFormat="0" applyBorder="0" applyAlignment="0" applyProtection="0">
      <alignment vertical="center"/>
    </xf>
    <xf numFmtId="0" fontId="82" fillId="33" borderId="0" applyNumberFormat="0" applyBorder="0" applyAlignment="0" applyProtection="0">
      <alignment vertical="center"/>
    </xf>
    <xf numFmtId="0" fontId="82" fillId="34" borderId="0" applyNumberFormat="0" applyBorder="0" applyAlignment="0" applyProtection="0">
      <alignment vertical="center"/>
    </xf>
    <xf numFmtId="0" fontId="81" fillId="35" borderId="0" applyNumberFormat="0" applyBorder="0" applyAlignment="0" applyProtection="0">
      <alignment vertical="center"/>
    </xf>
    <xf numFmtId="0" fontId="83" fillId="0" borderId="0">
      <alignment vertical="center"/>
    </xf>
    <xf numFmtId="0" fontId="84" fillId="0" borderId="25" applyNumberFormat="0" applyFill="0" applyProtection="0">
      <alignment horizontal="center" vertical="center"/>
    </xf>
    <xf numFmtId="0" fontId="85" fillId="36" borderId="0" applyNumberFormat="0" applyBorder="0" applyAlignment="0" applyProtection="0">
      <alignment vertical="center"/>
    </xf>
    <xf numFmtId="0" fontId="86" fillId="37" borderId="0" applyNumberFormat="0" applyBorder="0" applyAlignment="0" applyProtection="0">
      <alignment vertical="center"/>
    </xf>
    <xf numFmtId="0" fontId="87" fillId="0" borderId="26" applyNumberFormat="0" applyFill="0" applyAlignment="0" applyProtection="0">
      <alignment vertical="center"/>
    </xf>
    <xf numFmtId="9" fontId="8" fillId="0" borderId="0" applyFont="0" applyFill="0" applyBorder="0" applyAlignment="0" applyProtection="0">
      <alignment vertical="center"/>
    </xf>
    <xf numFmtId="0" fontId="88" fillId="0" borderId="0">
      <alignment horizontal="center" vertical="center" wrapText="1"/>
      <protection locked="0"/>
    </xf>
    <xf numFmtId="0" fontId="89" fillId="38" borderId="0" applyNumberFormat="0" applyBorder="0" applyAlignment="0" applyProtection="0">
      <alignment vertical="center"/>
    </xf>
    <xf numFmtId="0" fontId="86" fillId="39" borderId="0" applyNumberFormat="0" applyBorder="0" applyAlignment="0" applyProtection="0">
      <alignment vertical="center"/>
    </xf>
    <xf numFmtId="0" fontId="25" fillId="40" borderId="0" applyNumberFormat="0" applyBorder="0" applyAlignment="0" applyProtection="0">
      <alignment vertical="center"/>
    </xf>
    <xf numFmtId="0" fontId="8" fillId="0" borderId="0">
      <alignment vertical="center"/>
    </xf>
    <xf numFmtId="0" fontId="25" fillId="41" borderId="0" applyNumberFormat="0" applyBorder="0" applyAlignment="0" applyProtection="0">
      <alignment vertical="center"/>
    </xf>
    <xf numFmtId="0" fontId="8" fillId="0" borderId="0">
      <alignment vertical="center"/>
    </xf>
    <xf numFmtId="0" fontId="83" fillId="0" borderId="0">
      <alignment vertical="center"/>
    </xf>
    <xf numFmtId="0" fontId="0" fillId="0" borderId="0">
      <alignment vertical="center"/>
    </xf>
    <xf numFmtId="0" fontId="86" fillId="42" borderId="0" applyNumberFormat="0" applyBorder="0" applyAlignment="0" applyProtection="0">
      <alignment vertical="center"/>
    </xf>
    <xf numFmtId="176" fontId="90" fillId="0" borderId="25" applyFill="0" applyProtection="0">
      <alignment horizontal="right" vertical="center"/>
    </xf>
    <xf numFmtId="0" fontId="85" fillId="42" borderId="0" applyNumberFormat="0" applyBorder="0" applyAlignment="0" applyProtection="0">
      <alignment vertical="center"/>
    </xf>
    <xf numFmtId="0" fontId="86" fillId="43" borderId="0" applyNumberFormat="0" applyBorder="0" applyAlignment="0" applyProtection="0">
      <alignment vertical="center"/>
    </xf>
    <xf numFmtId="0" fontId="89" fillId="44" borderId="0" applyNumberFormat="0" applyBorder="0" applyAlignment="0" applyProtection="0">
      <alignment vertical="center"/>
    </xf>
    <xf numFmtId="0" fontId="91" fillId="41" borderId="1" applyNumberFormat="0" applyBorder="0" applyAlignment="0" applyProtection="0">
      <alignment vertical="center"/>
    </xf>
    <xf numFmtId="0" fontId="85" fillId="45" borderId="0" applyNumberFormat="0" applyBorder="0" applyAlignment="0" applyProtection="0">
      <alignment vertical="center"/>
    </xf>
    <xf numFmtId="0" fontId="92" fillId="46" borderId="0" applyNumberFormat="0" applyBorder="0" applyAlignment="0" applyProtection="0">
      <alignment vertical="center"/>
    </xf>
    <xf numFmtId="0" fontId="86" fillId="39" borderId="0" applyNumberFormat="0" applyBorder="0" applyAlignment="0" applyProtection="0">
      <alignment vertical="center"/>
    </xf>
    <xf numFmtId="0" fontId="28" fillId="0" borderId="0">
      <alignment vertical="center"/>
    </xf>
    <xf numFmtId="0" fontId="85" fillId="47" borderId="0" applyNumberFormat="0" applyBorder="0" applyAlignment="0" applyProtection="0">
      <alignment vertical="center"/>
    </xf>
    <xf numFmtId="0" fontId="86" fillId="48" borderId="0" applyNumberFormat="0" applyBorder="0" applyAlignment="0" applyProtection="0">
      <alignment vertical="center"/>
    </xf>
    <xf numFmtId="0" fontId="86" fillId="42" borderId="0" applyNumberFormat="0" applyBorder="0" applyAlignment="0" applyProtection="0">
      <alignment vertical="center"/>
    </xf>
    <xf numFmtId="0" fontId="86" fillId="43"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 fillId="0" borderId="0">
      <alignment vertical="center"/>
    </xf>
    <xf numFmtId="0" fontId="85" fillId="46" borderId="0" applyNumberFormat="0" applyBorder="0" applyAlignment="0" applyProtection="0">
      <alignment vertical="center"/>
    </xf>
    <xf numFmtId="0" fontId="86" fillId="48" borderId="0" applyNumberFormat="0" applyBorder="0" applyAlignment="0" applyProtection="0">
      <alignment vertical="center"/>
    </xf>
    <xf numFmtId="0" fontId="93" fillId="0" borderId="27" applyNumberFormat="0" applyFill="0" applyAlignment="0" applyProtection="0">
      <alignment vertical="center"/>
    </xf>
    <xf numFmtId="9" fontId="8" fillId="0" borderId="0" applyFont="0" applyFill="0" applyBorder="0" applyAlignment="0" applyProtection="0">
      <alignment vertical="center"/>
    </xf>
    <xf numFmtId="0" fontId="94" fillId="46" borderId="0" applyNumberFormat="0" applyBorder="0" applyAlignment="0" applyProtection="0">
      <alignment vertical="center"/>
    </xf>
    <xf numFmtId="0" fontId="28" fillId="0" borderId="0">
      <alignment vertical="center"/>
    </xf>
    <xf numFmtId="0" fontId="85" fillId="46" borderId="0" applyNumberFormat="0" applyBorder="0" applyAlignment="0" applyProtection="0">
      <alignment vertical="center"/>
    </xf>
    <xf numFmtId="9" fontId="8" fillId="0" borderId="0" applyFont="0" applyFill="0" applyBorder="0" applyAlignment="0" applyProtection="0">
      <alignment vertical="center"/>
    </xf>
    <xf numFmtId="0" fontId="86" fillId="39" borderId="0" applyNumberFormat="0" applyBorder="0" applyAlignment="0" applyProtection="0">
      <alignment vertical="center"/>
    </xf>
    <xf numFmtId="0" fontId="86" fillId="42" borderId="0" applyNumberFormat="0" applyBorder="0" applyAlignment="0" applyProtection="0">
      <alignment vertical="center"/>
    </xf>
    <xf numFmtId="9" fontId="8" fillId="0" borderId="0" applyFont="0" applyFill="0" applyBorder="0" applyAlignment="0" applyProtection="0">
      <alignment vertical="center"/>
    </xf>
    <xf numFmtId="0" fontId="86" fillId="42" borderId="0" applyNumberFormat="0" applyBorder="0" applyAlignment="0" applyProtection="0">
      <alignment vertical="center"/>
    </xf>
    <xf numFmtId="0" fontId="0" fillId="48" borderId="0" applyNumberFormat="0" applyBorder="0" applyAlignment="0" applyProtection="0">
      <alignment vertical="center"/>
    </xf>
    <xf numFmtId="0" fontId="8" fillId="0" borderId="0">
      <alignment vertical="center"/>
    </xf>
    <xf numFmtId="0" fontId="95" fillId="0" borderId="28">
      <alignment horizontal="center" vertical="center"/>
    </xf>
    <xf numFmtId="0" fontId="85" fillId="45" borderId="0" applyNumberFormat="0" applyBorder="0" applyAlignment="0" applyProtection="0">
      <alignment vertical="center"/>
    </xf>
    <xf numFmtId="0" fontId="0" fillId="38" borderId="0" applyNumberFormat="0" applyBorder="0" applyAlignment="0" applyProtection="0">
      <alignment vertical="center"/>
    </xf>
    <xf numFmtId="0" fontId="8" fillId="0" borderId="0">
      <alignment vertical="center"/>
    </xf>
    <xf numFmtId="0" fontId="90" fillId="0" borderId="8" applyNumberFormat="0" applyFill="0" applyProtection="0">
      <alignment horizontal="right" vertical="center"/>
    </xf>
    <xf numFmtId="0" fontId="25" fillId="41" borderId="0" applyNumberFormat="0" applyBorder="0" applyAlignment="0" applyProtection="0">
      <alignment vertical="center"/>
    </xf>
    <xf numFmtId="0" fontId="25" fillId="40" borderId="0" applyNumberFormat="0" applyBorder="0" applyAlignment="0" applyProtection="0">
      <alignment vertical="center"/>
    </xf>
    <xf numFmtId="0" fontId="96" fillId="38" borderId="0" applyNumberFormat="0" applyBorder="0" applyAlignment="0" applyProtection="0">
      <alignment vertical="center"/>
    </xf>
    <xf numFmtId="0" fontId="25" fillId="40" borderId="0" applyNumberFormat="0" applyBorder="0" applyAlignment="0" applyProtection="0">
      <alignment vertical="center"/>
    </xf>
    <xf numFmtId="0" fontId="8" fillId="0" borderId="0" applyNumberFormat="0" applyFont="0" applyFill="0" applyBorder="0" applyAlignment="0" applyProtection="0">
      <alignment horizontal="left" vertical="center"/>
    </xf>
    <xf numFmtId="0" fontId="85" fillId="40" borderId="0" applyNumberFormat="0" applyBorder="0" applyAlignment="0" applyProtection="0">
      <alignment vertical="center"/>
    </xf>
    <xf numFmtId="0" fontId="86" fillId="42" borderId="0" applyNumberFormat="0" applyBorder="0" applyAlignment="0" applyProtection="0">
      <alignment vertical="center"/>
    </xf>
    <xf numFmtId="0" fontId="93" fillId="0" borderId="27" applyNumberFormat="0" applyFill="0" applyAlignment="0" applyProtection="0">
      <alignment vertical="center"/>
    </xf>
    <xf numFmtId="0" fontId="97" fillId="0" borderId="0">
      <alignment vertical="center"/>
    </xf>
    <xf numFmtId="0" fontId="86" fillId="42" borderId="0" applyNumberFormat="0" applyBorder="0" applyAlignment="0" applyProtection="0">
      <alignment vertical="center"/>
    </xf>
    <xf numFmtId="0" fontId="93" fillId="0" borderId="27" applyNumberFormat="0" applyFill="0" applyAlignment="0" applyProtection="0">
      <alignment vertical="center"/>
    </xf>
    <xf numFmtId="0" fontId="83" fillId="0" borderId="0">
      <alignment vertical="center"/>
    </xf>
    <xf numFmtId="0" fontId="8" fillId="0" borderId="0">
      <alignment vertical="center"/>
    </xf>
    <xf numFmtId="0" fontId="25" fillId="41" borderId="0" applyNumberFormat="0" applyBorder="0" applyAlignment="0" applyProtection="0">
      <alignment vertical="center"/>
    </xf>
    <xf numFmtId="0" fontId="28" fillId="0" borderId="0">
      <alignment vertical="center"/>
    </xf>
    <xf numFmtId="0" fontId="97" fillId="0" borderId="0">
      <alignment vertical="center"/>
    </xf>
    <xf numFmtId="0" fontId="97" fillId="0" borderId="0">
      <alignment vertical="center"/>
    </xf>
    <xf numFmtId="0" fontId="28" fillId="0" borderId="0">
      <alignment vertical="center"/>
    </xf>
    <xf numFmtId="0" fontId="83" fillId="0" borderId="0">
      <alignment vertical="center"/>
    </xf>
    <xf numFmtId="0" fontId="25" fillId="41" borderId="0" applyNumberFormat="0" applyBorder="0" applyAlignment="0" applyProtection="0">
      <alignment vertical="center"/>
    </xf>
    <xf numFmtId="9" fontId="8" fillId="0" borderId="0" applyFont="0" applyFill="0" applyBorder="0" applyAlignment="0" applyProtection="0">
      <alignment vertical="center"/>
    </xf>
    <xf numFmtId="0" fontId="83"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3" fillId="0" borderId="0">
      <alignment vertical="center"/>
    </xf>
    <xf numFmtId="9" fontId="8" fillId="0" borderId="0" applyFont="0" applyFill="0" applyBorder="0" applyAlignment="0" applyProtection="0">
      <alignment vertical="center"/>
    </xf>
    <xf numFmtId="49" fontId="8" fillId="0" borderId="0" applyFont="0" applyFill="0" applyBorder="0" applyAlignment="0" applyProtection="0">
      <alignment vertical="center"/>
    </xf>
    <xf numFmtId="0" fontId="0" fillId="0" borderId="0">
      <alignment vertical="center"/>
    </xf>
    <xf numFmtId="0" fontId="28" fillId="0" borderId="0">
      <alignment vertical="center"/>
    </xf>
    <xf numFmtId="0" fontId="83" fillId="0" borderId="0">
      <alignment vertical="center"/>
    </xf>
    <xf numFmtId="0" fontId="8" fillId="0" borderId="0">
      <alignment vertical="center"/>
    </xf>
    <xf numFmtId="0" fontId="25" fillId="41" borderId="0" applyNumberFormat="0" applyBorder="0" applyAlignment="0" applyProtection="0">
      <alignment vertical="center"/>
    </xf>
    <xf numFmtId="0" fontId="83" fillId="0" borderId="0">
      <alignment vertical="center"/>
    </xf>
    <xf numFmtId="9" fontId="8" fillId="0" borderId="0" applyFont="0" applyFill="0" applyBorder="0" applyAlignment="0" applyProtection="0">
      <alignment vertical="center"/>
    </xf>
    <xf numFmtId="0" fontId="83" fillId="0" borderId="0">
      <alignment vertical="center"/>
    </xf>
    <xf numFmtId="49" fontId="8" fillId="0" borderId="0" applyFont="0" applyFill="0" applyBorder="0" applyAlignment="0" applyProtection="0">
      <alignment vertical="center"/>
    </xf>
    <xf numFmtId="0" fontId="98" fillId="0" borderId="0" applyNumberFormat="0" applyFill="0" applyBorder="0" applyAlignment="0" applyProtection="0">
      <alignment vertical="top"/>
      <protection locked="0"/>
    </xf>
    <xf numFmtId="0" fontId="86" fillId="39" borderId="0" applyNumberFormat="0" applyBorder="0" applyAlignment="0" applyProtection="0">
      <alignment vertical="center"/>
    </xf>
    <xf numFmtId="0" fontId="83" fillId="0" borderId="0">
      <alignment vertical="center"/>
    </xf>
    <xf numFmtId="0" fontId="86" fillId="48" borderId="0" applyNumberFormat="0" applyBorder="0" applyAlignment="0" applyProtection="0">
      <alignment vertical="center"/>
    </xf>
    <xf numFmtId="0" fontId="83" fillId="0" borderId="0">
      <alignment vertical="center"/>
    </xf>
    <xf numFmtId="0" fontId="83" fillId="0" borderId="0">
      <alignment vertical="center"/>
    </xf>
    <xf numFmtId="10" fontId="8" fillId="0" borderId="0" applyFont="0" applyFill="0" applyBorder="0" applyAlignment="0" applyProtection="0">
      <alignment vertical="center"/>
    </xf>
    <xf numFmtId="9" fontId="8" fillId="0" borderId="0" applyFont="0" applyFill="0" applyBorder="0" applyAlignment="0" applyProtection="0">
      <alignment vertical="center"/>
    </xf>
    <xf numFmtId="0" fontId="83" fillId="0" borderId="0">
      <alignment vertical="center"/>
    </xf>
    <xf numFmtId="0" fontId="99" fillId="0" borderId="29" applyNumberFormat="0" applyFill="0" applyAlignment="0" applyProtection="0">
      <alignment vertical="center"/>
    </xf>
    <xf numFmtId="0" fontId="83" fillId="0" borderId="0">
      <alignment vertical="center"/>
    </xf>
    <xf numFmtId="0" fontId="83" fillId="0" borderId="0">
      <alignment vertical="center"/>
    </xf>
    <xf numFmtId="0" fontId="98" fillId="0" borderId="0" applyNumberFormat="0" applyFill="0" applyBorder="0" applyAlignment="0" applyProtection="0">
      <alignment vertical="top"/>
      <protection locked="0"/>
    </xf>
    <xf numFmtId="0" fontId="86" fillId="39" borderId="0" applyNumberFormat="0" applyBorder="0" applyAlignment="0" applyProtection="0">
      <alignment vertical="center"/>
    </xf>
    <xf numFmtId="0" fontId="83" fillId="0" borderId="0">
      <alignment vertical="center"/>
    </xf>
    <xf numFmtId="0" fontId="90" fillId="0" borderId="0">
      <alignment vertical="center"/>
    </xf>
    <xf numFmtId="0" fontId="86" fillId="37" borderId="0" applyNumberFormat="0" applyBorder="0" applyAlignment="0" applyProtection="0">
      <alignment vertical="center"/>
    </xf>
    <xf numFmtId="0" fontId="28" fillId="0" borderId="0">
      <alignment vertical="center"/>
    </xf>
    <xf numFmtId="0" fontId="0" fillId="38" borderId="0" applyNumberFormat="0" applyBorder="0" applyAlignment="0" applyProtection="0">
      <alignment vertical="center"/>
    </xf>
    <xf numFmtId="0" fontId="0" fillId="38" borderId="0" applyNumberFormat="0" applyBorder="0" applyAlignment="0" applyProtection="0">
      <alignment vertical="center"/>
    </xf>
    <xf numFmtId="0" fontId="85" fillId="49" borderId="0" applyNumberFormat="0" applyBorder="0" applyAlignment="0" applyProtection="0">
      <alignment vertical="center"/>
    </xf>
    <xf numFmtId="0" fontId="0" fillId="50" borderId="0" applyNumberFormat="0" applyBorder="0" applyAlignment="0" applyProtection="0">
      <alignment vertical="center"/>
    </xf>
    <xf numFmtId="0" fontId="25" fillId="50"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85" fillId="51" borderId="0" applyNumberFormat="0" applyBorder="0" applyAlignment="0" applyProtection="0">
      <alignment vertical="center"/>
    </xf>
    <xf numFmtId="0" fontId="8" fillId="0" borderId="0">
      <alignment vertical="center"/>
    </xf>
    <xf numFmtId="0" fontId="0" fillId="41" borderId="0" applyNumberFormat="0" applyBorder="0" applyAlignment="0" applyProtection="0">
      <alignment vertical="center"/>
    </xf>
    <xf numFmtId="0" fontId="0" fillId="41" borderId="0" applyNumberFormat="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177" fontId="8" fillId="0" borderId="0" applyFont="0" applyFill="0" applyBorder="0" applyAlignment="0" applyProtection="0">
      <alignment vertical="center"/>
    </xf>
    <xf numFmtId="0" fontId="8" fillId="0" borderId="0">
      <alignment vertical="center"/>
    </xf>
    <xf numFmtId="0" fontId="0" fillId="44" borderId="0" applyNumberFormat="0" applyBorder="0" applyAlignment="0" applyProtection="0">
      <alignment vertical="center"/>
    </xf>
    <xf numFmtId="0" fontId="8" fillId="0" borderId="0">
      <alignment vertical="center"/>
    </xf>
    <xf numFmtId="0" fontId="0" fillId="52" borderId="0" applyNumberFormat="0" applyBorder="0" applyAlignment="0" applyProtection="0">
      <alignment vertical="center"/>
    </xf>
    <xf numFmtId="0" fontId="86" fillId="51"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0" fillId="44" borderId="0" applyNumberFormat="0" applyBorder="0" applyAlignment="0" applyProtection="0">
      <alignment vertical="center"/>
    </xf>
    <xf numFmtId="0" fontId="25" fillId="41" borderId="0" applyNumberFormat="0" applyBorder="0" applyAlignment="0" applyProtection="0">
      <alignment vertical="center"/>
    </xf>
    <xf numFmtId="0" fontId="0" fillId="51" borderId="0" applyNumberFormat="0" applyBorder="0" applyAlignment="0" applyProtection="0">
      <alignment vertical="center"/>
    </xf>
    <xf numFmtId="0" fontId="0" fillId="53" borderId="0" applyNumberFormat="0" applyBorder="0" applyAlignment="0" applyProtection="0">
      <alignment vertical="center"/>
    </xf>
    <xf numFmtId="0" fontId="0" fillId="53" borderId="0" applyNumberFormat="0" applyBorder="0" applyAlignment="0" applyProtection="0">
      <alignment vertical="center"/>
    </xf>
    <xf numFmtId="0" fontId="100" fillId="0" borderId="1">
      <alignment horizontal="left" vertical="center"/>
    </xf>
    <xf numFmtId="0" fontId="0" fillId="48" borderId="0" applyNumberFormat="0" applyBorder="0" applyAlignment="0" applyProtection="0">
      <alignment vertical="center"/>
    </xf>
    <xf numFmtId="0" fontId="86" fillId="39" borderId="0" applyNumberFormat="0" applyBorder="0" applyAlignment="0" applyProtection="0">
      <alignment vertical="center"/>
    </xf>
    <xf numFmtId="0" fontId="0" fillId="46" borderId="0" applyNumberFormat="0" applyBorder="0" applyAlignment="0" applyProtection="0">
      <alignment vertical="center"/>
    </xf>
    <xf numFmtId="0" fontId="0" fillId="46" borderId="0" applyNumberFormat="0" applyBorder="0" applyAlignment="0" applyProtection="0">
      <alignment vertical="center"/>
    </xf>
    <xf numFmtId="0" fontId="0" fillId="47" borderId="0" applyNumberFormat="0" applyBorder="0" applyAlignment="0" applyProtection="0">
      <alignment vertical="center"/>
    </xf>
    <xf numFmtId="0" fontId="0" fillId="51" borderId="0" applyNumberFormat="0" applyBorder="0" applyAlignment="0" applyProtection="0">
      <alignment vertical="center"/>
    </xf>
    <xf numFmtId="0" fontId="0" fillId="51" borderId="0" applyNumberFormat="0" applyBorder="0" applyAlignment="0" applyProtection="0">
      <alignment vertical="center"/>
    </xf>
    <xf numFmtId="0" fontId="0" fillId="54" borderId="0" applyNumberFormat="0" applyBorder="0" applyAlignment="0" applyProtection="0">
      <alignment vertical="center"/>
    </xf>
    <xf numFmtId="0" fontId="0" fillId="48" borderId="0" applyNumberFormat="0" applyBorder="0" applyAlignment="0" applyProtection="0">
      <alignment vertical="center"/>
    </xf>
    <xf numFmtId="0" fontId="0" fillId="52" borderId="0" applyNumberFormat="0" applyBorder="0" applyAlignment="0" applyProtection="0">
      <alignment vertical="center"/>
    </xf>
    <xf numFmtId="0" fontId="25" fillId="41" borderId="0" applyNumberFormat="0" applyBorder="0" applyAlignment="0" applyProtection="0">
      <alignment vertical="center"/>
    </xf>
    <xf numFmtId="0" fontId="89" fillId="38" borderId="0" applyNumberFormat="0" applyBorder="0" applyAlignment="0" applyProtection="0">
      <alignment vertical="center"/>
    </xf>
    <xf numFmtId="0" fontId="0" fillId="40" borderId="0" applyNumberFormat="0" applyBorder="0" applyAlignment="0" applyProtection="0">
      <alignment vertical="center"/>
    </xf>
    <xf numFmtId="0" fontId="0" fillId="40" borderId="0" applyNumberFormat="0" applyBorder="0" applyAlignment="0" applyProtection="0">
      <alignment vertical="center"/>
    </xf>
    <xf numFmtId="0" fontId="85" fillId="55" borderId="0" applyNumberFormat="0" applyBorder="0" applyAlignment="0" applyProtection="0">
      <alignment vertical="center"/>
    </xf>
    <xf numFmtId="0" fontId="89" fillId="38" borderId="0" applyNumberFormat="0" applyBorder="0" applyAlignment="0" applyProtection="0">
      <alignment vertical="center"/>
    </xf>
    <xf numFmtId="0" fontId="0" fillId="48" borderId="0" applyNumberFormat="0" applyBorder="0" applyAlignment="0" applyProtection="0">
      <alignment vertical="center"/>
    </xf>
    <xf numFmtId="0" fontId="89" fillId="38" borderId="0" applyNumberFormat="0" applyBorder="0" applyAlignment="0" applyProtection="0">
      <alignment vertical="center"/>
    </xf>
    <xf numFmtId="0" fontId="0" fillId="44" borderId="0" applyNumberFormat="0" applyBorder="0" applyAlignment="0" applyProtection="0">
      <alignment vertical="center"/>
    </xf>
    <xf numFmtId="0" fontId="101" fillId="53" borderId="0" applyNumberFormat="0" applyBorder="0" applyAlignment="0" applyProtection="0">
      <alignment vertical="center"/>
    </xf>
    <xf numFmtId="9" fontId="8" fillId="0" borderId="0" applyFont="0" applyFill="0" applyBorder="0" applyAlignment="0" applyProtection="0">
      <alignment vertical="center"/>
    </xf>
    <xf numFmtId="0" fontId="99" fillId="0" borderId="29" applyNumberFormat="0" applyFill="0" applyAlignment="0" applyProtection="0">
      <alignment vertical="center"/>
    </xf>
    <xf numFmtId="0" fontId="0" fillId="44" borderId="0" applyNumberFormat="0" applyBorder="0" applyAlignment="0" applyProtection="0">
      <alignment vertical="center"/>
    </xf>
    <xf numFmtId="0" fontId="86" fillId="56" borderId="0" applyNumberFormat="0" applyBorder="0" applyAlignment="0" applyProtection="0">
      <alignment vertical="center"/>
    </xf>
    <xf numFmtId="0" fontId="101" fillId="53" borderId="0" applyNumberFormat="0" applyBorder="0" applyAlignment="0" applyProtection="0">
      <alignment vertical="center"/>
    </xf>
    <xf numFmtId="9" fontId="8" fillId="0" borderId="0" applyFont="0" applyFill="0" applyBorder="0" applyAlignment="0" applyProtection="0">
      <alignment vertical="center"/>
    </xf>
    <xf numFmtId="0" fontId="89" fillId="38" borderId="0" applyNumberFormat="0" applyBorder="0" applyAlignment="0" applyProtection="0">
      <alignment vertical="center"/>
    </xf>
    <xf numFmtId="0" fontId="0" fillId="57" borderId="0" applyNumberFormat="0" applyBorder="0" applyAlignment="0" applyProtection="0">
      <alignment vertical="center"/>
    </xf>
    <xf numFmtId="0" fontId="85" fillId="53" borderId="0" applyNumberFormat="0" applyBorder="0" applyAlignment="0" applyProtection="0">
      <alignment vertical="center"/>
    </xf>
    <xf numFmtId="0" fontId="102" fillId="40" borderId="30" applyNumberFormat="0" applyAlignment="0" applyProtection="0">
      <alignment vertical="center"/>
    </xf>
    <xf numFmtId="0" fontId="86" fillId="42" borderId="0" applyNumberFormat="0" applyBorder="0" applyAlignment="0" applyProtection="0">
      <alignment vertical="center"/>
    </xf>
    <xf numFmtId="0" fontId="85" fillId="53" borderId="0" applyNumberFormat="0" applyBorder="0" applyAlignment="0" applyProtection="0">
      <alignment vertical="center"/>
    </xf>
    <xf numFmtId="0" fontId="85" fillId="53" borderId="0" applyNumberFormat="0" applyBorder="0" applyAlignment="0" applyProtection="0">
      <alignment vertical="center"/>
    </xf>
    <xf numFmtId="0" fontId="89" fillId="38" borderId="0" applyNumberFormat="0" applyBorder="0" applyAlignment="0" applyProtection="0">
      <alignment vertical="center"/>
    </xf>
    <xf numFmtId="0" fontId="103" fillId="0" borderId="31" applyNumberFormat="0" applyFill="0" applyAlignment="0" applyProtection="0">
      <alignment vertical="center"/>
    </xf>
    <xf numFmtId="0" fontId="85" fillId="53" borderId="0" applyNumberFormat="0" applyBorder="0" applyAlignment="0" applyProtection="0">
      <alignment vertical="center"/>
    </xf>
    <xf numFmtId="9" fontId="8" fillId="0" borderId="0" applyFont="0" applyFill="0" applyBorder="0" applyAlignment="0" applyProtection="0">
      <alignment vertical="center"/>
    </xf>
    <xf numFmtId="0" fontId="85" fillId="58" borderId="0" applyNumberFormat="0" applyBorder="0" applyAlignment="0" applyProtection="0">
      <alignment vertical="center"/>
    </xf>
    <xf numFmtId="0" fontId="85" fillId="58" borderId="0" applyNumberFormat="0" applyBorder="0" applyAlignment="0" applyProtection="0">
      <alignment vertical="center"/>
    </xf>
    <xf numFmtId="0" fontId="85" fillId="46" borderId="0" applyNumberFormat="0" applyBorder="0" applyAlignment="0" applyProtection="0">
      <alignment vertical="center"/>
    </xf>
    <xf numFmtId="0" fontId="102" fillId="40" borderId="30" applyNumberFormat="0" applyAlignment="0" applyProtection="0">
      <alignment vertical="center"/>
    </xf>
    <xf numFmtId="0" fontId="8" fillId="0" borderId="0">
      <alignment vertical="center"/>
    </xf>
    <xf numFmtId="0" fontId="86" fillId="42" borderId="0" applyNumberFormat="0" applyBorder="0" applyAlignment="0" applyProtection="0">
      <alignment vertical="center"/>
    </xf>
    <xf numFmtId="0" fontId="85" fillId="46" borderId="0" applyNumberFormat="0" applyBorder="0" applyAlignment="0" applyProtection="0">
      <alignment vertical="center"/>
    </xf>
    <xf numFmtId="0" fontId="86" fillId="51" borderId="0" applyNumberFormat="0" applyBorder="0" applyAlignment="0" applyProtection="0">
      <alignment vertical="center"/>
    </xf>
    <xf numFmtId="0" fontId="0" fillId="41" borderId="32" applyNumberFormat="0" applyFont="0" applyAlignment="0" applyProtection="0">
      <alignment vertical="center"/>
    </xf>
    <xf numFmtId="0" fontId="85" fillId="47" borderId="0" applyNumberFormat="0" applyBorder="0" applyAlignment="0" applyProtection="0">
      <alignment vertical="center"/>
    </xf>
    <xf numFmtId="0" fontId="85" fillId="51" borderId="0" applyNumberFormat="0" applyBorder="0" applyAlignment="0" applyProtection="0">
      <alignment vertical="center"/>
    </xf>
    <xf numFmtId="0" fontId="86" fillId="42" borderId="0" applyNumberFormat="0" applyBorder="0" applyAlignment="0" applyProtection="0">
      <alignment vertical="center"/>
    </xf>
    <xf numFmtId="0" fontId="85" fillId="51" borderId="0" applyNumberFormat="0" applyBorder="0" applyAlignment="0" applyProtection="0">
      <alignment vertical="center"/>
    </xf>
    <xf numFmtId="0" fontId="85" fillId="51" borderId="0" applyNumberFormat="0" applyBorder="0" applyAlignment="0" applyProtection="0">
      <alignment vertical="center"/>
    </xf>
    <xf numFmtId="0" fontId="85" fillId="54" borderId="0" applyNumberFormat="0" applyBorder="0" applyAlignment="0" applyProtection="0">
      <alignment vertical="center"/>
    </xf>
    <xf numFmtId="0" fontId="25" fillId="50" borderId="0" applyNumberFormat="0" applyBorder="0" applyAlignment="0" applyProtection="0">
      <alignment vertical="center"/>
    </xf>
    <xf numFmtId="0" fontId="85" fillId="54" borderId="0" applyNumberFormat="0" applyBorder="0" applyAlignment="0" applyProtection="0">
      <alignment vertical="center"/>
    </xf>
    <xf numFmtId="0" fontId="25" fillId="50" borderId="0" applyNumberFormat="0" applyBorder="0" applyAlignment="0" applyProtection="0">
      <alignment vertical="center"/>
    </xf>
    <xf numFmtId="0" fontId="85" fillId="45" borderId="0" applyNumberFormat="0" applyBorder="0" applyAlignment="0" applyProtection="0">
      <alignment vertical="center"/>
    </xf>
    <xf numFmtId="0" fontId="86" fillId="42" borderId="0" applyNumberFormat="0" applyBorder="0" applyAlignment="0" applyProtection="0">
      <alignment vertical="center"/>
    </xf>
    <xf numFmtId="0" fontId="85" fillId="45" borderId="0" applyNumberFormat="0" applyBorder="0" applyAlignment="0" applyProtection="0">
      <alignment vertical="center"/>
    </xf>
    <xf numFmtId="0" fontId="90" fillId="0" borderId="0" applyProtection="0">
      <alignment vertical="center"/>
    </xf>
    <xf numFmtId="0" fontId="8" fillId="0" borderId="0">
      <alignment vertical="center"/>
    </xf>
    <xf numFmtId="0" fontId="85" fillId="55" borderId="0" applyNumberFormat="0" applyBorder="0" applyAlignment="0" applyProtection="0">
      <alignment vertical="center"/>
    </xf>
    <xf numFmtId="0" fontId="85" fillId="40" borderId="0" applyNumberFormat="0" applyBorder="0" applyAlignment="0" applyProtection="0">
      <alignment vertical="center"/>
    </xf>
    <xf numFmtId="0" fontId="93" fillId="0" borderId="27" applyNumberFormat="0" applyFill="0" applyAlignment="0" applyProtection="0">
      <alignment vertical="center"/>
    </xf>
    <xf numFmtId="0" fontId="85" fillId="40" borderId="0" applyNumberFormat="0" applyBorder="0" applyAlignment="0" applyProtection="0">
      <alignment vertical="center"/>
    </xf>
    <xf numFmtId="0" fontId="85" fillId="40" borderId="0" applyNumberFormat="0" applyBorder="0" applyAlignment="0" applyProtection="0">
      <alignment vertical="center"/>
    </xf>
    <xf numFmtId="9" fontId="8" fillId="0" borderId="0" applyFont="0" applyFill="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 fillId="0" borderId="0" applyNumberFormat="0" applyFill="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9" borderId="0" applyNumberFormat="0" applyBorder="0" applyAlignment="0" applyProtection="0">
      <alignment vertical="center"/>
    </xf>
    <xf numFmtId="0" fontId="104" fillId="0" borderId="10">
      <alignment horizontal="left" vertical="center"/>
    </xf>
    <xf numFmtId="0" fontId="85" fillId="37" borderId="0" applyNumberFormat="0" applyBorder="0" applyAlignment="0" applyProtection="0">
      <alignment vertical="center"/>
    </xf>
    <xf numFmtId="0" fontId="104" fillId="0" borderId="10">
      <alignment horizontal="left" vertical="center"/>
    </xf>
    <xf numFmtId="0" fontId="85" fillId="37" borderId="0" applyNumberFormat="0" applyBorder="0" applyAlignment="0" applyProtection="0">
      <alignment vertical="center"/>
    </xf>
    <xf numFmtId="0" fontId="85" fillId="42" borderId="0" applyNumberFormat="0" applyBorder="0" applyAlignment="0" applyProtection="0">
      <alignment vertical="center"/>
    </xf>
    <xf numFmtId="0" fontId="97" fillId="0" borderId="0">
      <alignment vertical="center"/>
      <protection locked="0"/>
    </xf>
    <xf numFmtId="0" fontId="85" fillId="49" borderId="0" applyNumberFormat="0" applyBorder="0" applyAlignment="0" applyProtection="0">
      <alignment vertical="center"/>
    </xf>
    <xf numFmtId="0" fontId="25" fillId="50" borderId="0" applyNumberFormat="0" applyBorder="0" applyAlignment="0" applyProtection="0">
      <alignment vertical="center"/>
    </xf>
    <xf numFmtId="0" fontId="86" fillId="39" borderId="0" applyNumberFormat="0" applyBorder="0" applyAlignment="0" applyProtection="0">
      <alignment vertical="center"/>
    </xf>
    <xf numFmtId="0" fontId="25" fillId="50" borderId="0" applyNumberFormat="0" applyBorder="0" applyAlignment="0" applyProtection="0">
      <alignment vertical="center"/>
    </xf>
    <xf numFmtId="0" fontId="25" fillId="44"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105" fillId="0" borderId="0" applyNumberFormat="0" applyFill="0" applyBorder="0" applyAlignment="0" applyProtection="0">
      <alignment vertical="center"/>
    </xf>
    <xf numFmtId="0" fontId="86" fillId="42"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25" fillId="50" borderId="0" applyNumberFormat="0" applyBorder="0" applyAlignment="0" applyProtection="0">
      <alignment vertical="center"/>
    </xf>
    <xf numFmtId="0" fontId="95" fillId="0" borderId="28">
      <alignment horizontal="center" vertical="center"/>
    </xf>
    <xf numFmtId="0" fontId="86" fillId="48" borderId="0" applyNumberFormat="0" applyBorder="0" applyAlignment="0" applyProtection="0">
      <alignment vertical="center"/>
    </xf>
    <xf numFmtId="0" fontId="86" fillId="48" borderId="0" applyNumberFormat="0" applyBorder="0" applyAlignment="0" applyProtection="0">
      <alignment vertical="center"/>
    </xf>
    <xf numFmtId="0" fontId="93" fillId="0" borderId="27" applyNumberFormat="0" applyFill="0" applyAlignment="0" applyProtection="0">
      <alignment vertical="center"/>
    </xf>
    <xf numFmtId="0" fontId="86" fillId="48" borderId="0" applyNumberFormat="0" applyBorder="0" applyAlignment="0" applyProtection="0">
      <alignment vertical="center"/>
    </xf>
    <xf numFmtId="0" fontId="93" fillId="0" borderId="27" applyNumberFormat="0" applyFill="0" applyAlignment="0" applyProtection="0">
      <alignment vertical="center"/>
    </xf>
    <xf numFmtId="0" fontId="86" fillId="39" borderId="0" applyNumberFormat="0" applyBorder="0" applyAlignment="0" applyProtection="0">
      <alignment vertical="center"/>
    </xf>
    <xf numFmtId="15" fontId="106" fillId="0" borderId="0">
      <alignment vertical="center"/>
    </xf>
    <xf numFmtId="0" fontId="86" fillId="39" borderId="0" applyNumberFormat="0" applyBorder="0" applyAlignment="0" applyProtection="0">
      <alignment vertical="center"/>
    </xf>
    <xf numFmtId="177" fontId="8" fillId="0" borderId="0" applyFont="0" applyFill="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8" fillId="0" borderId="0">
      <alignment vertical="center"/>
    </xf>
    <xf numFmtId="0" fontId="86" fillId="39" borderId="0" applyNumberFormat="0" applyBorder="0" applyAlignment="0" applyProtection="0">
      <alignment vertical="center"/>
    </xf>
    <xf numFmtId="0" fontId="107" fillId="59" borderId="5">
      <alignment vertical="center"/>
      <protection locked="0"/>
    </xf>
    <xf numFmtId="0" fontId="8" fillId="0" borderId="0">
      <alignment vertical="center"/>
    </xf>
    <xf numFmtId="0" fontId="86" fillId="39" borderId="0" applyNumberFormat="0" applyBorder="0" applyAlignment="0" applyProtection="0">
      <alignment vertical="center"/>
    </xf>
    <xf numFmtId="0" fontId="8" fillId="0" borderId="0">
      <alignment vertical="center"/>
    </xf>
    <xf numFmtId="0" fontId="94" fillId="52" borderId="0" applyNumberFormat="0" applyBorder="0" applyAlignment="0" applyProtection="0">
      <alignment vertical="center"/>
    </xf>
    <xf numFmtId="0" fontId="86" fillId="39" borderId="0" applyNumberFormat="0" applyBorder="0" applyAlignment="0" applyProtection="0">
      <alignment vertical="center"/>
    </xf>
    <xf numFmtId="0" fontId="94" fillId="52" borderId="0" applyNumberFormat="0" applyBorder="0" applyAlignment="0" applyProtection="0">
      <alignment vertical="center"/>
    </xf>
    <xf numFmtId="0" fontId="86" fillId="39" borderId="0" applyNumberFormat="0" applyBorder="0" applyAlignment="0" applyProtection="0">
      <alignment vertical="center"/>
    </xf>
    <xf numFmtId="0" fontId="86" fillId="56" borderId="0" applyNumberFormat="0" applyBorder="0" applyAlignment="0" applyProtection="0">
      <alignment vertical="center"/>
    </xf>
    <xf numFmtId="0" fontId="85" fillId="39" borderId="0" applyNumberFormat="0" applyBorder="0" applyAlignment="0" applyProtection="0">
      <alignment vertical="center"/>
    </xf>
    <xf numFmtId="0" fontId="104" fillId="0" borderId="33" applyNumberFormat="0" applyAlignment="0" applyProtection="0">
      <alignment horizontal="left" vertical="center"/>
    </xf>
    <xf numFmtId="0" fontId="108" fillId="51" borderId="34" applyNumberFormat="0" applyAlignment="0" applyProtection="0">
      <alignment vertical="center"/>
    </xf>
    <xf numFmtId="0" fontId="25" fillId="40"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25" fillId="50" borderId="0" applyNumberFormat="0" applyBorder="0" applyAlignment="0" applyProtection="0">
      <alignment vertical="center"/>
    </xf>
    <xf numFmtId="0" fontId="86" fillId="43"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107" fillId="59" borderId="5">
      <alignment vertical="center"/>
      <protection locked="0"/>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86" fillId="56" borderId="0" applyNumberFormat="0" applyBorder="0" applyAlignment="0" applyProtection="0">
      <alignment vertical="center"/>
    </xf>
    <xf numFmtId="15" fontId="106" fillId="0" borderId="0">
      <alignment vertical="center"/>
    </xf>
    <xf numFmtId="0" fontId="109" fillId="0" borderId="0">
      <alignment vertical="center"/>
    </xf>
    <xf numFmtId="9" fontId="8" fillId="0" borderId="0" applyFont="0" applyFill="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56" borderId="0" applyNumberFormat="0" applyBorder="0" applyAlignment="0" applyProtection="0">
      <alignment vertical="center"/>
    </xf>
    <xf numFmtId="0" fontId="86" fillId="43" borderId="0" applyNumberFormat="0" applyBorder="0" applyAlignment="0" applyProtection="0">
      <alignment vertical="center"/>
    </xf>
    <xf numFmtId="0" fontId="25" fillId="41" borderId="0" applyNumberFormat="0" applyBorder="0" applyAlignment="0" applyProtection="0">
      <alignment vertical="center"/>
    </xf>
    <xf numFmtId="0" fontId="86" fillId="37" borderId="0" applyNumberFormat="0" applyBorder="0" applyAlignment="0" applyProtection="0">
      <alignment vertical="center"/>
    </xf>
    <xf numFmtId="0" fontId="8" fillId="0" borderId="0" applyFont="0" applyFill="0" applyBorder="0" applyAlignment="0" applyProtection="0">
      <alignment vertical="center"/>
    </xf>
    <xf numFmtId="0" fontId="25" fillId="41" borderId="0" applyNumberFormat="0" applyBorder="0" applyAlignment="0" applyProtection="0">
      <alignment vertical="center"/>
    </xf>
    <xf numFmtId="0" fontId="86" fillId="37"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93" fillId="0" borderId="27" applyNumberFormat="0" applyFill="0" applyAlignment="0" applyProtection="0">
      <alignment vertical="center"/>
    </xf>
    <xf numFmtId="0" fontId="25" fillId="41" borderId="0" applyNumberFormat="0" applyBorder="0" applyAlignment="0" applyProtection="0">
      <alignment vertical="center"/>
    </xf>
    <xf numFmtId="0" fontId="87" fillId="0" borderId="26" applyNumberFormat="0" applyFill="0" applyAlignment="0" applyProtection="0">
      <alignment vertical="center"/>
    </xf>
    <xf numFmtId="0" fontId="86" fillId="37" borderId="0" applyNumberFormat="0" applyBorder="0" applyAlignment="0" applyProtection="0">
      <alignment vertical="center"/>
    </xf>
    <xf numFmtId="0" fontId="93" fillId="0" borderId="27" applyNumberFormat="0" applyFill="0" applyAlignment="0" applyProtection="0">
      <alignment vertical="center"/>
    </xf>
    <xf numFmtId="0" fontId="25" fillId="41" borderId="0" applyNumberFormat="0" applyBorder="0" applyAlignment="0" applyProtection="0">
      <alignment vertical="center"/>
    </xf>
    <xf numFmtId="0" fontId="93" fillId="0" borderId="27" applyNumberFormat="0" applyFill="0" applyAlignment="0" applyProtection="0">
      <alignment vertical="center"/>
    </xf>
    <xf numFmtId="0" fontId="25" fillId="38" borderId="0" applyNumberFormat="0" applyBorder="0" applyAlignment="0" applyProtection="0">
      <alignment vertical="center"/>
    </xf>
    <xf numFmtId="0" fontId="86" fillId="39" borderId="0" applyNumberFormat="0" applyBorder="0" applyAlignment="0" applyProtection="0">
      <alignment vertical="center"/>
    </xf>
    <xf numFmtId="178" fontId="8" fillId="0" borderId="0" applyFont="0" applyFill="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25" fillId="38"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86" fillId="40" borderId="0" applyNumberFormat="0" applyBorder="0" applyAlignment="0" applyProtection="0">
      <alignment vertical="center"/>
    </xf>
    <xf numFmtId="179" fontId="8" fillId="0" borderId="0" applyFont="0" applyFill="0" applyBorder="0" applyAlignment="0" applyProtection="0">
      <alignment vertical="center"/>
    </xf>
    <xf numFmtId="0" fontId="86" fillId="40" borderId="0" applyNumberFormat="0" applyBorder="0" applyAlignment="0" applyProtection="0">
      <alignment vertical="center"/>
    </xf>
    <xf numFmtId="0" fontId="86" fillId="39" borderId="0" applyNumberFormat="0" applyBorder="0" applyAlignment="0" applyProtection="0">
      <alignment vertical="center"/>
    </xf>
    <xf numFmtId="0" fontId="89" fillId="44"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90" fillId="0" borderId="8" applyNumberFormat="0" applyFill="0" applyProtection="0">
      <alignment horizontal="right" vertical="center"/>
    </xf>
    <xf numFmtId="0" fontId="86" fillId="40"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180" fontId="110" fillId="0" borderId="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 fillId="0" borderId="0">
      <alignment vertical="center"/>
    </xf>
    <xf numFmtId="0" fontId="86" fillId="43" borderId="0" applyNumberFormat="0" applyBorder="0" applyAlignment="0" applyProtection="0">
      <alignment vertical="center"/>
    </xf>
    <xf numFmtId="181" fontId="8" fillId="0" borderId="0" applyFont="0" applyFill="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0" fontId="86" fillId="43" borderId="0" applyNumberFormat="0" applyBorder="0" applyAlignment="0" applyProtection="0">
      <alignment vertical="center"/>
    </xf>
    <xf numFmtId="9" fontId="8" fillId="0" borderId="0" applyFont="0" applyFill="0" applyBorder="0" applyAlignment="0" applyProtection="0">
      <alignment vertical="center"/>
    </xf>
    <xf numFmtId="0" fontId="86" fillId="39" borderId="0" applyNumberFormat="0" applyBorder="0" applyAlignment="0" applyProtection="0">
      <alignment vertical="center"/>
    </xf>
    <xf numFmtId="0" fontId="25" fillId="50" borderId="0" applyNumberFormat="0" applyBorder="0" applyAlignment="0" applyProtection="0">
      <alignment vertical="center"/>
    </xf>
    <xf numFmtId="9" fontId="8" fillId="0" borderId="0" applyFont="0" applyFill="0" applyBorder="0" applyAlignment="0" applyProtection="0">
      <alignment vertical="center"/>
    </xf>
    <xf numFmtId="0" fontId="25" fillId="50" borderId="0" applyNumberFormat="0" applyBorder="0" applyAlignment="0" applyProtection="0">
      <alignment vertical="center"/>
    </xf>
    <xf numFmtId="9" fontId="8" fillId="0" borderId="0" applyFont="0" applyFill="0" applyBorder="0" applyAlignment="0" applyProtection="0">
      <alignment vertical="center"/>
    </xf>
    <xf numFmtId="0" fontId="25" fillId="50" borderId="0" applyNumberFormat="0" applyBorder="0" applyAlignment="0" applyProtection="0">
      <alignment vertical="center"/>
    </xf>
    <xf numFmtId="9" fontId="8" fillId="0" borderId="0" applyFont="0" applyFill="0" applyBorder="0" applyAlignment="0" applyProtection="0">
      <alignment vertical="center"/>
    </xf>
    <xf numFmtId="0" fontId="25" fillId="50" borderId="0" applyNumberFormat="0" applyBorder="0" applyAlignment="0" applyProtection="0">
      <alignment vertical="center"/>
    </xf>
    <xf numFmtId="0" fontId="111" fillId="60" borderId="0" applyNumberFormat="0" applyBorder="0" applyAlignment="0" applyProtection="0">
      <alignment vertical="center"/>
    </xf>
    <xf numFmtId="9" fontId="8" fillId="0" borderId="0" applyFont="0" applyFill="0" applyBorder="0" applyAlignment="0" applyProtection="0">
      <alignment vertical="center"/>
    </xf>
    <xf numFmtId="0" fontId="25" fillId="40" borderId="0" applyNumberFormat="0" applyBorder="0" applyAlignment="0" applyProtection="0">
      <alignment vertical="center"/>
    </xf>
    <xf numFmtId="9" fontId="8" fillId="0" borderId="0" applyFont="0" applyFill="0" applyBorder="0" applyAlignment="0" applyProtection="0">
      <alignment vertical="center"/>
    </xf>
    <xf numFmtId="0" fontId="25" fillId="40" borderId="0" applyNumberFormat="0" applyBorder="0" applyAlignment="0" applyProtection="0">
      <alignment vertical="center"/>
    </xf>
    <xf numFmtId="0" fontId="25" fillId="51" borderId="0" applyNumberFormat="0" applyBorder="0" applyAlignment="0" applyProtection="0">
      <alignment vertical="center"/>
    </xf>
    <xf numFmtId="9" fontId="8" fillId="0" borderId="0" applyFont="0" applyFill="0" applyBorder="0" applyAlignment="0" applyProtection="0">
      <alignment vertical="center"/>
    </xf>
    <xf numFmtId="0" fontId="25" fillId="40" borderId="0" applyNumberFormat="0" applyBorder="0" applyAlignment="0" applyProtection="0">
      <alignment vertical="center"/>
    </xf>
    <xf numFmtId="0" fontId="90" fillId="0" borderId="8" applyNumberFormat="0" applyFill="0" applyProtection="0">
      <alignment horizontal="left" vertical="center"/>
    </xf>
    <xf numFmtId="0" fontId="25" fillId="51" borderId="0" applyNumberFormat="0" applyBorder="0" applyAlignment="0" applyProtection="0">
      <alignment vertical="center"/>
    </xf>
    <xf numFmtId="0" fontId="25"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6" fillId="40" borderId="0" applyNumberFormat="0" applyBorder="0" applyAlignment="0" applyProtection="0">
      <alignment vertical="center"/>
    </xf>
    <xf numFmtId="0" fontId="8" fillId="61" borderId="0" applyNumberFormat="0" applyFont="0" applyBorder="0" applyAlignment="0" applyProtection="0">
      <alignment vertical="center"/>
    </xf>
    <xf numFmtId="0" fontId="86" fillId="39" borderId="0" applyNumberFormat="0" applyBorder="0" applyAlignment="0" applyProtection="0">
      <alignment vertical="center"/>
    </xf>
    <xf numFmtId="0" fontId="86" fillId="42" borderId="0" applyNumberFormat="0" applyBorder="0" applyAlignment="0" applyProtection="0">
      <alignment vertical="center"/>
    </xf>
    <xf numFmtId="0" fontId="86" fillId="39" borderId="0" applyNumberFormat="0" applyBorder="0" applyAlignment="0" applyProtection="0">
      <alignment vertical="center"/>
    </xf>
    <xf numFmtId="0" fontId="110" fillId="0" borderId="0">
      <alignment vertical="center"/>
    </xf>
    <xf numFmtId="0" fontId="86" fillId="39" borderId="0" applyNumberFormat="0" applyBorder="0" applyAlignment="0" applyProtection="0">
      <alignment vertical="center"/>
    </xf>
    <xf numFmtId="0" fontId="86" fillId="39" borderId="0" applyNumberFormat="0" applyBorder="0" applyAlignment="0" applyProtection="0">
      <alignment vertical="center"/>
    </xf>
    <xf numFmtId="0" fontId="95" fillId="0" borderId="28">
      <alignment horizontal="center" vertical="center"/>
    </xf>
    <xf numFmtId="0" fontId="8" fillId="0" borderId="0">
      <alignment vertical="center"/>
    </xf>
    <xf numFmtId="0" fontId="86" fillId="39" borderId="0" applyNumberFormat="0" applyBorder="0" applyAlignment="0" applyProtection="0">
      <alignment vertical="center"/>
    </xf>
    <xf numFmtId="9" fontId="8" fillId="0" borderId="0" applyFont="0" applyFill="0" applyBorder="0" applyAlignment="0" applyProtection="0">
      <alignment vertical="center"/>
    </xf>
    <xf numFmtId="0" fontId="112" fillId="0" borderId="35" applyNumberFormat="0" applyFill="0" applyAlignment="0" applyProtection="0">
      <alignment vertical="center"/>
    </xf>
    <xf numFmtId="0" fontId="86" fillId="39" borderId="0" applyNumberFormat="0" applyBorder="0" applyAlignment="0" applyProtection="0">
      <alignment vertical="center"/>
    </xf>
    <xf numFmtId="0" fontId="93" fillId="0" borderId="27" applyNumberFormat="0" applyFill="0" applyAlignment="0" applyProtection="0">
      <alignment vertical="center"/>
    </xf>
    <xf numFmtId="0" fontId="86" fillId="39" borderId="0" applyNumberFormat="0" applyBorder="0" applyAlignment="0" applyProtection="0">
      <alignment vertical="center"/>
    </xf>
    <xf numFmtId="0" fontId="93" fillId="0" borderId="27" applyNumberFormat="0" applyFill="0" applyAlignment="0" applyProtection="0">
      <alignment vertical="center"/>
    </xf>
    <xf numFmtId="0" fontId="86" fillId="37"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25" fillId="44" borderId="0" applyNumberFormat="0" applyBorder="0" applyAlignment="0" applyProtection="0">
      <alignment vertical="center"/>
    </xf>
    <xf numFmtId="0" fontId="91" fillId="41" borderId="1" applyNumberFormat="0" applyBorder="0" applyAlignment="0" applyProtection="0">
      <alignment vertical="center"/>
    </xf>
    <xf numFmtId="0" fontId="25" fillId="50" borderId="0" applyNumberFormat="0" applyBorder="0" applyAlignment="0" applyProtection="0">
      <alignment vertical="center"/>
    </xf>
    <xf numFmtId="0" fontId="86" fillId="48" borderId="0" applyNumberFormat="0" applyBorder="0" applyAlignment="0" applyProtection="0">
      <alignment vertical="center"/>
    </xf>
    <xf numFmtId="0" fontId="99" fillId="0" borderId="29" applyNumberFormat="0" applyFill="0" applyAlignment="0" applyProtection="0">
      <alignment vertical="center"/>
    </xf>
    <xf numFmtId="0" fontId="86" fillId="48" borderId="0" applyNumberFormat="0" applyBorder="0" applyAlignment="0" applyProtection="0">
      <alignment vertical="center"/>
    </xf>
    <xf numFmtId="0" fontId="86" fillId="37" borderId="0" applyNumberFormat="0" applyBorder="0" applyAlignment="0" applyProtection="0">
      <alignment vertical="center"/>
    </xf>
    <xf numFmtId="0" fontId="113" fillId="51" borderId="36">
      <alignment horizontal="left" vertical="center"/>
      <protection locked="0" hidden="1"/>
    </xf>
    <xf numFmtId="0" fontId="86" fillId="37" borderId="0" applyNumberFormat="0" applyBorder="0" applyAlignment="0" applyProtection="0">
      <alignment vertical="center"/>
    </xf>
    <xf numFmtId="0" fontId="113" fillId="51" borderId="36">
      <alignment horizontal="left" vertical="center"/>
      <protection locked="0" hidden="1"/>
    </xf>
    <xf numFmtId="0" fontId="99" fillId="0" borderId="29" applyNumberFormat="0" applyFill="0" applyAlignment="0" applyProtection="0">
      <alignment vertical="center"/>
    </xf>
    <xf numFmtId="0" fontId="86" fillId="37" borderId="0" applyNumberFormat="0" applyBorder="0" applyAlignment="0" applyProtection="0">
      <alignment vertical="center"/>
    </xf>
    <xf numFmtId="182" fontId="8" fillId="0" borderId="0" applyFont="0" applyFill="0" applyBorder="0" applyAlignment="0" applyProtection="0">
      <alignment vertical="center"/>
    </xf>
    <xf numFmtId="0" fontId="103" fillId="0" borderId="31" applyNumberFormat="0" applyFill="0" applyAlignment="0" applyProtection="0">
      <alignment vertical="center"/>
    </xf>
    <xf numFmtId="0" fontId="87" fillId="0" borderId="37" applyNumberFormat="0" applyFill="0" applyAlignment="0" applyProtection="0">
      <alignment vertical="center"/>
    </xf>
    <xf numFmtId="0" fontId="86" fillId="37" borderId="0" applyNumberFormat="0" applyBorder="0" applyAlignment="0" applyProtection="0">
      <alignment vertical="center"/>
    </xf>
    <xf numFmtId="0" fontId="87" fillId="0" borderId="37" applyNumberFormat="0" applyFill="0" applyAlignment="0" applyProtection="0">
      <alignment vertical="center"/>
    </xf>
    <xf numFmtId="0" fontId="86" fillId="37" borderId="0" applyNumberFormat="0" applyBorder="0" applyAlignment="0" applyProtection="0">
      <alignment vertical="center"/>
    </xf>
    <xf numFmtId="0" fontId="87" fillId="0" borderId="26" applyNumberFormat="0" applyFill="0" applyAlignment="0" applyProtection="0">
      <alignment vertical="center"/>
    </xf>
    <xf numFmtId="0" fontId="86" fillId="37" borderId="0" applyNumberFormat="0" applyBorder="0" applyAlignment="0" applyProtection="0">
      <alignment vertical="center"/>
    </xf>
    <xf numFmtId="0" fontId="93" fillId="0" borderId="27" applyNumberFormat="0" applyFill="0" applyAlignment="0" applyProtection="0">
      <alignment vertical="center"/>
    </xf>
    <xf numFmtId="0" fontId="87" fillId="0" borderId="26" applyNumberFormat="0" applyFill="0" applyAlignment="0" applyProtection="0">
      <alignment vertical="center"/>
    </xf>
    <xf numFmtId="0" fontId="86" fillId="37" borderId="0" applyNumberFormat="0" applyBorder="0" applyAlignment="0" applyProtection="0">
      <alignment vertical="center"/>
    </xf>
    <xf numFmtId="9" fontId="8" fillId="0" borderId="0" applyFont="0" applyFill="0" applyBorder="0" applyAlignment="0" applyProtection="0">
      <alignment vertical="center"/>
    </xf>
    <xf numFmtId="0" fontId="93" fillId="0" borderId="27" applyNumberFormat="0" applyFill="0" applyAlignment="0" applyProtection="0">
      <alignment vertical="center"/>
    </xf>
    <xf numFmtId="0" fontId="25" fillId="41" borderId="0" applyNumberFormat="0" applyBorder="0" applyAlignment="0" applyProtection="0">
      <alignment vertical="center"/>
    </xf>
    <xf numFmtId="0" fontId="25" fillId="51" borderId="0" applyNumberFormat="0" applyBorder="0" applyAlignment="0" applyProtection="0">
      <alignment vertical="center"/>
    </xf>
    <xf numFmtId="0" fontId="25" fillId="51" borderId="0" applyNumberFormat="0" applyBorder="0" applyAlignment="0" applyProtection="0">
      <alignment vertical="center"/>
    </xf>
    <xf numFmtId="0" fontId="95" fillId="0" borderId="0" applyNumberFormat="0" applyFill="0" applyBorder="0" applyAlignment="0" applyProtection="0">
      <alignment vertical="center"/>
    </xf>
    <xf numFmtId="0" fontId="86" fillId="51" borderId="0" applyNumberFormat="0" applyBorder="0" applyAlignment="0" applyProtection="0">
      <alignment vertical="center"/>
    </xf>
    <xf numFmtId="0" fontId="86" fillId="51" borderId="0" applyNumberFormat="0" applyBorder="0" applyAlignment="0" applyProtection="0">
      <alignment vertical="center"/>
    </xf>
    <xf numFmtId="0" fontId="86" fillId="42" borderId="0" applyNumberFormat="0" applyBorder="0" applyAlignment="0" applyProtection="0">
      <alignment vertical="center"/>
    </xf>
    <xf numFmtId="0" fontId="93" fillId="0" borderId="27" applyNumberFormat="0" applyFill="0" applyAlignment="0" applyProtection="0">
      <alignment vertical="center"/>
    </xf>
    <xf numFmtId="183" fontId="8" fillId="0" borderId="0" applyFont="0" applyFill="0" applyBorder="0" applyAlignment="0" applyProtection="0">
      <alignment vertical="center"/>
    </xf>
    <xf numFmtId="9" fontId="8" fillId="0" borderId="0" applyFont="0" applyFill="0" applyBorder="0" applyAlignment="0" applyProtection="0">
      <alignment vertical="center"/>
    </xf>
    <xf numFmtId="184" fontId="8" fillId="0" borderId="0" applyFont="0" applyFill="0" applyBorder="0" applyAlignment="0" applyProtection="0">
      <alignment vertical="center"/>
    </xf>
    <xf numFmtId="0" fontId="114" fillId="0" borderId="0" applyNumberFormat="0" applyFill="0" applyBorder="0" applyAlignment="0" applyProtection="0">
      <alignment vertical="center"/>
    </xf>
    <xf numFmtId="0" fontId="103" fillId="0" borderId="31" applyNumberFormat="0" applyFill="0" applyAlignment="0" applyProtection="0">
      <alignment vertical="center"/>
    </xf>
    <xf numFmtId="185" fontId="110" fillId="0" borderId="0">
      <alignment vertical="center"/>
    </xf>
    <xf numFmtId="0" fontId="99" fillId="0" borderId="29" applyNumberFormat="0" applyFill="0" applyAlignment="0" applyProtection="0">
      <alignment vertical="center"/>
    </xf>
    <xf numFmtId="15" fontId="106" fillId="0" borderId="0">
      <alignment vertical="center"/>
    </xf>
    <xf numFmtId="15" fontId="106" fillId="0" borderId="0">
      <alignment vertical="center"/>
    </xf>
    <xf numFmtId="186" fontId="110" fillId="0" borderId="0">
      <alignment vertical="center"/>
    </xf>
    <xf numFmtId="0" fontId="91" fillId="40" borderId="0" applyNumberFormat="0" applyBorder="0" applyAlignment="0" applyProtection="0">
      <alignment vertical="center"/>
    </xf>
    <xf numFmtId="0" fontId="8" fillId="0" borderId="0">
      <alignment vertical="center"/>
    </xf>
    <xf numFmtId="9" fontId="8" fillId="0" borderId="0" applyFont="0" applyFill="0" applyBorder="0" applyAlignment="0" applyProtection="0">
      <alignment vertical="center"/>
    </xf>
    <xf numFmtId="0" fontId="115" fillId="0" borderId="38" applyNumberFormat="0" applyFill="0" applyAlignment="0" applyProtection="0">
      <alignment vertical="center"/>
    </xf>
    <xf numFmtId="0" fontId="85" fillId="39" borderId="0" applyNumberFormat="0" applyBorder="0" applyAlignment="0" applyProtection="0">
      <alignment vertical="center"/>
    </xf>
    <xf numFmtId="0" fontId="104" fillId="0" borderId="33" applyNumberFormat="0" applyAlignment="0" applyProtection="0">
      <alignment horizontal="left" vertical="center"/>
    </xf>
    <xf numFmtId="0" fontId="104" fillId="0" borderId="10">
      <alignment horizontal="left" vertical="center"/>
    </xf>
    <xf numFmtId="0" fontId="104" fillId="0" borderId="10">
      <alignment horizontal="left" vertical="center"/>
    </xf>
    <xf numFmtId="43" fontId="0" fillId="0" borderId="0" applyFont="0" applyFill="0" applyBorder="0" applyAlignment="0" applyProtection="0">
      <alignment vertical="center"/>
    </xf>
    <xf numFmtId="0" fontId="91" fillId="41" borderId="1" applyNumberFormat="0" applyBorder="0" applyAlignment="0" applyProtection="0">
      <alignment vertical="center"/>
    </xf>
    <xf numFmtId="43" fontId="0" fillId="0" borderId="0" applyFont="0" applyFill="0" applyBorder="0" applyAlignment="0" applyProtection="0">
      <alignment vertical="center"/>
    </xf>
    <xf numFmtId="0" fontId="91" fillId="41" borderId="1" applyNumberFormat="0" applyBorder="0" applyAlignment="0" applyProtection="0">
      <alignment vertical="center"/>
    </xf>
    <xf numFmtId="0" fontId="91" fillId="41" borderId="1" applyNumberFormat="0" applyBorder="0" applyAlignment="0" applyProtection="0">
      <alignment vertical="center"/>
    </xf>
    <xf numFmtId="0" fontId="91" fillId="41" borderId="1" applyNumberFormat="0" applyBorder="0" applyAlignment="0" applyProtection="0">
      <alignment vertical="center"/>
    </xf>
    <xf numFmtId="0" fontId="91" fillId="41" borderId="1" applyNumberFormat="0" applyBorder="0" applyAlignment="0" applyProtection="0">
      <alignment vertical="center"/>
    </xf>
    <xf numFmtId="0" fontId="91" fillId="41" borderId="1" applyNumberFormat="0" applyBorder="0" applyAlignment="0" applyProtection="0">
      <alignment vertical="center"/>
    </xf>
    <xf numFmtId="187" fontId="116" fillId="62" borderId="0">
      <alignment vertical="center"/>
    </xf>
    <xf numFmtId="187" fontId="117" fillId="63" borderId="0">
      <alignment vertical="center"/>
    </xf>
    <xf numFmtId="38" fontId="8" fillId="0" borderId="0" applyFont="0" applyFill="0" applyBorder="0" applyAlignment="0" applyProtection="0">
      <alignment vertical="center"/>
    </xf>
    <xf numFmtId="0" fontId="8" fillId="0" borderId="0">
      <alignment vertical="center"/>
    </xf>
    <xf numFmtId="40" fontId="8" fillId="0" borderId="0" applyFont="0" applyFill="0" applyBorder="0" applyAlignment="0" applyProtection="0">
      <alignment vertical="center"/>
    </xf>
    <xf numFmtId="43" fontId="0" fillId="0" borderId="0" applyFont="0" applyFill="0" applyBorder="0" applyAlignment="0" applyProtection="0">
      <alignment vertical="center"/>
    </xf>
    <xf numFmtId="177" fontId="8" fillId="0" borderId="0" applyFont="0" applyFill="0" applyBorder="0" applyAlignment="0" applyProtection="0">
      <alignment vertical="center"/>
    </xf>
    <xf numFmtId="188" fontId="8" fillId="0" borderId="0" applyFont="0" applyFill="0" applyBorder="0" applyAlignment="0" applyProtection="0">
      <alignment vertical="center"/>
    </xf>
    <xf numFmtId="40" fontId="118" fillId="57" borderId="36">
      <alignment horizontal="centerContinuous" vertical="center"/>
    </xf>
    <xf numFmtId="1" fontId="90" fillId="0" borderId="25" applyFill="0" applyProtection="0">
      <alignment horizontal="center" vertical="center"/>
    </xf>
    <xf numFmtId="0" fontId="93" fillId="0" borderId="27" applyNumberFormat="0" applyFill="0" applyAlignment="0" applyProtection="0">
      <alignment vertical="center"/>
    </xf>
    <xf numFmtId="40" fontId="118" fillId="57" borderId="36">
      <alignment horizontal="centerContinuous" vertical="center"/>
    </xf>
    <xf numFmtId="37" fontId="119" fillId="0" borderId="0">
      <alignment vertical="center"/>
    </xf>
    <xf numFmtId="0" fontId="95" fillId="0" borderId="28">
      <alignment horizontal="center" vertical="center"/>
    </xf>
    <xf numFmtId="9" fontId="8" fillId="0" borderId="0" applyFont="0" applyFill="0" applyBorder="0" applyAlignment="0" applyProtection="0">
      <alignment vertical="center"/>
    </xf>
    <xf numFmtId="37" fontId="119" fillId="0" borderId="0">
      <alignment vertical="center"/>
    </xf>
    <xf numFmtId="0" fontId="95" fillId="0" borderId="28">
      <alignment horizontal="center" vertical="center"/>
    </xf>
    <xf numFmtId="37" fontId="119" fillId="0" borderId="0">
      <alignment vertical="center"/>
    </xf>
    <xf numFmtId="0" fontId="95" fillId="0" borderId="28">
      <alignment horizontal="center" vertical="center"/>
    </xf>
    <xf numFmtId="37" fontId="119" fillId="0" borderId="0">
      <alignment vertical="center"/>
    </xf>
    <xf numFmtId="0" fontId="95" fillId="0" borderId="28">
      <alignment horizontal="center" vertical="center"/>
    </xf>
    <xf numFmtId="9" fontId="8" fillId="0" borderId="0" applyFont="0" applyFill="0" applyBorder="0" applyAlignment="0" applyProtection="0">
      <alignment vertical="center"/>
    </xf>
    <xf numFmtId="189" fontId="90" fillId="0" borderId="0">
      <alignment vertical="center"/>
    </xf>
    <xf numFmtId="0" fontId="97" fillId="0" borderId="0">
      <alignment vertical="center"/>
    </xf>
    <xf numFmtId="9" fontId="8" fillId="0" borderId="0" applyFont="0" applyFill="0" applyBorder="0" applyAlignment="0" applyProtection="0">
      <alignment vertical="center"/>
    </xf>
    <xf numFmtId="14" fontId="88" fillId="0" borderId="0">
      <alignment horizontal="center" vertical="center" wrapText="1"/>
      <protection locked="0"/>
    </xf>
    <xf numFmtId="3" fontId="8" fillId="0" borderId="0" applyFont="0" applyFill="0" applyBorder="0" applyAlignment="0" applyProtection="0">
      <alignment vertical="center"/>
    </xf>
    <xf numFmtId="10" fontId="8" fillId="0" borderId="0" applyFont="0" applyFill="0" applyBorder="0" applyAlignment="0" applyProtection="0">
      <alignment vertical="center"/>
    </xf>
    <xf numFmtId="0" fontId="8" fillId="0" borderId="0">
      <alignment vertical="center"/>
    </xf>
    <xf numFmtId="0" fontId="107" fillId="59" borderId="5">
      <alignment vertical="center"/>
      <protection locked="0"/>
    </xf>
    <xf numFmtId="9" fontId="8" fillId="0" borderId="0" applyFont="0" applyFill="0" applyBorder="0" applyAlignment="0" applyProtection="0">
      <alignment vertical="center"/>
    </xf>
    <xf numFmtId="190" fontId="8" fillId="0" borderId="0" applyFont="0" applyFill="0" applyProtection="0">
      <alignment vertical="center"/>
    </xf>
    <xf numFmtId="9" fontId="8" fillId="0" borderId="0" applyFont="0" applyFill="0" applyBorder="0" applyAlignment="0" applyProtection="0">
      <alignment vertical="center"/>
    </xf>
    <xf numFmtId="0" fontId="8" fillId="0" borderId="0" applyNumberFormat="0" applyFont="0" applyFill="0" applyBorder="0" applyAlignment="0" applyProtection="0">
      <alignment horizontal="left" vertical="center"/>
    </xf>
    <xf numFmtId="15" fontId="8" fillId="0" borderId="0" applyFont="0" applyFill="0" applyBorder="0" applyAlignment="0" applyProtection="0">
      <alignment vertical="center"/>
    </xf>
    <xf numFmtId="0" fontId="95" fillId="0" borderId="28">
      <alignment horizontal="center" vertical="center"/>
    </xf>
    <xf numFmtId="0" fontId="90" fillId="0" borderId="8" applyNumberFormat="0" applyFill="0" applyProtection="0">
      <alignment horizontal="right" vertical="center"/>
    </xf>
    <xf numFmtId="15" fontId="8" fillId="0" borderId="0" applyFont="0" applyFill="0" applyBorder="0" applyAlignment="0" applyProtection="0">
      <alignment vertical="center"/>
    </xf>
    <xf numFmtId="0" fontId="90" fillId="0" borderId="8" applyNumberFormat="0" applyFill="0" applyProtection="0">
      <alignment horizontal="right" vertical="center"/>
    </xf>
    <xf numFmtId="4" fontId="8" fillId="0" borderId="0" applyFont="0" applyFill="0" applyBorder="0" applyAlignment="0" applyProtection="0">
      <alignment vertical="center"/>
    </xf>
    <xf numFmtId="0" fontId="8" fillId="0" borderId="0">
      <alignment vertical="center"/>
    </xf>
    <xf numFmtId="4" fontId="8" fillId="0" borderId="0" applyFont="0" applyFill="0" applyBorder="0" applyAlignment="0" applyProtection="0">
      <alignment vertical="center"/>
    </xf>
    <xf numFmtId="0" fontId="90" fillId="0" borderId="8" applyNumberFormat="0" applyFill="0" applyProtection="0">
      <alignment horizontal="right" vertical="center"/>
    </xf>
    <xf numFmtId="0" fontId="95" fillId="0" borderId="28">
      <alignment horizontal="center" vertical="center"/>
    </xf>
    <xf numFmtId="0" fontId="95" fillId="0" borderId="28">
      <alignment horizontal="center" vertical="center"/>
    </xf>
    <xf numFmtId="0" fontId="95" fillId="0" borderId="28">
      <alignment horizontal="center" vertical="center"/>
    </xf>
    <xf numFmtId="0" fontId="95" fillId="0" borderId="28">
      <alignment horizontal="center" vertical="center"/>
    </xf>
    <xf numFmtId="3" fontId="8" fillId="0" borderId="0" applyFont="0" applyFill="0" applyBorder="0" applyAlignment="0" applyProtection="0">
      <alignment vertical="center"/>
    </xf>
    <xf numFmtId="0" fontId="8" fillId="61" borderId="0" applyNumberFormat="0" applyFont="0" applyBorder="0" applyAlignment="0" applyProtection="0">
      <alignment vertical="center"/>
    </xf>
    <xf numFmtId="0" fontId="107" fillId="59" borderId="5">
      <alignment vertical="center"/>
      <protection locked="0"/>
    </xf>
    <xf numFmtId="0" fontId="120" fillId="0" borderId="0">
      <alignment vertical="center"/>
    </xf>
    <xf numFmtId="0" fontId="107" fillId="59" borderId="5">
      <alignment vertical="center"/>
      <protection locked="0"/>
    </xf>
    <xf numFmtId="0" fontId="107" fillId="59" borderId="5">
      <alignment vertical="center"/>
      <protection locked="0"/>
    </xf>
    <xf numFmtId="0" fontId="8" fillId="0" borderId="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43" fontId="0"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105" fillId="0" borderId="0" applyNumberForma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pplyProtection="0"/>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15" fillId="0" borderId="38"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99" fillId="0" borderId="2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0" fontId="90" fillId="0" borderId="8" applyNumberFormat="0" applyFill="0" applyProtection="0">
      <alignment horizontal="right" vertical="center"/>
    </xf>
    <xf numFmtId="9" fontId="8" fillId="0" borderId="0" applyFont="0" applyFill="0" applyBorder="0" applyAlignment="0" applyProtection="0">
      <alignment vertical="center"/>
    </xf>
    <xf numFmtId="0" fontId="112" fillId="0" borderId="35" applyNumberFormat="0" applyFill="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121" fillId="0" borderId="39" applyNumberFormat="0" applyFill="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9" fontId="8" fillId="0" borderId="0" applyFont="0" applyFill="0" applyBorder="0" applyAlignment="0" applyProtection="0">
      <alignment vertical="center"/>
    </xf>
    <xf numFmtId="191" fontId="8" fillId="0" borderId="0" applyFont="0" applyFill="0" applyBorder="0" applyAlignment="0" applyProtection="0">
      <alignment vertical="center"/>
    </xf>
    <xf numFmtId="0" fontId="90" fillId="0" borderId="8" applyNumberFormat="0" applyFill="0" applyProtection="0">
      <alignment horizontal="right" vertical="center"/>
    </xf>
    <xf numFmtId="0" fontId="90" fillId="0" borderId="8" applyNumberFormat="0" applyFill="0" applyProtection="0">
      <alignment horizontal="right" vertical="center"/>
    </xf>
    <xf numFmtId="0" fontId="93" fillId="0" borderId="27" applyNumberFormat="0" applyFill="0" applyAlignment="0" applyProtection="0">
      <alignment vertical="center"/>
    </xf>
    <xf numFmtId="0" fontId="93" fillId="0" borderId="27" applyNumberFormat="0" applyFill="0" applyAlignment="0" applyProtection="0">
      <alignment vertical="center"/>
    </xf>
    <xf numFmtId="0" fontId="99" fillId="0" borderId="29" applyNumberFormat="0" applyFill="0" applyAlignment="0" applyProtection="0">
      <alignment vertical="center"/>
    </xf>
    <xf numFmtId="0" fontId="93" fillId="0" borderId="27"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103" fillId="0" borderId="31" applyNumberFormat="0" applyFill="0" applyAlignment="0" applyProtection="0">
      <alignment vertical="center"/>
    </xf>
    <xf numFmtId="0" fontId="89" fillId="38" borderId="0" applyNumberFormat="0" applyBorder="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99" fillId="0" borderId="29" applyNumberFormat="0" applyFill="0" applyAlignment="0" applyProtection="0">
      <alignment vertical="center"/>
    </xf>
    <xf numFmtId="0" fontId="121" fillId="0" borderId="39" applyNumberFormat="0" applyFill="0" applyAlignment="0" applyProtection="0">
      <alignment vertical="center"/>
    </xf>
    <xf numFmtId="0" fontId="89" fillId="38" borderId="0" applyNumberFormat="0" applyBorder="0" applyAlignment="0" applyProtection="0">
      <alignment vertical="center"/>
    </xf>
    <xf numFmtId="0" fontId="103" fillId="0" borderId="31" applyNumberFormat="0" applyFill="0" applyAlignment="0" applyProtection="0">
      <alignment vertical="center"/>
    </xf>
    <xf numFmtId="0" fontId="89" fillId="38" borderId="0" applyNumberFormat="0" applyBorder="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0" fontId="103" fillId="0" borderId="31" applyNumberFormat="0" applyFill="0" applyAlignment="0" applyProtection="0">
      <alignment vertical="center"/>
    </xf>
    <xf numFmtId="1" fontId="90" fillId="0" borderId="25" applyFill="0" applyProtection="0">
      <alignment horizontal="center" vertical="center"/>
    </xf>
    <xf numFmtId="0" fontId="121"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21" fillId="0" borderId="0" applyNumberFormat="0" applyFill="0" applyBorder="0" applyAlignment="0" applyProtection="0">
      <alignment vertical="center"/>
    </xf>
    <xf numFmtId="192"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03" fillId="0" borderId="0" applyNumberFormat="0" applyFill="0" applyBorder="0" applyAlignment="0" applyProtection="0">
      <alignment vertical="center"/>
    </xf>
    <xf numFmtId="43" fontId="0" fillId="0" borderId="0" applyFont="0" applyFill="0" applyBorder="0" applyAlignment="0" applyProtection="0">
      <alignment vertical="center"/>
    </xf>
    <xf numFmtId="0" fontId="122" fillId="0" borderId="0" applyNumberFormat="0" applyFill="0" applyBorder="0" applyAlignment="0" applyProtection="0">
      <alignment vertical="center"/>
    </xf>
    <xf numFmtId="0" fontId="122"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105" fillId="0" borderId="0" applyNumberFormat="0" applyFill="0" applyBorder="0" applyAlignment="0" applyProtection="0">
      <alignment vertical="center"/>
    </xf>
    <xf numFmtId="0" fontId="0" fillId="0" borderId="0">
      <alignment vertical="center"/>
    </xf>
    <xf numFmtId="0" fontId="105" fillId="0" borderId="0" applyNumberFormat="0" applyFill="0" applyBorder="0" applyAlignment="0" applyProtection="0">
      <alignment vertical="center"/>
    </xf>
    <xf numFmtId="0" fontId="0" fillId="0" borderId="0">
      <alignment vertical="center"/>
    </xf>
    <xf numFmtId="0" fontId="108" fillId="51" borderId="34" applyNumberFormat="0" applyAlignment="0" applyProtection="0">
      <alignment vertical="center"/>
    </xf>
    <xf numFmtId="0" fontId="105" fillId="0" borderId="0" applyNumberFormat="0" applyFill="0" applyBorder="0" applyAlignment="0" applyProtection="0">
      <alignment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94" fillId="46" borderId="0" applyNumberFormat="0" applyBorder="0" applyAlignment="0" applyProtection="0">
      <alignment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123" fillId="0" borderId="8" applyNumberFormat="0" applyFill="0" applyProtection="0">
      <alignment horizontal="center" vertical="center"/>
    </xf>
    <xf numFmtId="0" fontId="124" fillId="0" borderId="0" applyNumberFormat="0" applyFill="0" applyBorder="0" applyAlignment="0" applyProtection="0">
      <alignment vertical="center"/>
    </xf>
    <xf numFmtId="0" fontId="124" fillId="0" borderId="0" applyNumberFormat="0" applyFill="0" applyBorder="0" applyAlignment="0" applyProtection="0">
      <alignment vertical="center"/>
    </xf>
    <xf numFmtId="0" fontId="84" fillId="0" borderId="25" applyNumberFormat="0" applyFill="0" applyProtection="0">
      <alignment horizontal="center" vertical="center"/>
    </xf>
    <xf numFmtId="0" fontId="84" fillId="0" borderId="25" applyNumberFormat="0" applyFill="0" applyProtection="0">
      <alignment horizontal="center" vertical="center"/>
    </xf>
    <xf numFmtId="0" fontId="84" fillId="0" borderId="25" applyNumberFormat="0" applyFill="0" applyProtection="0">
      <alignment horizontal="center" vertical="center"/>
    </xf>
    <xf numFmtId="0" fontId="84" fillId="0" borderId="25" applyNumberFormat="0" applyFill="0" applyProtection="0">
      <alignment horizontal="center" vertical="center"/>
    </xf>
    <xf numFmtId="0" fontId="84" fillId="0" borderId="25" applyNumberFormat="0" applyFill="0" applyProtection="0">
      <alignment horizontal="center" vertical="center"/>
    </xf>
    <xf numFmtId="0" fontId="84" fillId="0" borderId="25" applyNumberFormat="0" applyFill="0" applyProtection="0">
      <alignment horizontal="center" vertical="center"/>
    </xf>
    <xf numFmtId="0" fontId="84" fillId="0" borderId="25" applyNumberFormat="0" applyFill="0" applyProtection="0">
      <alignment horizontal="center" vertical="center"/>
    </xf>
    <xf numFmtId="0" fontId="94" fillId="46" borderId="0" applyNumberFormat="0" applyBorder="0" applyAlignment="0" applyProtection="0">
      <alignment vertical="center"/>
    </xf>
    <xf numFmtId="0" fontId="125" fillId="0" borderId="0" applyNumberFormat="0" applyFill="0" applyBorder="0" applyAlignment="0" applyProtection="0">
      <alignment vertical="center"/>
    </xf>
    <xf numFmtId="0" fontId="94" fillId="46" borderId="0" applyNumberFormat="0" applyBorder="0" applyAlignment="0" applyProtection="0">
      <alignment vertical="center"/>
    </xf>
    <xf numFmtId="0" fontId="125" fillId="0" borderId="0" applyNumberFormat="0" applyFill="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125" fillId="0" borderId="0" applyNumberFormat="0" applyFill="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125" fillId="0" borderId="0" applyNumberFormat="0" applyFill="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125" fillId="0" borderId="0" applyNumberFormat="0" applyFill="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94" fillId="46" borderId="0" applyNumberFormat="0" applyBorder="0" applyAlignment="0" applyProtection="0">
      <alignment vertical="center"/>
    </xf>
    <xf numFmtId="0" fontId="126" fillId="52" borderId="0" applyNumberFormat="0" applyBorder="0" applyAlignment="0" applyProtection="0">
      <alignment vertical="center"/>
    </xf>
    <xf numFmtId="0" fontId="94" fillId="46" borderId="0" applyNumberFormat="0" applyBorder="0" applyAlignment="0" applyProtection="0">
      <alignment vertical="center"/>
    </xf>
    <xf numFmtId="0" fontId="126" fillId="52" borderId="0" applyNumberFormat="0" applyBorder="0" applyAlignment="0" applyProtection="0">
      <alignment vertical="center"/>
    </xf>
    <xf numFmtId="0" fontId="126" fillId="52" borderId="0" applyNumberFormat="0" applyBorder="0" applyAlignment="0" applyProtection="0">
      <alignment vertical="center"/>
    </xf>
    <xf numFmtId="0" fontId="126"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126" fillId="46" borderId="0" applyNumberFormat="0" applyBorder="0" applyAlignment="0" applyProtection="0">
      <alignment vertical="center"/>
    </xf>
    <xf numFmtId="0" fontId="126" fillId="46" borderId="0" applyNumberFormat="0" applyBorder="0" applyAlignment="0" applyProtection="0">
      <alignment vertical="center"/>
    </xf>
    <xf numFmtId="0" fontId="126" fillId="46" borderId="0" applyNumberFormat="0" applyBorder="0" applyAlignment="0" applyProtection="0">
      <alignment vertical="center"/>
    </xf>
    <xf numFmtId="0" fontId="126" fillId="46" borderId="0" applyNumberFormat="0" applyBorder="0" applyAlignment="0" applyProtection="0">
      <alignment vertical="center"/>
    </xf>
    <xf numFmtId="0" fontId="126" fillId="46" borderId="0" applyNumberFormat="0" applyBorder="0" applyAlignment="0" applyProtection="0">
      <alignment vertical="center"/>
    </xf>
    <xf numFmtId="0" fontId="0" fillId="0" borderId="0">
      <alignment vertical="center"/>
    </xf>
    <xf numFmtId="0" fontId="126" fillId="46" borderId="0" applyNumberFormat="0" applyBorder="0" applyAlignment="0" applyProtection="0">
      <alignment vertical="center"/>
    </xf>
    <xf numFmtId="0" fontId="126" fillId="46" borderId="0" applyNumberFormat="0" applyBorder="0" applyAlignment="0" applyProtection="0">
      <alignment vertical="center"/>
    </xf>
    <xf numFmtId="0" fontId="101" fillId="53" borderId="0" applyNumberFormat="0" applyBorder="0" applyAlignment="0" applyProtection="0">
      <alignment vertical="center"/>
    </xf>
    <xf numFmtId="0" fontId="126" fillId="46" borderId="0" applyNumberFormat="0" applyBorder="0" applyAlignment="0" applyProtection="0">
      <alignment vertical="center"/>
    </xf>
    <xf numFmtId="0" fontId="92" fillId="46" borderId="0" applyNumberFormat="0" applyBorder="0" applyAlignment="0" applyProtection="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106" fillId="0" borderId="0">
      <alignment vertical="center"/>
    </xf>
    <xf numFmtId="0" fontId="94" fillId="52" borderId="0" applyNumberFormat="0" applyBorder="0" applyAlignment="0" applyProtection="0">
      <alignment vertical="center"/>
    </xf>
    <xf numFmtId="0" fontId="94" fillId="52"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7" fillId="0" borderId="26" applyNumberFormat="0" applyFill="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7" fillId="0" borderId="40" applyNumberFormat="0" applyFill="0" applyAlignment="0" applyProtection="0">
      <alignment vertical="center"/>
    </xf>
    <xf numFmtId="0" fontId="8" fillId="0" borderId="0">
      <alignment vertical="center"/>
    </xf>
    <xf numFmtId="0" fontId="89" fillId="38" borderId="0" applyNumberFormat="0" applyBorder="0" applyAlignment="0" applyProtection="0">
      <alignment vertical="center"/>
    </xf>
    <xf numFmtId="0" fontId="8" fillId="0" borderId="0">
      <alignment vertical="center"/>
    </xf>
    <xf numFmtId="0" fontId="89" fillId="38" borderId="0" applyNumberFormat="0" applyBorder="0" applyAlignment="0" applyProtection="0">
      <alignment vertical="center"/>
    </xf>
    <xf numFmtId="0" fontId="8" fillId="0" borderId="0">
      <alignment vertical="center"/>
    </xf>
    <xf numFmtId="0" fontId="89" fillId="38" borderId="0" applyNumberFormat="0" applyBorder="0" applyAlignment="0" applyProtection="0">
      <alignment vertical="center"/>
    </xf>
    <xf numFmtId="0" fontId="8" fillId="0" borderId="0">
      <alignment vertical="center"/>
    </xf>
    <xf numFmtId="0" fontId="8" fillId="0" borderId="0">
      <alignment vertical="center"/>
    </xf>
    <xf numFmtId="0" fontId="89" fillId="38" borderId="0" applyNumberFormat="0" applyBorder="0" applyAlignment="0" applyProtection="0">
      <alignment vertical="center"/>
    </xf>
    <xf numFmtId="0" fontId="8" fillId="0" borderId="0">
      <alignment vertical="center"/>
    </xf>
    <xf numFmtId="0" fontId="0" fillId="0" borderId="0">
      <alignment vertical="center"/>
    </xf>
    <xf numFmtId="0" fontId="0" fillId="0" borderId="0">
      <alignment vertical="center"/>
    </xf>
    <xf numFmtId="0" fontId="128" fillId="43" borderId="41" applyNumberFormat="0" applyAlignment="0" applyProtection="0">
      <alignment vertical="center"/>
    </xf>
    <xf numFmtId="0" fontId="0" fillId="0" borderId="0">
      <alignment vertical="center"/>
    </xf>
    <xf numFmtId="0" fontId="8" fillId="0" borderId="0">
      <alignment vertical="center"/>
    </xf>
    <xf numFmtId="0" fontId="0" fillId="0" borderId="0">
      <alignment vertical="center"/>
    </xf>
    <xf numFmtId="0" fontId="0" fillId="41" borderId="32" applyNumberFormat="0" applyFont="0" applyAlignment="0" applyProtection="0">
      <alignment vertical="center"/>
    </xf>
    <xf numFmtId="0" fontId="8" fillId="0" borderId="0">
      <alignment vertical="center"/>
    </xf>
    <xf numFmtId="0" fontId="0" fillId="41" borderId="32"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41" borderId="32" applyNumberFormat="0" applyFont="0" applyAlignment="0" applyProtection="0">
      <alignment vertical="center"/>
    </xf>
    <xf numFmtId="0" fontId="8" fillId="0" borderId="0">
      <alignment vertical="center"/>
    </xf>
    <xf numFmtId="0" fontId="8" fillId="0" borderId="0"/>
    <xf numFmtId="0" fontId="8" fillId="0" borderId="0">
      <alignment vertical="center"/>
    </xf>
    <xf numFmtId="0" fontId="8" fillId="0" borderId="0"/>
    <xf numFmtId="0" fontId="8" fillId="0" borderId="0">
      <alignment vertical="center"/>
    </xf>
    <xf numFmtId="0" fontId="8" fillId="0" borderId="0">
      <alignment vertical="center"/>
    </xf>
    <xf numFmtId="0" fontId="0" fillId="0" borderId="0">
      <alignment vertical="center"/>
    </xf>
    <xf numFmtId="0" fontId="0" fillId="41" borderId="32" applyNumberFormat="0" applyFon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5" fillId="64" borderId="0" applyNumberFormat="0" applyBorder="0" applyAlignment="0" applyProtection="0">
      <alignment vertical="center"/>
    </xf>
    <xf numFmtId="0" fontId="8" fillId="0" borderId="0">
      <alignment vertical="center"/>
    </xf>
    <xf numFmtId="0" fontId="85" fillId="6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109"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5" fillId="54" borderId="0" applyNumberFormat="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6"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02" fillId="40"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8" fillId="43" borderId="41" applyNumberFormat="0" applyAlignment="0" applyProtection="0">
      <alignment vertical="center"/>
    </xf>
    <xf numFmtId="0" fontId="8" fillId="0" borderId="0">
      <alignment vertical="center"/>
    </xf>
    <xf numFmtId="0" fontId="8" fillId="0" borderId="0">
      <alignment vertical="center"/>
    </xf>
    <xf numFmtId="0" fontId="128" fillId="43" borderId="41" applyNumberFormat="0" applyAlignment="0" applyProtection="0">
      <alignment vertical="center"/>
    </xf>
    <xf numFmtId="0" fontId="102" fillId="40" borderId="30" applyNumberFormat="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108" fillId="51" borderId="34" applyNumberFormat="0" applyAlignment="0" applyProtection="0">
      <alignment vertical="center"/>
    </xf>
    <xf numFmtId="0" fontId="8" fillId="0" borderId="0">
      <alignment vertical="center"/>
    </xf>
    <xf numFmtId="0" fontId="108" fillId="51" borderId="34" applyNumberFormat="0" applyAlignment="0" applyProtection="0">
      <alignment vertical="center"/>
    </xf>
    <xf numFmtId="0" fontId="8" fillId="0" borderId="0">
      <alignment vertical="center"/>
    </xf>
    <xf numFmtId="0" fontId="108" fillId="51" borderId="34" applyNumberFormat="0" applyAlignment="0" applyProtection="0">
      <alignment vertical="center"/>
    </xf>
    <xf numFmtId="0" fontId="8" fillId="0" borderId="0">
      <alignment vertical="center"/>
    </xf>
    <xf numFmtId="0" fontId="108" fillId="51" borderId="34" applyNumberFormat="0" applyAlignment="0" applyProtection="0">
      <alignment vertical="center"/>
    </xf>
    <xf numFmtId="0" fontId="8" fillId="0" borderId="0">
      <alignment vertical="center"/>
    </xf>
    <xf numFmtId="0" fontId="108" fillId="51" borderId="34" applyNumberFormat="0" applyAlignment="0" applyProtection="0">
      <alignment vertical="center"/>
    </xf>
    <xf numFmtId="0" fontId="8" fillId="0" borderId="0">
      <alignment vertical="center"/>
    </xf>
    <xf numFmtId="0" fontId="8" fillId="0" borderId="0">
      <alignment vertical="center"/>
    </xf>
    <xf numFmtId="0" fontId="96" fillId="38" borderId="0" applyNumberFormat="0" applyBorder="0" applyAlignment="0" applyProtection="0">
      <alignment vertical="center"/>
    </xf>
    <xf numFmtId="0" fontId="108" fillId="51" borderId="34" applyNumberForma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102" fillId="40" borderId="30" applyNumberFormat="0" applyAlignment="0" applyProtection="0">
      <alignment vertical="center"/>
    </xf>
    <xf numFmtId="0" fontId="8" fillId="0" borderId="0">
      <alignment vertical="center"/>
    </xf>
    <xf numFmtId="0" fontId="102" fillId="40" borderId="30" applyNumberFormat="0" applyAlignment="0" applyProtection="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90" fillId="0" borderId="0">
      <alignment vertical="center"/>
    </xf>
    <xf numFmtId="0" fontId="8" fillId="0" borderId="0">
      <alignment vertical="center"/>
    </xf>
    <xf numFmtId="0" fontId="8" fillId="0" borderId="0">
      <alignment vertical="center"/>
    </xf>
    <xf numFmtId="0" fontId="8" fillId="0" borderId="0">
      <alignment vertical="center"/>
    </xf>
    <xf numFmtId="0" fontId="102" fillId="40" borderId="30" applyNumberFormat="0" applyAlignment="0" applyProtection="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127" fillId="0" borderId="40" applyNumberFormat="0" applyFill="0" applyAlignment="0" applyProtection="0">
      <alignment vertical="center"/>
    </xf>
    <xf numFmtId="0" fontId="0" fillId="0" borderId="0">
      <alignment vertical="center"/>
    </xf>
    <xf numFmtId="0" fontId="0" fillId="0" borderId="0">
      <alignment vertical="center"/>
    </xf>
    <xf numFmtId="0" fontId="127"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127" fillId="0" borderId="40" applyNumberFormat="0" applyFill="0" applyAlignment="0" applyProtection="0">
      <alignment vertical="center"/>
    </xf>
    <xf numFmtId="0" fontId="0" fillId="0" borderId="0">
      <alignment vertical="center"/>
    </xf>
    <xf numFmtId="0" fontId="0" fillId="0" borderId="0">
      <alignment vertical="center"/>
    </xf>
    <xf numFmtId="0" fontId="127" fillId="0" borderId="40" applyNumberFormat="0" applyFill="0" applyAlignment="0" applyProtection="0">
      <alignment vertical="center"/>
    </xf>
    <xf numFmtId="0" fontId="0" fillId="0" borderId="0">
      <alignment vertical="center"/>
    </xf>
    <xf numFmtId="0" fontId="0" fillId="0" borderId="0">
      <alignment vertical="center"/>
    </xf>
    <xf numFmtId="0" fontId="127" fillId="0" borderId="40" applyNumberFormat="0" applyFill="0" applyAlignment="0" applyProtection="0">
      <alignment vertical="center"/>
    </xf>
    <xf numFmtId="0" fontId="0" fillId="0" borderId="0">
      <alignment vertical="center"/>
    </xf>
    <xf numFmtId="0" fontId="0" fillId="0" borderId="0">
      <alignment vertical="center"/>
    </xf>
    <xf numFmtId="0" fontId="127" fillId="0" borderId="40"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6" fillId="0" borderId="0" applyAlignment="0"/>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0" fillId="0" borderId="0">
      <alignment vertical="center"/>
    </xf>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8"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0" fillId="0" borderId="0">
      <alignment vertical="center"/>
    </xf>
    <xf numFmtId="0" fontId="100" fillId="0" borderId="1">
      <alignment horizontal="left" vertical="center"/>
    </xf>
    <xf numFmtId="0" fontId="100" fillId="0" borderId="1">
      <alignment horizontal="left" vertical="center"/>
    </xf>
    <xf numFmtId="0" fontId="0" fillId="41" borderId="32" applyNumberFormat="0" applyFont="0" applyAlignment="0" applyProtection="0">
      <alignment vertical="center"/>
    </xf>
    <xf numFmtId="0" fontId="100" fillId="0" borderId="1">
      <alignment horizontal="left" vertical="center"/>
    </xf>
    <xf numFmtId="0" fontId="100" fillId="0" borderId="1">
      <alignment horizontal="left" vertical="center"/>
    </xf>
    <xf numFmtId="0" fontId="0" fillId="41" borderId="32" applyNumberFormat="0" applyFont="0" applyAlignment="0" applyProtection="0">
      <alignment vertical="center"/>
    </xf>
    <xf numFmtId="0" fontId="100" fillId="0" borderId="1">
      <alignment horizontal="left" vertical="center"/>
    </xf>
    <xf numFmtId="0" fontId="100" fillId="0" borderId="1">
      <alignment horizontal="left" vertical="center"/>
    </xf>
    <xf numFmtId="0" fontId="100" fillId="0" borderId="1">
      <alignment horizontal="left" vertical="center"/>
    </xf>
    <xf numFmtId="0" fontId="0" fillId="0" borderId="0">
      <alignment vertical="center"/>
    </xf>
    <xf numFmtId="0" fontId="0" fillId="0" borderId="0">
      <alignment vertical="center"/>
    </xf>
    <xf numFmtId="0" fontId="0"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129" fillId="40" borderId="34" applyNumberFormat="0" applyAlignment="0" applyProtection="0">
      <alignment vertical="center"/>
    </xf>
    <xf numFmtId="0" fontId="8" fillId="0" borderId="0">
      <alignment vertical="center"/>
    </xf>
    <xf numFmtId="1" fontId="90" fillId="0" borderId="25" applyFill="0" applyProtection="0">
      <alignment horizontal="center" vertical="center"/>
    </xf>
    <xf numFmtId="0" fontId="8" fillId="0" borderId="0">
      <alignment vertical="center"/>
    </xf>
    <xf numFmtId="0" fontId="129" fillId="40" borderId="34" applyNumberFormat="0" applyAlignment="0" applyProtection="0">
      <alignment vertical="center"/>
    </xf>
    <xf numFmtId="0" fontId="8" fillId="0" borderId="0">
      <alignment vertical="center"/>
    </xf>
    <xf numFmtId="0" fontId="8" fillId="0" borderId="0">
      <alignment vertical="center"/>
    </xf>
    <xf numFmtId="0" fontId="129" fillId="40" borderId="34" applyNumberFormat="0" applyAlignment="0" applyProtection="0">
      <alignment vertical="center"/>
    </xf>
    <xf numFmtId="0" fontId="6" fillId="0" borderId="0">
      <alignment vertical="center"/>
    </xf>
    <xf numFmtId="0" fontId="6" fillId="0" borderId="0">
      <alignment vertical="center"/>
    </xf>
    <xf numFmtId="0" fontId="129" fillId="40" borderId="34" applyNumberFormat="0" applyAlignment="0" applyProtection="0">
      <alignment vertical="center"/>
    </xf>
    <xf numFmtId="0" fontId="98" fillId="0" borderId="0" applyNumberFormat="0" applyFill="0" applyBorder="0" applyAlignment="0" applyProtection="0">
      <alignment vertical="top"/>
      <protection locked="0"/>
    </xf>
    <xf numFmtId="0" fontId="98" fillId="0" borderId="0" applyNumberFormat="0" applyFill="0" applyBorder="0" applyAlignment="0" applyProtection="0">
      <alignment vertical="top"/>
      <protection locked="0"/>
    </xf>
    <xf numFmtId="0" fontId="130"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1" fillId="0" borderId="0" applyNumberFormat="0" applyFill="0" applyBorder="0" applyAlignment="0" applyProtection="0">
      <alignment vertical="top"/>
      <protection locked="0"/>
    </xf>
    <xf numFmtId="0" fontId="132" fillId="0" borderId="0" applyNumberFormat="0" applyFill="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89" fillId="38" borderId="0" applyNumberFormat="0" applyBorder="0" applyAlignment="0" applyProtection="0">
      <alignment vertical="center"/>
    </xf>
    <xf numFmtId="0" fontId="96" fillId="44" borderId="0" applyNumberFormat="0" applyBorder="0" applyAlignment="0" applyProtection="0">
      <alignment vertical="center"/>
    </xf>
    <xf numFmtId="0" fontId="96" fillId="44" borderId="0" applyNumberFormat="0" applyBorder="0" applyAlignment="0" applyProtection="0">
      <alignment vertical="center"/>
    </xf>
    <xf numFmtId="0" fontId="96" fillId="44" borderId="0" applyNumberFormat="0" applyBorder="0" applyAlignment="0" applyProtection="0">
      <alignment vertical="center"/>
    </xf>
    <xf numFmtId="0" fontId="96"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125" fillId="0" borderId="0" applyNumberFormat="0" applyFill="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125" fillId="0" borderId="0" applyNumberFormat="0" applyFill="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96" fillId="38" borderId="0" applyNumberFormat="0" applyBorder="0" applyAlignment="0" applyProtection="0">
      <alignment vertical="center"/>
    </xf>
    <xf numFmtId="0" fontId="96" fillId="38" borderId="0" applyNumberFormat="0" applyBorder="0" applyAlignment="0" applyProtection="0">
      <alignment vertical="center"/>
    </xf>
    <xf numFmtId="0" fontId="96" fillId="38" borderId="0" applyNumberFormat="0" applyBorder="0" applyAlignment="0" applyProtection="0">
      <alignment vertical="center"/>
    </xf>
    <xf numFmtId="0" fontId="96" fillId="38" borderId="0" applyNumberFormat="0" applyBorder="0" applyAlignment="0" applyProtection="0">
      <alignment vertical="center"/>
    </xf>
    <xf numFmtId="0" fontId="96" fillId="38" borderId="0" applyNumberFormat="0" applyBorder="0" applyAlignment="0" applyProtection="0">
      <alignment vertical="center"/>
    </xf>
    <xf numFmtId="0" fontId="90" fillId="0" borderId="8" applyNumberFormat="0" applyFill="0" applyProtection="0">
      <alignment horizontal="left" vertical="center"/>
    </xf>
    <xf numFmtId="0" fontId="96" fillId="38" borderId="0" applyNumberFormat="0" applyBorder="0" applyAlignment="0" applyProtection="0">
      <alignment vertical="center"/>
    </xf>
    <xf numFmtId="0" fontId="96" fillId="38" borderId="0" applyNumberFormat="0" applyBorder="0" applyAlignment="0" applyProtection="0">
      <alignment vertical="center"/>
    </xf>
    <xf numFmtId="0" fontId="96" fillId="38"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89" fillId="44" borderId="0" applyNumberFormat="0" applyBorder="0" applyAlignment="0" applyProtection="0">
      <alignment vertical="center"/>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133" fillId="0" borderId="0" applyNumberFormat="0" applyFill="0" applyBorder="0" applyAlignment="0" applyProtection="0">
      <alignment vertical="top"/>
      <protection locked="0"/>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37" applyNumberFormat="0" applyFill="0" applyAlignment="0" applyProtection="0">
      <alignment vertical="center"/>
    </xf>
    <xf numFmtId="0" fontId="134" fillId="0" borderId="0" applyNumberFormat="0" applyFill="0" applyBorder="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37"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134" fillId="0" borderId="0" applyNumberFormat="0" applyFill="0" applyBorder="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134" fillId="0" borderId="0" applyNumberFormat="0" applyFill="0" applyBorder="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4" fontId="0" fillId="0" borderId="0" applyFont="0" applyFill="0" applyBorder="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87" fillId="0" borderId="26" applyNumberFormat="0" applyFill="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9" fillId="40" borderId="34"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8" fillId="43" borderId="41" applyNumberFormat="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125" fillId="0" borderId="0" applyNumberFormat="0" applyFill="0" applyBorder="0" applyAlignment="0" applyProtection="0">
      <alignment vertical="center"/>
    </xf>
    <xf numFmtId="0" fontId="84" fillId="0" borderId="25" applyNumberFormat="0" applyFill="0" applyProtection="0">
      <alignment horizontal="left" vertical="center"/>
    </xf>
    <xf numFmtId="0" fontId="84" fillId="0" borderId="25" applyNumberFormat="0" applyFill="0" applyProtection="0">
      <alignment horizontal="left" vertical="center"/>
    </xf>
    <xf numFmtId="0" fontId="84" fillId="0" borderId="25" applyNumberFormat="0" applyFill="0" applyProtection="0">
      <alignment horizontal="left" vertical="center"/>
    </xf>
    <xf numFmtId="0" fontId="84" fillId="0" borderId="25" applyNumberFormat="0" applyFill="0" applyProtection="0">
      <alignment horizontal="left" vertical="center"/>
    </xf>
    <xf numFmtId="0" fontId="84" fillId="0" borderId="25" applyNumberFormat="0" applyFill="0" applyProtection="0">
      <alignment horizontal="left" vertical="center"/>
    </xf>
    <xf numFmtId="0" fontId="84" fillId="0" borderId="25" applyNumberFormat="0" applyFill="0" applyProtection="0">
      <alignment horizontal="left" vertical="center"/>
    </xf>
    <xf numFmtId="0" fontId="84" fillId="0" borderId="25" applyNumberFormat="0" applyFill="0" applyProtection="0">
      <alignment horizontal="left" vertical="center"/>
    </xf>
    <xf numFmtId="0" fontId="84" fillId="0" borderId="25" applyNumberFormat="0" applyFill="0" applyProtection="0">
      <alignment horizontal="lef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34" fillId="0" borderId="0" applyNumberFormat="0" applyFill="0" applyBorder="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27" fillId="0" borderId="40" applyNumberFormat="0" applyFill="0" applyAlignment="0" applyProtection="0">
      <alignment vertical="center"/>
    </xf>
    <xf numFmtId="0" fontId="106" fillId="0" borderId="0">
      <alignment vertical="center"/>
    </xf>
    <xf numFmtId="193" fontId="0" fillId="0" borderId="0" applyFont="0" applyFill="0" applyBorder="0" applyAlignment="0" applyProtection="0">
      <alignment vertical="center"/>
    </xf>
    <xf numFmtId="0" fontId="108" fillId="51" borderId="34" applyNumberFormat="0" applyAlignment="0" applyProtection="0">
      <alignment vertical="center"/>
    </xf>
    <xf numFmtId="0" fontId="8" fillId="0" borderId="0">
      <alignment vertical="center"/>
    </xf>
    <xf numFmtId="41"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192"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43" fontId="0" fillId="0" borderId="0" applyFont="0" applyFill="0" applyBorder="0" applyAlignment="0" applyProtection="0">
      <alignment vertical="center"/>
    </xf>
    <xf numFmtId="0" fontId="111" fillId="65" borderId="0" applyNumberFormat="0" applyBorder="0" applyAlignment="0" applyProtection="0">
      <alignment vertical="center"/>
    </xf>
    <xf numFmtId="0" fontId="111" fillId="65" borderId="0" applyNumberFormat="0" applyBorder="0" applyAlignment="0" applyProtection="0">
      <alignment vertical="center"/>
    </xf>
    <xf numFmtId="0" fontId="111" fillId="60" borderId="0" applyNumberFormat="0" applyBorder="0" applyAlignment="0" applyProtection="0">
      <alignment vertical="center"/>
    </xf>
    <xf numFmtId="0" fontId="111" fillId="66" borderId="0" applyNumberFormat="0" applyBorder="0" applyAlignment="0" applyProtection="0">
      <alignment vertical="center"/>
    </xf>
    <xf numFmtId="0" fontId="111" fillId="66" borderId="0" applyNumberFormat="0" applyBorder="0" applyAlignment="0" applyProtection="0">
      <alignment vertical="center"/>
    </xf>
    <xf numFmtId="0" fontId="85" fillId="54" borderId="0" applyNumberFormat="0" applyBorder="0" applyAlignment="0" applyProtection="0">
      <alignment vertical="center"/>
    </xf>
    <xf numFmtId="0" fontId="85" fillId="54" borderId="0" applyNumberFormat="0" applyBorder="0" applyAlignment="0" applyProtection="0">
      <alignment vertical="center"/>
    </xf>
    <xf numFmtId="0" fontId="85" fillId="54" borderId="0" applyNumberFormat="0" applyBorder="0" applyAlignment="0" applyProtection="0">
      <alignment vertical="center"/>
    </xf>
    <xf numFmtId="0" fontId="85" fillId="67" borderId="0" applyNumberFormat="0" applyBorder="0" applyAlignment="0" applyProtection="0">
      <alignment vertical="center"/>
    </xf>
    <xf numFmtId="0" fontId="85" fillId="67" borderId="0" applyNumberFormat="0" applyBorder="0" applyAlignment="0" applyProtection="0">
      <alignment vertical="center"/>
    </xf>
    <xf numFmtId="0" fontId="85" fillId="49" borderId="0" applyNumberFormat="0" applyBorder="0" applyAlignment="0" applyProtection="0">
      <alignment vertical="center"/>
    </xf>
    <xf numFmtId="0" fontId="85" fillId="49" borderId="0" applyNumberFormat="0" applyBorder="0" applyAlignment="0" applyProtection="0">
      <alignment vertical="center"/>
    </xf>
    <xf numFmtId="0" fontId="85" fillId="36"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57" borderId="0" applyNumberFormat="0" applyBorder="0" applyAlignment="0" applyProtection="0">
      <alignment vertical="center"/>
    </xf>
    <xf numFmtId="0" fontId="85" fillId="68" borderId="0" applyNumberFormat="0" applyBorder="0" applyAlignment="0" applyProtection="0">
      <alignment vertical="center"/>
    </xf>
    <xf numFmtId="0" fontId="85" fillId="68" borderId="0" applyNumberFormat="0" applyBorder="0" applyAlignment="0" applyProtection="0">
      <alignment vertical="center"/>
    </xf>
    <xf numFmtId="0" fontId="85" fillId="68" borderId="0" applyNumberFormat="0" applyBorder="0" applyAlignment="0" applyProtection="0">
      <alignment vertical="center"/>
    </xf>
    <xf numFmtId="0" fontId="85" fillId="68" borderId="0" applyNumberFormat="0" applyBorder="0" applyAlignment="0" applyProtection="0">
      <alignment vertical="center"/>
    </xf>
    <xf numFmtId="0" fontId="85" fillId="55" borderId="0" applyNumberFormat="0" applyBorder="0" applyAlignment="0" applyProtection="0">
      <alignment vertical="center"/>
    </xf>
    <xf numFmtId="0" fontId="85" fillId="55" borderId="0" applyNumberFormat="0" applyBorder="0" applyAlignment="0" applyProtection="0">
      <alignment vertical="center"/>
    </xf>
    <xf numFmtId="0" fontId="85" fillId="39"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37" borderId="0" applyNumberFormat="0" applyBorder="0" applyAlignment="0" applyProtection="0">
      <alignment vertical="center"/>
    </xf>
    <xf numFmtId="0" fontId="85" fillId="69" borderId="0" applyNumberFormat="0" applyBorder="0" applyAlignment="0" applyProtection="0">
      <alignment vertical="center"/>
    </xf>
    <xf numFmtId="0" fontId="85" fillId="69" borderId="0" applyNumberFormat="0" applyBorder="0" applyAlignment="0" applyProtection="0">
      <alignment vertical="center"/>
    </xf>
    <xf numFmtId="176" fontId="90" fillId="0" borderId="25" applyFill="0" applyProtection="0">
      <alignment horizontal="right" vertical="center"/>
    </xf>
    <xf numFmtId="176" fontId="90" fillId="0" borderId="25" applyFill="0" applyProtection="0">
      <alignment horizontal="right" vertical="center"/>
    </xf>
    <xf numFmtId="176" fontId="90" fillId="0" borderId="25" applyFill="0" applyProtection="0">
      <alignment horizontal="right" vertical="center"/>
    </xf>
    <xf numFmtId="176" fontId="90" fillId="0" borderId="25" applyFill="0" applyProtection="0">
      <alignment horizontal="right" vertical="center"/>
    </xf>
    <xf numFmtId="176" fontId="90" fillId="0" borderId="25" applyFill="0" applyProtection="0">
      <alignment horizontal="right" vertical="center"/>
    </xf>
    <xf numFmtId="176" fontId="90" fillId="0" borderId="25" applyFill="0" applyProtection="0">
      <alignment horizontal="right" vertical="center"/>
    </xf>
    <xf numFmtId="176" fontId="90" fillId="0" borderId="25" applyFill="0" applyProtection="0">
      <alignment horizontal="right" vertical="center"/>
    </xf>
    <xf numFmtId="0" fontId="90" fillId="0" borderId="8" applyNumberFormat="0" applyFill="0" applyProtection="0">
      <alignment horizontal="left" vertical="center"/>
    </xf>
    <xf numFmtId="0" fontId="90" fillId="0" borderId="8" applyNumberFormat="0" applyFill="0" applyProtection="0">
      <alignment horizontal="left" vertical="center"/>
    </xf>
    <xf numFmtId="0" fontId="90" fillId="0" borderId="8" applyNumberFormat="0" applyFill="0" applyProtection="0">
      <alignment horizontal="left" vertical="center"/>
    </xf>
    <xf numFmtId="0" fontId="90" fillId="0" borderId="8" applyNumberFormat="0" applyFill="0" applyProtection="0">
      <alignment horizontal="left" vertical="center"/>
    </xf>
    <xf numFmtId="0" fontId="90" fillId="0" borderId="8" applyNumberFormat="0" applyFill="0" applyProtection="0">
      <alignment horizontal="left" vertical="center"/>
    </xf>
    <xf numFmtId="0" fontId="90" fillId="0" borderId="8" applyNumberFormat="0" applyFill="0" applyProtection="0">
      <alignment horizontal="lef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1" fillId="53" borderId="0" applyNumberFormat="0" applyBorder="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2" fillId="40" borderId="30"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0" fontId="108" fillId="51" borderId="34" applyNumberFormat="0" applyAlignment="0" applyProtection="0">
      <alignment vertical="center"/>
    </xf>
    <xf numFmtId="1" fontId="90" fillId="0" borderId="25" applyFill="0" applyProtection="0">
      <alignment horizontal="center" vertical="center"/>
    </xf>
    <xf numFmtId="1" fontId="90" fillId="0" borderId="25" applyFill="0" applyProtection="0">
      <alignment horizontal="center" vertical="center"/>
    </xf>
    <xf numFmtId="1" fontId="90" fillId="0" borderId="25" applyFill="0" applyProtection="0">
      <alignment horizontal="center" vertical="center"/>
    </xf>
    <xf numFmtId="1" fontId="90" fillId="0" borderId="25" applyFill="0" applyProtection="0">
      <alignment horizontal="center" vertical="center"/>
    </xf>
    <xf numFmtId="1" fontId="90" fillId="0" borderId="25" applyFill="0" applyProtection="0">
      <alignment horizontal="center" vertical="center"/>
    </xf>
    <xf numFmtId="0" fontId="135" fillId="0" borderId="0">
      <alignment vertical="center"/>
    </xf>
    <xf numFmtId="0" fontId="97" fillId="0" borderId="0">
      <alignment vertical="center"/>
    </xf>
    <xf numFmtId="43" fontId="0" fillId="0" borderId="0" applyFont="0" applyFill="0" applyBorder="0" applyAlignment="0" applyProtection="0">
      <alignment vertical="center"/>
    </xf>
    <xf numFmtId="41" fontId="0" fillId="0" borderId="0" applyFont="0" applyFill="0" applyBorder="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0" fillId="41" borderId="32" applyNumberFormat="0" applyFont="0" applyAlignment="0" applyProtection="0">
      <alignment vertical="center"/>
    </xf>
    <xf numFmtId="0" fontId="136" fillId="0" borderId="0">
      <alignment vertical="top"/>
      <protection locked="0"/>
    </xf>
    <xf numFmtId="0" fontId="8" fillId="0" borderId="0">
      <alignment vertical="center"/>
    </xf>
  </cellStyleXfs>
  <cellXfs count="467">
    <xf numFmtId="0" fontId="0" fillId="0" borderId="0" xfId="0" applyAlignment="1"/>
    <xf numFmtId="0" fontId="1" fillId="0" borderId="0" xfId="0" applyFont="1" applyFill="1" applyBorder="1" applyAlignment="1">
      <alignment vertical="center"/>
    </xf>
    <xf numFmtId="0" fontId="2" fillId="0" borderId="0" xfId="1011" applyFont="1" applyFill="1" applyBorder="1" applyAlignment="1">
      <alignment horizontal="center" vertical="center"/>
    </xf>
    <xf numFmtId="0" fontId="3" fillId="0" borderId="1" xfId="1011" applyFont="1" applyFill="1" applyBorder="1" applyAlignment="1">
      <alignment horizontal="center" vertical="center"/>
    </xf>
    <xf numFmtId="0" fontId="4" fillId="0" borderId="1" xfId="0" applyFont="1" applyFill="1" applyBorder="1" applyAlignment="1">
      <alignment horizontal="center" vertical="center"/>
    </xf>
    <xf numFmtId="0" fontId="5" fillId="0" borderId="1" xfId="1011" applyFont="1" applyFill="1" applyBorder="1" applyAlignment="1">
      <alignment horizontal="left" vertical="center" wrapText="1"/>
    </xf>
    <xf numFmtId="0" fontId="1" fillId="0" borderId="1" xfId="0" applyFont="1" applyFill="1" applyBorder="1" applyAlignment="1">
      <alignment vertical="center" wrapText="1"/>
    </xf>
    <xf numFmtId="0" fontId="5" fillId="0" borderId="1" xfId="1011"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Fill="1" applyBorder="1" applyAlignment="1">
      <alignment horizontal="left" vertical="center" wrapText="1"/>
    </xf>
    <xf numFmtId="0" fontId="1" fillId="0" borderId="1" xfId="759" applyFont="1" applyFill="1" applyBorder="1" applyAlignment="1">
      <alignment horizontal="left" vertical="center" wrapText="1"/>
    </xf>
    <xf numFmtId="0" fontId="6" fillId="0" borderId="0" xfId="225" applyFont="1" applyFill="1" applyBorder="1" applyAlignment="1">
      <alignment vertical="center"/>
    </xf>
    <xf numFmtId="0" fontId="7" fillId="0" borderId="0" xfId="225" applyFont="1" applyFill="1" applyBorder="1" applyAlignment="1">
      <alignment vertical="center"/>
    </xf>
    <xf numFmtId="0" fontId="8" fillId="0" borderId="0" xfId="0" applyFont="1" applyFill="1" applyBorder="1" applyAlignment="1">
      <alignment vertical="center"/>
    </xf>
    <xf numFmtId="0" fontId="9" fillId="0" borderId="0" xfId="225" applyNumberFormat="1" applyFont="1" applyFill="1" applyBorder="1" applyAlignment="1" applyProtection="1">
      <alignment horizontal="center" vertical="center"/>
    </xf>
    <xf numFmtId="0" fontId="0" fillId="0" borderId="0" xfId="225" applyNumberFormat="1" applyFont="1" applyFill="1" applyBorder="1" applyAlignment="1" applyProtection="1">
      <alignment horizontal="left" vertical="center"/>
    </xf>
    <xf numFmtId="0" fontId="10" fillId="0" borderId="1" xfId="897" applyFont="1" applyFill="1" applyBorder="1" applyAlignment="1">
      <alignment horizontal="center" vertical="center" wrapText="1"/>
    </xf>
    <xf numFmtId="0" fontId="11" fillId="0" borderId="1" xfId="897" applyFont="1" applyFill="1" applyBorder="1" applyAlignment="1">
      <alignment horizontal="center" vertical="center" wrapText="1"/>
    </xf>
    <xf numFmtId="0" fontId="12" fillId="0" borderId="2" xfId="897" applyFont="1" applyFill="1" applyBorder="1" applyAlignment="1">
      <alignment horizontal="center" vertical="center" wrapText="1"/>
    </xf>
    <xf numFmtId="0" fontId="13" fillId="0" borderId="3" xfId="0" applyFont="1" applyFill="1" applyBorder="1" applyAlignment="1">
      <alignment horizontal="center" vertical="center" wrapText="1"/>
    </xf>
    <xf numFmtId="0" fontId="13" fillId="0" borderId="4" xfId="0" applyFont="1" applyFill="1" applyBorder="1" applyAlignment="1">
      <alignment horizontal="center" vertical="center" wrapText="1"/>
    </xf>
    <xf numFmtId="0" fontId="12" fillId="0" borderId="5" xfId="897" applyFont="1" applyFill="1" applyBorder="1" applyAlignment="1">
      <alignment horizontal="center" vertical="center" wrapText="1"/>
    </xf>
    <xf numFmtId="0" fontId="13" fillId="0" borderId="6" xfId="0" applyFont="1" applyFill="1" applyBorder="1" applyAlignment="1">
      <alignment horizontal="center" vertical="center" wrapText="1"/>
    </xf>
    <xf numFmtId="0" fontId="13" fillId="0" borderId="7" xfId="0" applyFont="1" applyFill="1" applyBorder="1" applyAlignment="1">
      <alignment horizontal="center" vertical="center" wrapText="1"/>
    </xf>
    <xf numFmtId="0" fontId="12" fillId="0" borderId="8" xfId="897" applyFont="1" applyFill="1" applyBorder="1" applyAlignment="1">
      <alignment horizontal="center" vertical="center" wrapText="1"/>
    </xf>
    <xf numFmtId="0" fontId="6" fillId="0" borderId="2" xfId="225" applyFont="1" applyFill="1" applyBorder="1" applyAlignment="1">
      <alignment horizontal="center" vertical="center" wrapText="1"/>
    </xf>
    <xf numFmtId="0" fontId="6" fillId="0" borderId="5" xfId="225" applyFont="1" applyFill="1" applyBorder="1" applyAlignment="1">
      <alignment horizontal="center" vertical="center" wrapText="1"/>
    </xf>
    <xf numFmtId="0" fontId="6" fillId="0" borderId="8" xfId="225" applyFont="1" applyFill="1" applyBorder="1" applyAlignment="1">
      <alignment horizontal="center" vertical="center" wrapText="1"/>
    </xf>
    <xf numFmtId="0" fontId="6" fillId="0" borderId="1" xfId="225" applyFont="1" applyFill="1" applyBorder="1" applyAlignment="1">
      <alignment vertical="center" wrapText="1"/>
    </xf>
    <xf numFmtId="0" fontId="13" fillId="0" borderId="4" xfId="0" applyFont="1" applyFill="1" applyBorder="1" applyAlignment="1">
      <alignment horizontal="left" vertical="center" wrapText="1"/>
    </xf>
    <xf numFmtId="0" fontId="6" fillId="0" borderId="1" xfId="225" applyFont="1" applyFill="1" applyBorder="1" applyAlignment="1">
      <alignment horizontal="center" vertical="center" wrapText="1"/>
    </xf>
    <xf numFmtId="0" fontId="14" fillId="0" borderId="0" xfId="0" applyFont="1" applyFill="1" applyBorder="1" applyAlignment="1">
      <alignment vertical="center"/>
    </xf>
    <xf numFmtId="0" fontId="15" fillId="0" borderId="0" xfId="0" applyFont="1" applyFill="1" applyBorder="1" applyAlignment="1">
      <alignment vertical="center"/>
    </xf>
    <xf numFmtId="0" fontId="16" fillId="0" borderId="0" xfId="0" applyFont="1" applyFill="1" applyBorder="1" applyAlignment="1">
      <alignment vertical="center"/>
    </xf>
    <xf numFmtId="0" fontId="2" fillId="0" borderId="0" xfId="0" applyFont="1" applyFill="1" applyBorder="1" applyAlignment="1">
      <alignment horizontal="center" vertical="center"/>
    </xf>
    <xf numFmtId="0" fontId="17" fillId="0" borderId="0" xfId="0" applyFont="1" applyFill="1" applyBorder="1" applyAlignment="1">
      <alignment horizontal="center" vertical="center"/>
    </xf>
    <xf numFmtId="0" fontId="18" fillId="0" borderId="0" xfId="0" applyFont="1" applyFill="1" applyBorder="1" applyAlignment="1">
      <alignment horizontal="right" vertical="center"/>
    </xf>
    <xf numFmtId="0" fontId="19" fillId="0" borderId="1" xfId="0" applyFont="1" applyFill="1" applyBorder="1" applyAlignment="1">
      <alignment horizontal="center" vertical="center"/>
    </xf>
    <xf numFmtId="0" fontId="19" fillId="0" borderId="1" xfId="0" applyFont="1" applyFill="1" applyBorder="1" applyAlignment="1">
      <alignment horizontal="center" vertical="center" wrapText="1"/>
    </xf>
    <xf numFmtId="0" fontId="20" fillId="0" borderId="1" xfId="0" applyFont="1" applyFill="1" applyBorder="1" applyAlignment="1">
      <alignment horizontal="center" vertical="center"/>
    </xf>
    <xf numFmtId="0" fontId="20" fillId="0" borderId="1" xfId="0" applyFont="1" applyFill="1" applyBorder="1" applyAlignment="1">
      <alignment vertical="center" wrapText="1"/>
    </xf>
    <xf numFmtId="194" fontId="20" fillId="0" borderId="1" xfId="0" applyNumberFormat="1" applyFont="1" applyFill="1" applyBorder="1" applyAlignment="1">
      <alignment horizontal="center" vertical="center" wrapText="1"/>
    </xf>
    <xf numFmtId="194" fontId="20" fillId="0" borderId="1" xfId="0" applyNumberFormat="1" applyFont="1" applyFill="1" applyBorder="1" applyAlignment="1">
      <alignment vertical="center" wrapText="1"/>
    </xf>
    <xf numFmtId="4" fontId="20" fillId="0" borderId="1" xfId="0" applyNumberFormat="1" applyFont="1" applyFill="1" applyBorder="1" applyAlignment="1">
      <alignment horizontal="center" vertical="center" wrapText="1"/>
    </xf>
    <xf numFmtId="0" fontId="20" fillId="0" borderId="9" xfId="0" applyFont="1" applyFill="1" applyBorder="1" applyAlignment="1">
      <alignment horizontal="center" vertical="center"/>
    </xf>
    <xf numFmtId="0" fontId="20" fillId="0" borderId="10" xfId="0" applyFont="1" applyFill="1" applyBorder="1" applyAlignment="1">
      <alignment horizontal="center" vertical="center"/>
    </xf>
    <xf numFmtId="0" fontId="20" fillId="0" borderId="11" xfId="0" applyFont="1" applyFill="1" applyBorder="1" applyAlignment="1">
      <alignment horizontal="center" vertical="center"/>
    </xf>
    <xf numFmtId="0" fontId="21" fillId="0" borderId="0" xfId="0" applyFont="1" applyFill="1" applyBorder="1" applyAlignment="1">
      <alignment horizontal="left" vertical="center" wrapText="1"/>
    </xf>
    <xf numFmtId="0" fontId="18" fillId="0" borderId="0" xfId="0" applyFont="1" applyFill="1" applyBorder="1" applyAlignment="1">
      <alignment horizontal="left" vertical="center"/>
    </xf>
    <xf numFmtId="0" fontId="20" fillId="0" borderId="0" xfId="0" applyFont="1" applyFill="1" applyBorder="1" applyAlignment="1">
      <alignment horizontal="right" vertical="center"/>
    </xf>
    <xf numFmtId="0" fontId="20" fillId="0" borderId="0" xfId="0" applyFont="1" applyFill="1" applyBorder="1" applyAlignment="1">
      <alignment horizontal="right" vertical="center" wrapText="1"/>
    </xf>
    <xf numFmtId="0" fontId="19" fillId="0" borderId="1" xfId="0" applyFont="1" applyFill="1" applyBorder="1" applyAlignment="1">
      <alignment vertical="center"/>
    </xf>
    <xf numFmtId="0" fontId="20" fillId="0" borderId="1" xfId="0" applyFont="1" applyFill="1" applyBorder="1" applyAlignment="1">
      <alignment horizontal="center" vertical="center" wrapText="1"/>
    </xf>
    <xf numFmtId="4" fontId="20" fillId="0" borderId="1" xfId="0" applyNumberFormat="1" applyFont="1" applyFill="1" applyBorder="1" applyAlignment="1">
      <alignment horizontal="right" vertical="center" wrapText="1"/>
    </xf>
    <xf numFmtId="194" fontId="20" fillId="0" borderId="1" xfId="0" applyNumberFormat="1" applyFont="1" applyFill="1" applyBorder="1" applyAlignment="1">
      <alignment horizontal="right" vertical="center" wrapText="1"/>
    </xf>
    <xf numFmtId="0" fontId="20" fillId="0" borderId="1" xfId="0" applyFont="1" applyFill="1" applyBorder="1" applyAlignment="1">
      <alignment horizontal="left" vertical="center"/>
    </xf>
    <xf numFmtId="0" fontId="19" fillId="0" borderId="1" xfId="0" applyFont="1" applyFill="1" applyBorder="1" applyAlignment="1">
      <alignment horizontal="left" vertical="center"/>
    </xf>
    <xf numFmtId="0" fontId="22" fillId="0" borderId="0" xfId="0" applyFont="1" applyFill="1" applyBorder="1" applyAlignment="1">
      <alignment vertical="center"/>
    </xf>
    <xf numFmtId="0" fontId="23" fillId="0" borderId="0" xfId="0" applyFont="1" applyFill="1" applyBorder="1" applyAlignment="1">
      <alignment vertical="center"/>
    </xf>
    <xf numFmtId="0" fontId="2" fillId="0" borderId="0"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20" fillId="0" borderId="1" xfId="0" applyFont="1" applyFill="1" applyBorder="1" applyAlignment="1">
      <alignment horizontal="left" vertical="center" wrapText="1"/>
    </xf>
    <xf numFmtId="0" fontId="21" fillId="0" borderId="0" xfId="0" applyFont="1" applyFill="1" applyBorder="1" applyAlignment="1">
      <alignment vertical="center" wrapText="1"/>
    </xf>
    <xf numFmtId="0" fontId="18" fillId="0" borderId="0" xfId="0" applyFont="1" applyFill="1" applyBorder="1" applyAlignment="1">
      <alignment vertical="center" wrapText="1"/>
    </xf>
    <xf numFmtId="0" fontId="20" fillId="0" borderId="0" xfId="0" applyFont="1" applyFill="1" applyBorder="1" applyAlignment="1">
      <alignment vertical="center" wrapText="1"/>
    </xf>
    <xf numFmtId="4" fontId="20" fillId="0" borderId="1" xfId="0" applyNumberFormat="1" applyFont="1" applyFill="1" applyBorder="1" applyAlignment="1">
      <alignment vertical="center" wrapText="1"/>
    </xf>
    <xf numFmtId="0" fontId="23" fillId="0" borderId="0" xfId="0" applyFont="1" applyFill="1" applyBorder="1" applyAlignment="1">
      <alignment horizontal="left" vertical="center" wrapText="1"/>
    </xf>
    <xf numFmtId="0" fontId="23" fillId="0" borderId="0" xfId="0" applyFont="1" applyFill="1" applyBorder="1" applyAlignment="1">
      <alignment vertical="center" wrapText="1"/>
    </xf>
    <xf numFmtId="0" fontId="18" fillId="0" borderId="0" xfId="0" applyFont="1" applyFill="1" applyBorder="1" applyAlignment="1">
      <alignment horizontal="right" vertical="center" wrapText="1"/>
    </xf>
    <xf numFmtId="4" fontId="24" fillId="0" borderId="1" xfId="0" applyNumberFormat="1" applyFont="1" applyFill="1" applyBorder="1" applyAlignment="1">
      <alignment vertical="center" wrapText="1"/>
    </xf>
    <xf numFmtId="0" fontId="11" fillId="0" borderId="0" xfId="0" applyFont="1" applyFill="1" applyBorder="1" applyAlignment="1">
      <alignment vertical="center"/>
    </xf>
    <xf numFmtId="0" fontId="25" fillId="0" borderId="0" xfId="0" applyFont="1" applyFill="1" applyBorder="1" applyAlignment="1">
      <alignment vertical="center"/>
    </xf>
    <xf numFmtId="0" fontId="26" fillId="0" borderId="1" xfId="0" applyFont="1" applyFill="1" applyBorder="1" applyAlignment="1">
      <alignment horizontal="center" vertical="center" wrapText="1"/>
    </xf>
    <xf numFmtId="0" fontId="24" fillId="0" borderId="1" xfId="0" applyFont="1" applyFill="1" applyBorder="1" applyAlignment="1">
      <alignment vertical="center" wrapText="1"/>
    </xf>
    <xf numFmtId="0" fontId="24" fillId="0" borderId="1" xfId="0" applyFont="1" applyFill="1" applyBorder="1" applyAlignment="1">
      <alignment horizontal="left" vertical="center" wrapText="1"/>
    </xf>
    <xf numFmtId="0" fontId="8" fillId="0" borderId="0" xfId="0" applyFont="1" applyFill="1" applyBorder="1" applyAlignment="1">
      <alignment horizontal="left" vertical="center" wrapText="1"/>
    </xf>
    <xf numFmtId="0" fontId="8" fillId="0" borderId="0" xfId="0" applyFont="1" applyFill="1" applyBorder="1" applyAlignment="1">
      <alignment vertical="center" wrapText="1"/>
    </xf>
    <xf numFmtId="0" fontId="2" fillId="0" borderId="0" xfId="745" applyNumberFormat="1" applyFont="1" applyFill="1" applyAlignment="1" applyProtection="1">
      <alignment horizontal="center" vertical="center" wrapText="1"/>
    </xf>
    <xf numFmtId="0" fontId="26" fillId="0" borderId="1" xfId="0" applyFont="1" applyFill="1" applyBorder="1" applyAlignment="1">
      <alignment vertical="center" wrapText="1"/>
    </xf>
    <xf numFmtId="194" fontId="24" fillId="0" borderId="1" xfId="0" applyNumberFormat="1" applyFont="1" applyFill="1" applyBorder="1" applyAlignment="1">
      <alignment vertical="center" wrapText="1"/>
    </xf>
    <xf numFmtId="0" fontId="24" fillId="0" borderId="1" xfId="0" applyFont="1" applyFill="1" applyBorder="1" applyAlignment="1">
      <alignment horizontal="center" vertical="center" wrapText="1"/>
    </xf>
    <xf numFmtId="0" fontId="27" fillId="0" borderId="0" xfId="0" applyFont="1" applyFill="1" applyAlignment="1" applyProtection="1">
      <alignment vertical="center"/>
      <protection locked="0"/>
    </xf>
    <xf numFmtId="0" fontId="28" fillId="0" borderId="0" xfId="0" applyFont="1" applyFill="1" applyAlignment="1" applyProtection="1">
      <alignment vertical="center"/>
      <protection locked="0"/>
    </xf>
    <xf numFmtId="0" fontId="29" fillId="0" borderId="0" xfId="0" applyFont="1" applyFill="1" applyAlignment="1">
      <alignment horizontal="center" vertical="center"/>
    </xf>
    <xf numFmtId="0" fontId="29" fillId="0" borderId="0" xfId="0" applyFont="1" applyFill="1" applyAlignment="1">
      <alignment vertical="center"/>
    </xf>
    <xf numFmtId="0" fontId="2" fillId="0" borderId="0" xfId="0" applyFont="1" applyFill="1" applyAlignment="1" applyProtection="1">
      <alignment horizontal="center" vertical="center" wrapText="1"/>
      <protection locked="0" hidden="1"/>
    </xf>
    <xf numFmtId="0" fontId="30" fillId="0" borderId="0" xfId="0" applyFont="1" applyFill="1" applyAlignment="1" applyProtection="1">
      <alignment vertical="center" wrapText="1"/>
      <protection locked="0" hidden="1"/>
    </xf>
    <xf numFmtId="0" fontId="28" fillId="0" borderId="0" xfId="0" applyFont="1" applyFill="1" applyAlignment="1" applyProtection="1">
      <alignment horizontal="left" vertical="center" wrapText="1"/>
      <protection locked="0" hidden="1"/>
    </xf>
    <xf numFmtId="195" fontId="28" fillId="0" borderId="0" xfId="0" applyNumberFormat="1"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31" fillId="0" borderId="2"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2" xfId="0" applyFont="1" applyFill="1" applyBorder="1" applyAlignment="1">
      <alignment horizontal="center" vertical="center" wrapText="1"/>
    </xf>
    <xf numFmtId="0" fontId="28" fillId="0" borderId="0" xfId="0" applyFont="1" applyFill="1" applyAlignment="1">
      <alignment vertical="center"/>
    </xf>
    <xf numFmtId="0" fontId="33" fillId="0" borderId="8" xfId="0" applyFont="1" applyFill="1" applyBorder="1" applyAlignment="1">
      <alignment horizontal="center" vertical="center"/>
    </xf>
    <xf numFmtId="0" fontId="32" fillId="0" borderId="8" xfId="0" applyFont="1" applyFill="1" applyBorder="1" applyAlignment="1">
      <alignment horizontal="center" vertical="center"/>
    </xf>
    <xf numFmtId="0" fontId="32" fillId="0" borderId="8" xfId="0" applyFont="1" applyFill="1" applyBorder="1" applyAlignment="1">
      <alignment horizontal="center" vertical="center" wrapText="1"/>
    </xf>
    <xf numFmtId="0" fontId="29" fillId="0" borderId="1" xfId="0" applyFont="1" applyFill="1" applyBorder="1" applyAlignment="1">
      <alignment horizontal="left" vertical="center"/>
    </xf>
    <xf numFmtId="0" fontId="33" fillId="0" borderId="1" xfId="0" applyFont="1" applyFill="1" applyBorder="1" applyAlignment="1">
      <alignment vertical="center"/>
    </xf>
    <xf numFmtId="196" fontId="33" fillId="0" borderId="1" xfId="0" applyNumberFormat="1" applyFont="1" applyFill="1" applyBorder="1" applyAlignment="1">
      <alignment vertical="center"/>
    </xf>
    <xf numFmtId="197" fontId="33" fillId="0" borderId="1" xfId="3" applyNumberFormat="1" applyFont="1" applyFill="1" applyBorder="1" applyAlignment="1">
      <alignment vertical="center"/>
    </xf>
    <xf numFmtId="0" fontId="29" fillId="0" borderId="1" xfId="0" applyFont="1" applyFill="1" applyBorder="1" applyAlignment="1">
      <alignment vertical="center"/>
    </xf>
    <xf numFmtId="196" fontId="34" fillId="0" borderId="1" xfId="0" applyNumberFormat="1" applyFont="1" applyFill="1" applyBorder="1" applyAlignment="1">
      <alignment vertical="center"/>
    </xf>
    <xf numFmtId="196" fontId="35" fillId="0" borderId="1" xfId="0" applyNumberFormat="1" applyFont="1" applyFill="1" applyBorder="1" applyAlignment="1">
      <alignment vertical="center"/>
    </xf>
    <xf numFmtId="197" fontId="29" fillId="0" borderId="1" xfId="3" applyNumberFormat="1" applyFont="1" applyFill="1" applyBorder="1" applyAlignment="1">
      <alignment vertical="center"/>
    </xf>
    <xf numFmtId="196" fontId="29" fillId="0" borderId="1" xfId="0" applyNumberFormat="1" applyFont="1" applyFill="1" applyBorder="1" applyAlignment="1">
      <alignment vertical="center"/>
    </xf>
    <xf numFmtId="0" fontId="29" fillId="0" borderId="1" xfId="0" applyFont="1" applyFill="1" applyBorder="1" applyAlignment="1">
      <alignment vertical="center" wrapText="1"/>
    </xf>
    <xf numFmtId="196" fontId="29" fillId="0" borderId="0" xfId="0" applyNumberFormat="1" applyFont="1" applyFill="1" applyBorder="1" applyAlignment="1">
      <alignment vertical="center"/>
    </xf>
    <xf numFmtId="0" fontId="29" fillId="0" borderId="1" xfId="0" applyNumberFormat="1" applyFont="1" applyFill="1" applyBorder="1" applyAlignment="1">
      <alignment vertical="center"/>
    </xf>
    <xf numFmtId="0" fontId="33" fillId="0" borderId="1" xfId="0" applyFont="1" applyFill="1" applyBorder="1" applyAlignment="1">
      <alignment horizontal="center" vertical="center"/>
    </xf>
    <xf numFmtId="0" fontId="28" fillId="0" borderId="0" xfId="0" applyFont="1" applyFill="1" applyAlignment="1" applyProtection="1">
      <alignment horizontal="right" vertical="center"/>
      <protection locked="0"/>
    </xf>
    <xf numFmtId="196" fontId="33" fillId="0" borderId="1" xfId="0" applyNumberFormat="1" applyFont="1" applyFill="1" applyBorder="1" applyAlignment="1">
      <alignment horizontal="right" vertical="center"/>
    </xf>
    <xf numFmtId="196" fontId="29" fillId="0" borderId="1" xfId="0" applyNumberFormat="1" applyFont="1" applyFill="1" applyBorder="1" applyAlignment="1">
      <alignment horizontal="right" vertical="center"/>
    </xf>
    <xf numFmtId="196" fontId="35" fillId="0" borderId="1" xfId="0" applyNumberFormat="1" applyFont="1" applyFill="1" applyBorder="1" applyAlignment="1">
      <alignment horizontal="right" vertical="center"/>
    </xf>
    <xf numFmtId="0" fontId="31" fillId="0" borderId="1" xfId="0" applyFont="1" applyFill="1" applyBorder="1" applyAlignment="1">
      <alignment vertical="center"/>
    </xf>
    <xf numFmtId="0" fontId="35" fillId="0" borderId="1" xfId="0" applyFont="1" applyFill="1" applyBorder="1" applyAlignment="1">
      <alignment vertical="center"/>
    </xf>
    <xf numFmtId="197" fontId="35" fillId="0" borderId="1" xfId="3" applyNumberFormat="1" applyFont="1" applyFill="1" applyBorder="1" applyAlignment="1">
      <alignment vertical="center"/>
    </xf>
    <xf numFmtId="0" fontId="8" fillId="0" borderId="0" xfId="1012">
      <alignment vertical="center"/>
    </xf>
    <xf numFmtId="0" fontId="7" fillId="0" borderId="0" xfId="1012" applyFont="1" applyAlignment="1">
      <alignment horizontal="center" vertical="center" wrapText="1"/>
    </xf>
    <xf numFmtId="0" fontId="8" fillId="0" borderId="0" xfId="1012" applyFill="1">
      <alignment vertical="center"/>
    </xf>
    <xf numFmtId="0" fontId="1" fillId="0" borderId="0" xfId="0" applyFont="1" applyFill="1" applyAlignment="1">
      <alignment vertical="center"/>
    </xf>
    <xf numFmtId="0" fontId="36" fillId="0" borderId="0" xfId="834" applyFont="1" applyAlignment="1">
      <alignment horizontal="center" vertical="center" shrinkToFit="1"/>
    </xf>
    <xf numFmtId="0" fontId="9" fillId="0" borderId="0" xfId="834" applyFont="1" applyAlignment="1">
      <alignment horizontal="center" vertical="center" shrinkToFit="1"/>
    </xf>
    <xf numFmtId="0" fontId="11" fillId="0" borderId="0" xfId="834" applyFont="1" applyBorder="1" applyAlignment="1">
      <alignment horizontal="left" vertical="center" wrapText="1"/>
    </xf>
    <xf numFmtId="0" fontId="11" fillId="0" borderId="0" xfId="0" applyFont="1" applyFill="1" applyAlignment="1">
      <alignment horizontal="right"/>
    </xf>
    <xf numFmtId="0" fontId="26" fillId="0" borderId="1" xfId="1015" applyFont="1" applyBorder="1" applyAlignment="1">
      <alignment horizontal="center" vertical="center"/>
    </xf>
    <xf numFmtId="0" fontId="11" fillId="0" borderId="1" xfId="0" applyFont="1" applyFill="1" applyBorder="1" applyAlignment="1">
      <alignment horizontal="left" vertical="center"/>
    </xf>
    <xf numFmtId="198" fontId="24" fillId="0" borderId="1" xfId="1" applyNumberFormat="1" applyFont="1" applyBorder="1" applyAlignment="1">
      <alignment horizontal="right" vertical="center" wrapText="1"/>
    </xf>
    <xf numFmtId="0" fontId="10" fillId="0" borderId="1" xfId="0" applyFont="1" applyFill="1" applyBorder="1" applyAlignment="1">
      <alignment horizontal="center" vertical="center"/>
    </xf>
    <xf numFmtId="0" fontId="37" fillId="0" borderId="1" xfId="1012" applyFont="1" applyFill="1" applyBorder="1">
      <alignment vertical="center"/>
    </xf>
    <xf numFmtId="0" fontId="11" fillId="0" borderId="1" xfId="0" applyFont="1" applyFill="1" applyBorder="1" applyAlignment="1">
      <alignment horizontal="center" vertical="center"/>
    </xf>
    <xf numFmtId="0" fontId="38" fillId="0" borderId="0" xfId="1012" applyFont="1">
      <alignment vertical="center"/>
    </xf>
    <xf numFmtId="0" fontId="9" fillId="0" borderId="0" xfId="833" applyFont="1" applyFill="1" applyAlignment="1">
      <alignment horizontal="center" vertical="center" shrinkToFit="1"/>
    </xf>
    <xf numFmtId="0" fontId="11" fillId="0" borderId="0" xfId="833" applyFont="1" applyFill="1" applyAlignment="1">
      <alignment horizontal="left" vertical="center" wrapText="1"/>
    </xf>
    <xf numFmtId="199" fontId="24" fillId="0" borderId="0" xfId="1013" applyNumberFormat="1" applyFont="1" applyFill="1" applyBorder="1" applyAlignment="1">
      <alignment horizontal="right" vertical="center"/>
    </xf>
    <xf numFmtId="0" fontId="26" fillId="0" borderId="1" xfId="1013" applyFont="1" applyFill="1" applyBorder="1" applyAlignment="1">
      <alignment horizontal="center" vertical="center"/>
    </xf>
    <xf numFmtId="199" fontId="26" fillId="0" borderId="1" xfId="1012" applyNumberFormat="1" applyFont="1" applyFill="1" applyBorder="1" applyAlignment="1">
      <alignment horizontal="center" vertical="center" wrapText="1"/>
    </xf>
    <xf numFmtId="0" fontId="0" fillId="0" borderId="0" xfId="0" applyFont="1" applyAlignment="1"/>
    <xf numFmtId="49" fontId="26" fillId="0" borderId="1" xfId="0" applyNumberFormat="1" applyFont="1" applyFill="1" applyBorder="1" applyAlignment="1" applyProtection="1">
      <alignment vertical="center" wrapText="1"/>
    </xf>
    <xf numFmtId="198" fontId="26" fillId="0" borderId="1" xfId="1012" applyNumberFormat="1" applyFont="1" applyFill="1" applyBorder="1" applyAlignment="1">
      <alignment horizontal="right" vertical="center" wrapText="1"/>
    </xf>
    <xf numFmtId="197" fontId="26" fillId="0" borderId="1" xfId="3" applyNumberFormat="1" applyFont="1" applyFill="1" applyBorder="1" applyAlignment="1">
      <alignment horizontal="right" vertical="center" wrapText="1"/>
    </xf>
    <xf numFmtId="0" fontId="38" fillId="0" borderId="0" xfId="1011" applyFont="1">
      <alignment vertical="center"/>
    </xf>
    <xf numFmtId="0" fontId="24" fillId="0" borderId="1" xfId="510" applyNumberFormat="1" applyFont="1" applyFill="1" applyBorder="1" applyAlignment="1">
      <alignment horizontal="left" vertical="center" wrapText="1"/>
    </xf>
    <xf numFmtId="198" fontId="24" fillId="0" borderId="1" xfId="1012" applyNumberFormat="1" applyFont="1" applyFill="1" applyBorder="1" applyAlignment="1">
      <alignment horizontal="right" vertical="center" wrapText="1"/>
    </xf>
    <xf numFmtId="49" fontId="24" fillId="0" borderId="1" xfId="0" applyNumberFormat="1" applyFont="1" applyFill="1" applyBorder="1" applyAlignment="1" applyProtection="1">
      <alignment vertical="center" wrapText="1"/>
    </xf>
    <xf numFmtId="0" fontId="26" fillId="0" borderId="1" xfId="1012" applyFont="1" applyFill="1" applyBorder="1" applyAlignment="1">
      <alignment horizontal="distributed" vertical="center" wrapText="1"/>
    </xf>
    <xf numFmtId="0" fontId="26" fillId="0" borderId="1" xfId="510" applyNumberFormat="1" applyFont="1" applyFill="1" applyBorder="1" applyAlignment="1">
      <alignment horizontal="left" vertical="center" wrapText="1"/>
    </xf>
    <xf numFmtId="0" fontId="24" fillId="0" borderId="1" xfId="510" applyNumberFormat="1" applyFont="1" applyFill="1" applyBorder="1" applyAlignment="1">
      <alignment horizontal="left" vertical="center" wrapText="1" indent="1"/>
    </xf>
    <xf numFmtId="198" fontId="11" fillId="0" borderId="1" xfId="0" applyNumberFormat="1" applyFont="1" applyFill="1" applyBorder="1" applyAlignment="1">
      <alignment horizontal="right" vertical="center" wrapText="1"/>
    </xf>
    <xf numFmtId="0" fontId="26" fillId="0" borderId="1" xfId="1012" applyFont="1" applyFill="1" applyBorder="1" applyAlignment="1">
      <alignment horizontal="left" vertical="center" wrapText="1"/>
    </xf>
    <xf numFmtId="198" fontId="10" fillId="0" borderId="1" xfId="0" applyNumberFormat="1" applyFont="1" applyFill="1" applyBorder="1" applyAlignment="1">
      <alignment horizontal="right" vertical="center" wrapText="1"/>
    </xf>
    <xf numFmtId="41" fontId="0" fillId="0" borderId="0" xfId="0" applyNumberFormat="1" applyAlignment="1"/>
    <xf numFmtId="198" fontId="0" fillId="0" borderId="0" xfId="0" applyNumberFormat="1" applyAlignment="1"/>
    <xf numFmtId="0" fontId="8" fillId="0" borderId="0" xfId="510" applyAlignment="1"/>
    <xf numFmtId="0" fontId="39" fillId="2" borderId="0" xfId="510" applyFont="1" applyFill="1" applyAlignment="1"/>
    <xf numFmtId="0" fontId="9" fillId="0" borderId="0" xfId="833" applyFont="1" applyAlignment="1">
      <alignment horizontal="center" vertical="center" shrinkToFit="1"/>
    </xf>
    <xf numFmtId="0" fontId="40" fillId="2" borderId="0" xfId="833" applyFont="1" applyFill="1" applyAlignment="1">
      <alignment horizontal="center" vertical="center" shrinkToFit="1"/>
    </xf>
    <xf numFmtId="0" fontId="11" fillId="0" borderId="0" xfId="833" applyFont="1" applyAlignment="1">
      <alignment horizontal="left" vertical="center" wrapText="1"/>
    </xf>
    <xf numFmtId="0" fontId="41" fillId="0" borderId="0" xfId="833" applyFont="1" applyFill="1" applyAlignment="1">
      <alignment horizontal="left" vertical="center" wrapText="1"/>
    </xf>
    <xf numFmtId="0" fontId="24" fillId="0" borderId="0" xfId="510" applyFont="1" applyAlignment="1">
      <alignment horizontal="right" vertical="center"/>
    </xf>
    <xf numFmtId="0" fontId="26" fillId="0" borderId="1" xfId="510" applyFont="1" applyFill="1" applyBorder="1" applyAlignment="1">
      <alignment horizontal="center" vertical="center" wrapText="1"/>
    </xf>
    <xf numFmtId="198" fontId="26" fillId="0" borderId="1" xfId="1" applyNumberFormat="1" applyFont="1" applyFill="1" applyBorder="1" applyAlignment="1">
      <alignment horizontal="right" vertical="center" wrapText="1"/>
    </xf>
    <xf numFmtId="198" fontId="42" fillId="0" borderId="1" xfId="1" applyNumberFormat="1" applyFont="1" applyFill="1" applyBorder="1" applyAlignment="1">
      <alignment horizontal="right" vertical="center" wrapText="1"/>
    </xf>
    <xf numFmtId="0" fontId="43" fillId="0" borderId="1" xfId="0" applyFont="1" applyFill="1" applyBorder="1" applyAlignment="1" applyProtection="1">
      <alignment horizontal="right" vertical="center"/>
      <protection locked="0"/>
    </xf>
    <xf numFmtId="197" fontId="10" fillId="0" borderId="1" xfId="833" applyNumberFormat="1" applyFont="1" applyFill="1" applyBorder="1" applyAlignment="1">
      <alignment horizontal="right" vertical="center" wrapText="1"/>
    </xf>
    <xf numFmtId="0" fontId="43" fillId="2" borderId="1" xfId="0" applyFont="1" applyFill="1" applyBorder="1" applyAlignment="1" applyProtection="1">
      <alignment horizontal="right" vertical="center"/>
      <protection locked="0"/>
    </xf>
    <xf numFmtId="197" fontId="11" fillId="0" borderId="1" xfId="0" applyNumberFormat="1" applyFont="1" applyBorder="1" applyAlignment="1">
      <alignment horizontal="right" vertical="center" wrapText="1"/>
    </xf>
    <xf numFmtId="0" fontId="43" fillId="0" borderId="1" xfId="0" applyNumberFormat="1" applyFont="1" applyFill="1" applyBorder="1" applyAlignment="1" applyProtection="1">
      <alignment horizontal="right" vertical="center"/>
    </xf>
    <xf numFmtId="197" fontId="11" fillId="0" borderId="1" xfId="833" applyNumberFormat="1" applyFont="1" applyFill="1" applyBorder="1" applyAlignment="1">
      <alignment horizontal="right" vertical="center" wrapText="1"/>
    </xf>
    <xf numFmtId="3" fontId="43" fillId="2" borderId="1" xfId="0" applyNumberFormat="1" applyFont="1" applyFill="1" applyBorder="1" applyAlignment="1" applyProtection="1">
      <alignment horizontal="right" vertical="center" wrapText="1"/>
      <protection locked="0"/>
    </xf>
    <xf numFmtId="3" fontId="43" fillId="0" borderId="1" xfId="0" applyNumberFormat="1" applyFont="1" applyFill="1" applyBorder="1" applyAlignment="1" applyProtection="1">
      <alignment horizontal="right" vertical="center" wrapText="1"/>
      <protection locked="0"/>
    </xf>
    <xf numFmtId="197" fontId="11" fillId="0" borderId="1" xfId="0" applyNumberFormat="1" applyFont="1" applyFill="1" applyBorder="1" applyAlignment="1">
      <alignment horizontal="right" vertical="center" wrapText="1"/>
    </xf>
    <xf numFmtId="4" fontId="44" fillId="0" borderId="1" xfId="1333" applyNumberFormat="1" applyFont="1" applyFill="1" applyBorder="1" applyAlignment="1" applyProtection="1">
      <alignment horizontal="right" vertical="center"/>
    </xf>
    <xf numFmtId="4" fontId="45" fillId="0" borderId="1" xfId="1333" applyNumberFormat="1" applyFont="1" applyFill="1" applyBorder="1" applyAlignment="1" applyProtection="1">
      <alignment horizontal="right" vertical="center"/>
    </xf>
    <xf numFmtId="198" fontId="26" fillId="0" borderId="1" xfId="833" applyNumberFormat="1" applyFont="1" applyFill="1" applyBorder="1" applyAlignment="1">
      <alignment horizontal="right" vertical="center" wrapText="1"/>
    </xf>
    <xf numFmtId="198" fontId="24" fillId="0" borderId="1" xfId="833" applyNumberFormat="1" applyFont="1" applyFill="1" applyBorder="1" applyAlignment="1">
      <alignment horizontal="right" vertical="center" wrapText="1"/>
    </xf>
    <xf numFmtId="198" fontId="24" fillId="2" borderId="1" xfId="833" applyNumberFormat="1" applyFont="1" applyFill="1" applyBorder="1" applyAlignment="1">
      <alignment horizontal="right" vertical="center" wrapText="1"/>
    </xf>
    <xf numFmtId="198" fontId="26" fillId="2" borderId="1" xfId="1012" applyNumberFormat="1" applyFont="1" applyFill="1" applyBorder="1" applyAlignment="1">
      <alignment horizontal="right" vertical="center" wrapText="1"/>
    </xf>
    <xf numFmtId="198" fontId="24" fillId="2" borderId="1" xfId="1012" applyNumberFormat="1" applyFont="1" applyFill="1" applyBorder="1" applyAlignment="1">
      <alignment horizontal="right" vertical="center" wrapText="1"/>
    </xf>
    <xf numFmtId="198" fontId="24" fillId="0" borderId="1" xfId="1" applyNumberFormat="1" applyFont="1" applyFill="1" applyBorder="1" applyAlignment="1">
      <alignment horizontal="right" vertical="center" wrapText="1"/>
    </xf>
    <xf numFmtId="198" fontId="24" fillId="0" borderId="1" xfId="1213" applyNumberFormat="1" applyFont="1" applyFill="1" applyBorder="1" applyAlignment="1">
      <alignment horizontal="right" vertical="center" wrapText="1"/>
    </xf>
    <xf numFmtId="198" fontId="26" fillId="0" borderId="1" xfId="1213" applyNumberFormat="1" applyFont="1" applyFill="1" applyBorder="1" applyAlignment="1">
      <alignment horizontal="right" vertical="center" wrapText="1"/>
    </xf>
    <xf numFmtId="197" fontId="10" fillId="0" borderId="1" xfId="0" applyNumberFormat="1" applyFont="1" applyFill="1" applyBorder="1" applyAlignment="1">
      <alignment horizontal="right" vertical="center" wrapText="1"/>
    </xf>
    <xf numFmtId="0" fontId="10" fillId="0" borderId="1" xfId="0" applyFont="1" applyFill="1" applyBorder="1" applyAlignment="1">
      <alignment horizontal="distributed" vertical="center" wrapText="1"/>
    </xf>
    <xf numFmtId="49" fontId="26" fillId="0" borderId="1" xfId="0" applyNumberFormat="1" applyFont="1" applyFill="1" applyBorder="1" applyAlignment="1" applyProtection="1">
      <alignment horizontal="center" vertical="center" wrapText="1"/>
    </xf>
    <xf numFmtId="49" fontId="26" fillId="0" borderId="1" xfId="0" applyNumberFormat="1" applyFont="1" applyFill="1" applyBorder="1" applyAlignment="1" applyProtection="1">
      <alignment horizontal="left" vertical="center" wrapText="1"/>
    </xf>
    <xf numFmtId="198" fontId="26" fillId="0" borderId="1" xfId="0" applyNumberFormat="1" applyFont="1" applyFill="1" applyBorder="1" applyAlignment="1">
      <alignment horizontal="right" vertical="center" wrapText="1"/>
    </xf>
    <xf numFmtId="198" fontId="26" fillId="2" borderId="1" xfId="1" applyNumberFormat="1" applyFont="1" applyFill="1" applyBorder="1" applyAlignment="1">
      <alignment horizontal="right" vertical="center" wrapText="1"/>
    </xf>
    <xf numFmtId="41" fontId="8" fillId="0" borderId="0" xfId="510" applyNumberFormat="1" applyAlignment="1"/>
    <xf numFmtId="198" fontId="8" fillId="0" borderId="0" xfId="510" applyNumberFormat="1" applyAlignment="1"/>
    <xf numFmtId="0" fontId="24" fillId="0" borderId="0" xfId="510" applyFont="1" applyAlignment="1"/>
    <xf numFmtId="0" fontId="8" fillId="0" borderId="0" xfId="510" applyFill="1" applyAlignment="1"/>
    <xf numFmtId="0" fontId="9" fillId="3" borderId="0" xfId="833" applyFont="1" applyFill="1" applyAlignment="1">
      <alignment horizontal="center" vertical="center" shrinkToFit="1"/>
    </xf>
    <xf numFmtId="0" fontId="11" fillId="3" borderId="0" xfId="833" applyFont="1" applyFill="1" applyAlignment="1">
      <alignment horizontal="left" vertical="center" wrapText="1"/>
    </xf>
    <xf numFmtId="0" fontId="24" fillId="3" borderId="0" xfId="510" applyFont="1" applyFill="1" applyAlignment="1">
      <alignment horizontal="right" vertical="center"/>
    </xf>
    <xf numFmtId="0" fontId="26" fillId="0" borderId="1" xfId="1013" applyFont="1" applyFill="1" applyBorder="1" applyAlignment="1">
      <alignment horizontal="distributed" vertical="center" wrapText="1" indent="3"/>
    </xf>
    <xf numFmtId="41" fontId="10" fillId="0" borderId="1" xfId="0" applyNumberFormat="1" applyFont="1" applyFill="1" applyBorder="1" applyAlignment="1">
      <alignment horizontal="right" vertical="center" wrapText="1"/>
    </xf>
    <xf numFmtId="41" fontId="24" fillId="0" borderId="1" xfId="1012" applyNumberFormat="1" applyFont="1" applyFill="1" applyBorder="1" applyAlignment="1">
      <alignment horizontal="right" vertical="center" wrapText="1"/>
    </xf>
    <xf numFmtId="41" fontId="24" fillId="0" borderId="1" xfId="1012" applyNumberFormat="1" applyFont="1" applyBorder="1" applyAlignment="1">
      <alignment horizontal="right" vertical="center" wrapText="1"/>
    </xf>
    <xf numFmtId="41" fontId="26" fillId="0" borderId="1" xfId="1012" applyNumberFormat="1" applyFont="1" applyFill="1" applyBorder="1" applyAlignment="1">
      <alignment horizontal="right" vertical="center" wrapText="1"/>
    </xf>
    <xf numFmtId="0" fontId="24" fillId="0" borderId="1" xfId="738" applyNumberFormat="1" applyFont="1" applyFill="1" applyBorder="1" applyAlignment="1">
      <alignment horizontal="left" vertical="center" wrapText="1"/>
    </xf>
    <xf numFmtId="0" fontId="26" fillId="0" borderId="1" xfId="1013" applyFont="1" applyFill="1" applyBorder="1" applyAlignment="1">
      <alignment horizontal="left" vertical="center" wrapText="1"/>
    </xf>
    <xf numFmtId="0" fontId="24" fillId="0" borderId="1" xfId="738" applyNumberFormat="1" applyFont="1" applyFill="1" applyBorder="1" applyAlignment="1">
      <alignment horizontal="left" vertical="center" wrapText="1" indent="2"/>
    </xf>
    <xf numFmtId="197" fontId="10" fillId="0" borderId="1" xfId="0" applyNumberFormat="1" applyFont="1" applyBorder="1" applyAlignment="1">
      <alignment horizontal="right" vertical="center" wrapText="1"/>
    </xf>
    <xf numFmtId="0" fontId="24" fillId="0" borderId="1" xfId="738" applyNumberFormat="1" applyFont="1" applyFill="1" applyBorder="1" applyAlignment="1">
      <alignment horizontal="left" vertical="center" wrapText="1" indent="1"/>
    </xf>
    <xf numFmtId="0" fontId="26" fillId="0" borderId="1" xfId="738" applyNumberFormat="1" applyFont="1" applyFill="1" applyBorder="1" applyAlignment="1">
      <alignment horizontal="left" vertical="center" wrapText="1"/>
    </xf>
    <xf numFmtId="41" fontId="8" fillId="0" borderId="0" xfId="510" applyNumberFormat="1" applyFill="1" applyAlignment="1"/>
    <xf numFmtId="200" fontId="24" fillId="0" borderId="0" xfId="745" applyNumberFormat="1" applyFont="1" applyFill="1" applyBorder="1" applyAlignment="1" applyProtection="1">
      <alignment horizontal="left" vertical="center"/>
    </xf>
    <xf numFmtId="0" fontId="24" fillId="0" borderId="0" xfId="510" applyFont="1" applyFill="1" applyBorder="1" applyAlignment="1">
      <alignment vertical="center"/>
    </xf>
    <xf numFmtId="0" fontId="24" fillId="0" borderId="0" xfId="510" applyFont="1" applyFill="1" applyAlignment="1">
      <alignment vertical="center"/>
    </xf>
    <xf numFmtId="200" fontId="46" fillId="0" borderId="0" xfId="745" applyNumberFormat="1" applyFont="1" applyFill="1" applyBorder="1" applyAlignment="1" applyProtection="1">
      <alignment horizontal="right" vertical="center"/>
    </xf>
    <xf numFmtId="199" fontId="26" fillId="0" borderId="1" xfId="1012" applyNumberFormat="1" applyFont="1" applyBorder="1" applyAlignment="1">
      <alignment horizontal="center" vertical="center" wrapText="1"/>
    </xf>
    <xf numFmtId="41" fontId="26" fillId="0" borderId="1" xfId="1213" applyNumberFormat="1" applyFont="1" applyFill="1" applyBorder="1" applyAlignment="1">
      <alignment horizontal="right" vertical="center" wrapText="1"/>
    </xf>
    <xf numFmtId="41" fontId="24" fillId="0" borderId="1" xfId="1213" applyNumberFormat="1" applyFont="1" applyFill="1" applyBorder="1" applyAlignment="1">
      <alignment horizontal="right" vertical="center" wrapText="1"/>
    </xf>
    <xf numFmtId="41" fontId="47" fillId="0" borderId="1" xfId="0" applyNumberFormat="1" applyFont="1" applyFill="1" applyBorder="1" applyAlignment="1">
      <alignment horizontal="right" vertical="center" wrapText="1"/>
    </xf>
    <xf numFmtId="41" fontId="43" fillId="0" borderId="1" xfId="0" applyNumberFormat="1" applyFont="1" applyFill="1" applyBorder="1" applyAlignment="1">
      <alignment horizontal="right" vertical="center" wrapText="1"/>
    </xf>
    <xf numFmtId="41" fontId="24" fillId="0" borderId="1" xfId="0" applyNumberFormat="1" applyFont="1" applyFill="1" applyBorder="1" applyAlignment="1" applyProtection="1">
      <alignment horizontal="right" vertical="center" wrapText="1"/>
    </xf>
    <xf numFmtId="41" fontId="11" fillId="0" borderId="1" xfId="0" applyNumberFormat="1" applyFont="1" applyFill="1" applyBorder="1" applyAlignment="1">
      <alignment horizontal="right" vertical="center" wrapText="1"/>
    </xf>
    <xf numFmtId="41" fontId="24" fillId="0" borderId="1" xfId="833" applyNumberFormat="1" applyFont="1" applyFill="1" applyBorder="1" applyAlignment="1">
      <alignment horizontal="right" vertical="center" wrapText="1"/>
    </xf>
    <xf numFmtId="41" fontId="26" fillId="0" borderId="1" xfId="0" applyNumberFormat="1" applyFont="1" applyFill="1" applyBorder="1" applyAlignment="1" applyProtection="1">
      <alignment horizontal="right" vertical="center" wrapText="1"/>
    </xf>
    <xf numFmtId="41" fontId="26" fillId="0" borderId="1" xfId="833" applyNumberFormat="1" applyFont="1" applyFill="1" applyBorder="1" applyAlignment="1">
      <alignment horizontal="right" vertical="center" wrapText="1"/>
    </xf>
    <xf numFmtId="0" fontId="10" fillId="0" borderId="1" xfId="0" applyFont="1" applyBorder="1" applyAlignment="1">
      <alignment horizontal="distributed" vertical="center" wrapText="1"/>
    </xf>
    <xf numFmtId="49" fontId="24" fillId="0" borderId="1" xfId="0" applyNumberFormat="1" applyFont="1" applyFill="1" applyBorder="1" applyAlignment="1" applyProtection="1">
      <alignment horizontal="center" vertical="center" wrapText="1"/>
    </xf>
    <xf numFmtId="0" fontId="48" fillId="0" borderId="0" xfId="0" applyFont="1" applyAlignment="1"/>
    <xf numFmtId="0" fontId="0" fillId="0" borderId="0" xfId="0" applyFill="1" applyAlignment="1"/>
    <xf numFmtId="0" fontId="49" fillId="0" borderId="0" xfId="759" applyFont="1" applyFill="1" applyAlignment="1">
      <alignment horizontal="center" vertical="center"/>
    </xf>
    <xf numFmtId="0" fontId="11" fillId="0" borderId="0" xfId="759" applyFont="1" applyFill="1" applyAlignment="1">
      <alignment horizontal="left" vertical="center"/>
    </xf>
    <xf numFmtId="0" fontId="11" fillId="0" borderId="0" xfId="0" applyFont="1" applyFill="1" applyAlignment="1">
      <alignment vertical="center"/>
    </xf>
    <xf numFmtId="0" fontId="11" fillId="0" borderId="0" xfId="759" applyFont="1" applyFill="1" applyAlignment="1">
      <alignment horizontal="right" vertical="center"/>
    </xf>
    <xf numFmtId="0" fontId="11" fillId="0" borderId="1" xfId="0" applyFont="1" applyFill="1" applyBorder="1" applyAlignment="1">
      <alignment horizontal="left" vertical="center" wrapText="1"/>
    </xf>
    <xf numFmtId="198" fontId="24" fillId="0" borderId="1" xfId="0" applyNumberFormat="1" applyFont="1" applyFill="1" applyBorder="1" applyAlignment="1">
      <alignment vertical="center" wrapText="1"/>
    </xf>
    <xf numFmtId="197" fontId="24" fillId="0" borderId="1" xfId="3" applyNumberFormat="1" applyFont="1" applyFill="1" applyBorder="1" applyAlignment="1">
      <alignment vertical="center" wrapText="1"/>
    </xf>
    <xf numFmtId="0" fontId="11" fillId="0" borderId="1" xfId="0" applyFont="1" applyBorder="1" applyAlignment="1">
      <alignment horizontal="left" vertical="center" wrapText="1"/>
    </xf>
    <xf numFmtId="0" fontId="10" fillId="0" borderId="1" xfId="0" applyFont="1" applyFill="1" applyBorder="1" applyAlignment="1">
      <alignment horizontal="center" vertical="center" wrapText="1"/>
    </xf>
    <xf numFmtId="198" fontId="26" fillId="0" borderId="1" xfId="0" applyNumberFormat="1" applyFont="1" applyFill="1" applyBorder="1" applyAlignment="1">
      <alignment vertical="center" wrapText="1"/>
    </xf>
    <xf numFmtId="197" fontId="26" fillId="0" borderId="1" xfId="3" applyNumberFormat="1" applyFont="1" applyFill="1" applyBorder="1" applyAlignment="1">
      <alignment vertical="center" wrapText="1"/>
    </xf>
    <xf numFmtId="0" fontId="8" fillId="0" borderId="0" xfId="1012" applyProtection="1">
      <alignment vertical="center"/>
    </xf>
    <xf numFmtId="0" fontId="38" fillId="0" borderId="0" xfId="1012" applyFont="1" applyProtection="1">
      <alignment vertical="center"/>
    </xf>
    <xf numFmtId="0" fontId="37" fillId="0" borderId="0" xfId="1012" applyFont="1" applyAlignment="1" applyProtection="1">
      <alignment horizontal="center" vertical="center"/>
    </xf>
    <xf numFmtId="0" fontId="37" fillId="0" borderId="0" xfId="1012" applyFont="1" applyProtection="1">
      <alignment vertical="center"/>
    </xf>
    <xf numFmtId="0" fontId="8" fillId="3" borderId="0" xfId="1012" applyFill="1" applyProtection="1">
      <alignment vertical="center"/>
    </xf>
    <xf numFmtId="199" fontId="8" fillId="0" borderId="0" xfId="1012" applyNumberFormat="1" applyProtection="1">
      <alignment vertical="center"/>
    </xf>
    <xf numFmtId="0" fontId="50" fillId="0" borderId="0" xfId="0" applyFont="1" applyFill="1" applyAlignment="1">
      <alignment horizontal="center" vertical="center"/>
    </xf>
    <xf numFmtId="0" fontId="38" fillId="0" borderId="0" xfId="1012" applyFont="1" applyFill="1" applyProtection="1">
      <alignment vertical="center"/>
    </xf>
    <xf numFmtId="0" fontId="24" fillId="0" borderId="0" xfId="1012" applyFont="1" applyFill="1" applyProtection="1">
      <alignment vertical="center"/>
    </xf>
    <xf numFmtId="199" fontId="24" fillId="0" borderId="0" xfId="1012" applyNumberFormat="1" applyFont="1" applyFill="1" applyBorder="1" applyAlignment="1" applyProtection="1">
      <alignment horizontal="right" vertical="center"/>
    </xf>
    <xf numFmtId="199" fontId="26" fillId="0" borderId="9" xfId="1012" applyNumberFormat="1" applyFont="1" applyFill="1" applyBorder="1" applyAlignment="1" applyProtection="1">
      <alignment horizontal="center" vertical="center" wrapText="1"/>
    </xf>
    <xf numFmtId="0" fontId="26" fillId="0" borderId="1" xfId="1012" applyFont="1" applyFill="1" applyBorder="1" applyAlignment="1" applyProtection="1">
      <alignment horizontal="distributed" vertical="center" wrapText="1" indent="3"/>
    </xf>
    <xf numFmtId="199" fontId="26" fillId="0" borderId="1" xfId="1012" applyNumberFormat="1" applyFont="1" applyFill="1" applyBorder="1" applyAlignment="1" applyProtection="1">
      <alignment horizontal="center" vertical="center" wrapText="1"/>
    </xf>
    <xf numFmtId="0" fontId="10" fillId="2" borderId="12" xfId="0" applyFont="1" applyFill="1" applyBorder="1" applyAlignment="1" applyProtection="1">
      <alignment horizontal="left" vertical="center"/>
    </xf>
    <xf numFmtId="49" fontId="10" fillId="0" borderId="1"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protection locked="0"/>
    </xf>
    <xf numFmtId="197" fontId="26" fillId="0" borderId="1" xfId="3" applyNumberFormat="1" applyFont="1" applyFill="1" applyBorder="1" applyAlignment="1" applyProtection="1">
      <alignment horizontal="right" vertical="center" wrapText="1" shrinkToFit="1"/>
      <protection locked="0"/>
    </xf>
    <xf numFmtId="49" fontId="11" fillId="0" borderId="1" xfId="0" applyNumberFormat="1" applyFont="1" applyFill="1" applyBorder="1" applyAlignment="1" applyProtection="1">
      <alignment horizontal="left" vertical="center" wrapText="1"/>
    </xf>
    <xf numFmtId="3" fontId="11" fillId="0" borderId="1" xfId="0" applyNumberFormat="1" applyFont="1" applyFill="1" applyBorder="1" applyAlignment="1" applyProtection="1">
      <alignment horizontal="right" vertical="center"/>
      <protection locked="0"/>
    </xf>
    <xf numFmtId="197" fontId="24" fillId="0" borderId="1" xfId="3" applyNumberFormat="1" applyFont="1" applyFill="1" applyBorder="1" applyAlignment="1" applyProtection="1">
      <alignment horizontal="right" vertical="center" wrapText="1" shrinkToFit="1"/>
      <protection locked="0"/>
    </xf>
    <xf numFmtId="0" fontId="11" fillId="2" borderId="12" xfId="0" applyFont="1" applyFill="1" applyBorder="1" applyAlignment="1" applyProtection="1">
      <alignment horizontal="left" vertical="center"/>
    </xf>
    <xf numFmtId="49" fontId="11" fillId="2" borderId="1" xfId="0" applyNumberFormat="1" applyFont="1" applyFill="1" applyBorder="1" applyAlignment="1" applyProtection="1">
      <alignment horizontal="left" vertical="center" wrapText="1"/>
    </xf>
    <xf numFmtId="3" fontId="11" fillId="2" borderId="1" xfId="0" applyNumberFormat="1" applyFont="1" applyFill="1" applyBorder="1" applyAlignment="1" applyProtection="1">
      <alignment horizontal="right" vertical="center"/>
      <protection locked="0"/>
    </xf>
    <xf numFmtId="49" fontId="10" fillId="2" borderId="12" xfId="0" applyNumberFormat="1" applyFont="1" applyFill="1" applyBorder="1" applyAlignment="1" applyProtection="1">
      <alignment horizontal="left" vertical="center" wrapText="1"/>
    </xf>
    <xf numFmtId="49" fontId="11" fillId="2" borderId="12" xfId="0" applyNumberFormat="1" applyFont="1" applyFill="1" applyBorder="1" applyAlignment="1" applyProtection="1">
      <alignment horizontal="left" vertical="center" wrapText="1"/>
    </xf>
    <xf numFmtId="3" fontId="10" fillId="0" borderId="1" xfId="0" applyNumberFormat="1" applyFont="1" applyFill="1" applyBorder="1" applyAlignment="1" applyProtection="1">
      <alignment horizontal="right" vertical="center"/>
    </xf>
    <xf numFmtId="49" fontId="51" fillId="2" borderId="12" xfId="0" applyNumberFormat="1" applyFont="1" applyFill="1" applyBorder="1" applyAlignment="1" applyProtection="1">
      <alignment horizontal="distributed" vertical="center"/>
    </xf>
    <xf numFmtId="49" fontId="51" fillId="0" borderId="1" xfId="0" applyNumberFormat="1" applyFont="1" applyFill="1" applyBorder="1" applyAlignment="1" applyProtection="1">
      <alignment horizontal="distributed" vertical="center" wrapText="1"/>
    </xf>
    <xf numFmtId="49" fontId="26" fillId="0" borderId="9" xfId="1012" applyNumberFormat="1" applyFont="1" applyFill="1" applyBorder="1" applyAlignment="1" applyProtection="1">
      <alignment horizontal="left" vertical="center"/>
    </xf>
    <xf numFmtId="0" fontId="26" fillId="0" borderId="1" xfId="1012"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xf>
    <xf numFmtId="0" fontId="26" fillId="3" borderId="1" xfId="1012" applyFont="1" applyFill="1" applyBorder="1" applyAlignment="1" applyProtection="1">
      <alignment horizontal="left" vertical="center" wrapText="1"/>
    </xf>
    <xf numFmtId="49" fontId="24" fillId="0" borderId="9" xfId="1012" applyNumberFormat="1" applyFont="1" applyFill="1" applyBorder="1" applyAlignment="1" applyProtection="1">
      <alignment horizontal="left" vertical="center"/>
    </xf>
    <xf numFmtId="0" fontId="24" fillId="3" borderId="1" xfId="1012" applyFont="1" applyFill="1" applyBorder="1" applyAlignment="1" applyProtection="1">
      <alignment horizontal="left" vertical="center" wrapText="1"/>
    </xf>
    <xf numFmtId="3" fontId="24" fillId="3" borderId="1" xfId="0" applyNumberFormat="1" applyFont="1" applyFill="1" applyBorder="1" applyAlignment="1" applyProtection="1">
      <alignment horizontal="right" vertical="center"/>
    </xf>
    <xf numFmtId="3" fontId="24" fillId="3" borderId="1" xfId="0" applyNumberFormat="1" applyFont="1" applyFill="1" applyBorder="1" applyAlignment="1" applyProtection="1">
      <alignment horizontal="right" vertical="center"/>
      <protection locked="0"/>
    </xf>
    <xf numFmtId="49" fontId="24" fillId="0" borderId="9" xfId="1012" applyNumberFormat="1" applyFont="1" applyBorder="1" applyAlignment="1" applyProtection="1">
      <alignment horizontal="left" vertical="center"/>
    </xf>
    <xf numFmtId="0" fontId="24" fillId="0" borderId="1" xfId="1012" applyFont="1" applyFill="1" applyBorder="1" applyAlignment="1" applyProtection="1">
      <alignment horizontal="left" vertical="center" wrapText="1"/>
    </xf>
    <xf numFmtId="3" fontId="24" fillId="0" borderId="1" xfId="0" applyNumberFormat="1" applyFont="1" applyFill="1" applyBorder="1" applyAlignment="1" applyProtection="1">
      <alignment horizontal="right" vertical="center"/>
    </xf>
    <xf numFmtId="3" fontId="24" fillId="0" borderId="1" xfId="0" applyNumberFormat="1" applyFont="1" applyFill="1" applyBorder="1" applyAlignment="1" applyProtection="1">
      <alignment horizontal="right" vertical="center"/>
      <protection locked="0"/>
    </xf>
    <xf numFmtId="0" fontId="26" fillId="0" borderId="1" xfId="1011" applyFont="1" applyFill="1" applyBorder="1" applyAlignment="1" applyProtection="1">
      <alignment horizontal="left" vertical="center" wrapText="1"/>
    </xf>
    <xf numFmtId="3" fontId="26" fillId="0" borderId="1" xfId="0" applyNumberFormat="1" applyFont="1" applyFill="1" applyBorder="1" applyAlignment="1" applyProtection="1">
      <alignment horizontal="right" vertical="center"/>
      <protection locked="0"/>
    </xf>
    <xf numFmtId="0" fontId="26" fillId="0" borderId="1" xfId="1012" applyFont="1" applyFill="1" applyBorder="1" applyAlignment="1" applyProtection="1">
      <alignment horizontal="distributed" vertical="center" wrapText="1" indent="1"/>
    </xf>
    <xf numFmtId="198" fontId="8" fillId="3" borderId="0" xfId="1012" applyNumberFormat="1" applyFill="1" applyProtection="1">
      <alignment vertical="center"/>
    </xf>
    <xf numFmtId="0" fontId="37" fillId="0" borderId="0" xfId="1012" applyFont="1" applyAlignment="1">
      <alignment horizontal="center" vertical="center"/>
    </xf>
    <xf numFmtId="199" fontId="8" fillId="0" borderId="0" xfId="1012" applyNumberFormat="1">
      <alignment vertical="center"/>
    </xf>
    <xf numFmtId="0" fontId="38" fillId="0" borderId="0" xfId="1012" applyFont="1" applyFill="1">
      <alignment vertical="center"/>
    </xf>
    <xf numFmtId="0" fontId="24" fillId="0" borderId="0" xfId="1012" applyFont="1" applyFill="1">
      <alignment vertical="center"/>
    </xf>
    <xf numFmtId="0" fontId="52" fillId="0" borderId="0" xfId="1012" applyFont="1" applyFill="1">
      <alignment vertical="center"/>
    </xf>
    <xf numFmtId="199" fontId="24" fillId="0" borderId="0" xfId="1012" applyNumberFormat="1" applyFont="1" applyFill="1" applyAlignment="1">
      <alignment horizontal="right" vertical="center"/>
    </xf>
    <xf numFmtId="199" fontId="26" fillId="0" borderId="9" xfId="1012" applyNumberFormat="1" applyFont="1" applyFill="1" applyBorder="1" applyAlignment="1">
      <alignment horizontal="center" vertical="center" wrapText="1"/>
    </xf>
    <xf numFmtId="0" fontId="26" fillId="0" borderId="1" xfId="1012" applyFont="1" applyFill="1" applyBorder="1" applyAlignment="1">
      <alignment horizontal="distributed" vertical="center" wrapText="1" indent="3"/>
    </xf>
    <xf numFmtId="197" fontId="26" fillId="0" borderId="1" xfId="3" applyNumberFormat="1" applyFont="1" applyFill="1" applyBorder="1" applyAlignment="1" applyProtection="1">
      <alignment horizontal="right" vertical="center" wrapText="1"/>
      <protection locked="0"/>
    </xf>
    <xf numFmtId="0" fontId="24" fillId="2" borderId="12" xfId="0" applyFont="1" applyFill="1" applyBorder="1" applyAlignment="1" applyProtection="1">
      <alignment vertical="center"/>
    </xf>
    <xf numFmtId="0" fontId="26" fillId="0" borderId="9" xfId="1012" applyFont="1" applyFill="1" applyBorder="1" applyAlignment="1">
      <alignment horizontal="left" vertical="center"/>
    </xf>
    <xf numFmtId="0" fontId="26" fillId="0" borderId="1" xfId="1011" applyFont="1" applyFill="1" applyBorder="1" applyAlignment="1">
      <alignment horizontal="left" vertical="center"/>
    </xf>
    <xf numFmtId="0" fontId="26" fillId="0" borderId="1" xfId="1011" applyFont="1" applyFill="1" applyBorder="1" applyAlignment="1" applyProtection="1">
      <alignment horizontal="left" vertical="center"/>
    </xf>
    <xf numFmtId="0" fontId="24" fillId="0" borderId="9" xfId="1012" applyFont="1" applyFill="1" applyBorder="1" applyAlignment="1">
      <alignment horizontal="left" vertical="center"/>
    </xf>
    <xf numFmtId="0" fontId="24" fillId="0" borderId="1" xfId="1012" applyFont="1" applyFill="1" applyBorder="1" applyAlignment="1" applyProtection="1">
      <alignment horizontal="left" vertical="center"/>
    </xf>
    <xf numFmtId="0" fontId="24" fillId="0" borderId="9" xfId="1012" applyFont="1" applyBorder="1" applyAlignment="1">
      <alignment horizontal="left" vertical="center"/>
    </xf>
    <xf numFmtId="196" fontId="33" fillId="0" borderId="1" xfId="0" applyNumberFormat="1" applyFont="1" applyFill="1" applyBorder="1" applyAlignment="1" applyProtection="1">
      <alignment vertical="center" shrinkToFit="1"/>
      <protection locked="0" hidden="1"/>
    </xf>
    <xf numFmtId="196" fontId="33" fillId="0" borderId="1" xfId="0" applyNumberFormat="1" applyFont="1" applyFill="1" applyBorder="1" applyAlignment="1" applyProtection="1">
      <alignment vertical="center" shrinkToFit="1"/>
      <protection locked="0"/>
    </xf>
    <xf numFmtId="0" fontId="26" fillId="0" borderId="1" xfId="1012" applyFont="1" applyFill="1" applyBorder="1" applyAlignment="1" applyProtection="1">
      <alignment horizontal="left" vertical="center"/>
    </xf>
    <xf numFmtId="0" fontId="24" fillId="0" borderId="9" xfId="1012" applyFont="1" applyFill="1" applyBorder="1">
      <alignment vertical="center"/>
    </xf>
    <xf numFmtId="0" fontId="26" fillId="4" borderId="1" xfId="1012" applyFont="1" applyFill="1" applyBorder="1" applyAlignment="1" applyProtection="1">
      <alignment horizontal="left" vertical="center"/>
    </xf>
    <xf numFmtId="196" fontId="33" fillId="4" borderId="1" xfId="0" applyNumberFormat="1" applyFont="1" applyFill="1" applyBorder="1" applyAlignment="1" applyProtection="1">
      <alignment vertical="center" shrinkToFit="1"/>
      <protection locked="0" hidden="1"/>
    </xf>
    <xf numFmtId="0" fontId="1" fillId="0" borderId="0" xfId="0" applyFont="1" applyFill="1" applyBorder="1" applyAlignment="1"/>
    <xf numFmtId="0" fontId="37" fillId="0" borderId="0" xfId="1012" applyFont="1" applyFill="1" applyAlignment="1" applyProtection="1">
      <alignment horizontal="center" vertical="center"/>
    </xf>
    <xf numFmtId="0" fontId="8" fillId="0" borderId="0" xfId="1012" applyFill="1" applyProtection="1">
      <alignment vertical="center"/>
    </xf>
    <xf numFmtId="199" fontId="8" fillId="0" borderId="0" xfId="1012" applyNumberFormat="1" applyFill="1" applyProtection="1">
      <alignment vertical="center"/>
    </xf>
    <xf numFmtId="49" fontId="10" fillId="0" borderId="9" xfId="997" applyNumberFormat="1" applyFont="1" applyFill="1" applyBorder="1" applyAlignment="1" applyProtection="1">
      <alignment horizontal="left" vertical="center"/>
    </xf>
    <xf numFmtId="49" fontId="11" fillId="0" borderId="9" xfId="997" applyNumberFormat="1" applyFont="1" applyBorder="1" applyAlignment="1" applyProtection="1">
      <alignment horizontal="left" vertical="center"/>
    </xf>
    <xf numFmtId="49" fontId="11" fillId="0" borderId="9" xfId="997" applyNumberFormat="1" applyFont="1" applyFill="1" applyBorder="1" applyAlignment="1" applyProtection="1">
      <alignment horizontal="left" vertical="center"/>
    </xf>
    <xf numFmtId="0" fontId="8" fillId="0" borderId="9" xfId="1012" applyFill="1" applyBorder="1" applyAlignment="1" applyProtection="1">
      <alignment horizontal="left" vertical="center"/>
    </xf>
    <xf numFmtId="3" fontId="8" fillId="0" borderId="0" xfId="1012" applyNumberFormat="1" applyFill="1" applyProtection="1">
      <alignment vertical="center"/>
    </xf>
    <xf numFmtId="0" fontId="50" fillId="0" borderId="0" xfId="0" applyFont="1" applyFill="1" applyBorder="1" applyAlignment="1">
      <alignment horizontal="center" vertical="center"/>
    </xf>
    <xf numFmtId="0" fontId="26" fillId="0" borderId="9" xfId="1012" applyFont="1" applyFill="1" applyBorder="1" applyAlignment="1" applyProtection="1">
      <alignment horizontal="left" vertical="center"/>
    </xf>
    <xf numFmtId="0" fontId="24" fillId="0" borderId="9" xfId="1012" applyFont="1" applyFill="1" applyBorder="1" applyAlignment="1" applyProtection="1">
      <alignment horizontal="left" vertical="center"/>
    </xf>
    <xf numFmtId="0" fontId="26" fillId="0" borderId="1" xfId="1012" applyFont="1" applyFill="1" applyBorder="1" applyAlignment="1">
      <alignment horizontal="distributed" vertical="center" indent="1"/>
    </xf>
    <xf numFmtId="3" fontId="8" fillId="0" borderId="0" xfId="1012" applyNumberFormat="1">
      <alignment vertical="center"/>
    </xf>
    <xf numFmtId="0" fontId="53" fillId="0" borderId="0" xfId="0" applyFont="1" applyFill="1" applyBorder="1" applyAlignment="1">
      <alignment horizontal="center" vertical="center"/>
    </xf>
    <xf numFmtId="0" fontId="53" fillId="0" borderId="13" xfId="0" applyFont="1" applyFill="1" applyBorder="1" applyAlignment="1">
      <alignment horizontal="center" vertical="center"/>
    </xf>
    <xf numFmtId="0" fontId="11" fillId="0" borderId="0" xfId="0" applyFont="1" applyAlignment="1">
      <alignment horizontal="right"/>
    </xf>
    <xf numFmtId="0" fontId="26" fillId="0" borderId="2" xfId="1015" applyFont="1" applyBorder="1" applyAlignment="1">
      <alignment horizontal="center" vertical="center"/>
    </xf>
    <xf numFmtId="0" fontId="26" fillId="0" borderId="9" xfId="1015" applyFont="1" applyBorder="1" applyAlignment="1">
      <alignment horizontal="center" vertical="center"/>
    </xf>
    <xf numFmtId="0" fontId="26" fillId="0" borderId="11" xfId="1015" applyFont="1" applyBorder="1" applyAlignment="1">
      <alignment horizontal="center" vertical="center"/>
    </xf>
    <xf numFmtId="0" fontId="26" fillId="0" borderId="8" xfId="1015" applyFont="1" applyBorder="1" applyAlignment="1">
      <alignment horizontal="center" vertical="center"/>
    </xf>
    <xf numFmtId="49" fontId="26" fillId="0" borderId="1" xfId="783" applyNumberFormat="1" applyFont="1" applyFill="1" applyBorder="1" applyAlignment="1" applyProtection="1">
      <alignment horizontal="center" vertical="center"/>
    </xf>
    <xf numFmtId="0" fontId="54" fillId="0" borderId="1" xfId="0" applyFont="1" applyFill="1" applyBorder="1" applyAlignment="1">
      <alignment horizontal="center"/>
    </xf>
    <xf numFmtId="0" fontId="54" fillId="0" borderId="1" xfId="0" applyFont="1" applyFill="1" applyBorder="1" applyAlignment="1"/>
    <xf numFmtId="10" fontId="54" fillId="0" borderId="1" xfId="0" applyNumberFormat="1" applyFont="1" applyFill="1" applyBorder="1" applyAlignment="1"/>
    <xf numFmtId="49" fontId="26" fillId="0" borderId="1" xfId="783" applyNumberFormat="1" applyFont="1" applyFill="1" applyBorder="1" applyAlignment="1" applyProtection="1">
      <alignment vertical="center"/>
    </xf>
    <xf numFmtId="0" fontId="55" fillId="0" borderId="1" xfId="0" applyFont="1" applyFill="1" applyBorder="1" applyAlignment="1"/>
    <xf numFmtId="10" fontId="55" fillId="0" borderId="1" xfId="0" applyNumberFormat="1" applyFont="1" applyFill="1" applyBorder="1" applyAlignment="1"/>
    <xf numFmtId="49" fontId="24" fillId="0" borderId="1" xfId="783" applyNumberFormat="1" applyFont="1" applyFill="1" applyBorder="1" applyAlignment="1" applyProtection="1">
      <alignment vertical="center"/>
    </xf>
    <xf numFmtId="0" fontId="5" fillId="0" borderId="0" xfId="0" applyFont="1" applyFill="1" applyBorder="1" applyAlignment="1">
      <alignment horizontal="left" vertical="top" wrapText="1"/>
    </xf>
    <xf numFmtId="0" fontId="56" fillId="0" borderId="0" xfId="913" applyFont="1" applyAlignment="1"/>
    <xf numFmtId="0" fontId="11" fillId="0" borderId="0" xfId="0" applyFont="1" applyAlignment="1">
      <alignment horizontal="right" vertical="center"/>
    </xf>
    <xf numFmtId="0" fontId="26" fillId="0" borderId="1" xfId="1015" applyFont="1" applyBorder="1" applyAlignment="1">
      <alignment horizontal="center" vertical="center" wrapText="1"/>
    </xf>
    <xf numFmtId="0" fontId="26" fillId="0" borderId="1" xfId="0" applyFont="1" applyBorder="1" applyAlignment="1">
      <alignment horizontal="left" vertical="center"/>
    </xf>
    <xf numFmtId="198" fontId="26" fillId="0" borderId="1" xfId="1" applyNumberFormat="1" applyFont="1" applyBorder="1" applyAlignment="1">
      <alignment horizontal="right" vertical="center" wrapText="1"/>
    </xf>
    <xf numFmtId="198" fontId="11" fillId="0" borderId="1" xfId="0" applyNumberFormat="1" applyFont="1" applyBorder="1" applyAlignment="1">
      <alignment horizontal="right" vertical="center" wrapText="1"/>
    </xf>
    <xf numFmtId="0" fontId="8" fillId="0" borderId="0" xfId="1012" applyFont="1" applyFill="1">
      <alignment vertical="center"/>
    </xf>
    <xf numFmtId="0" fontId="8" fillId="0" borderId="0" xfId="1012" applyFont="1">
      <alignment vertical="center"/>
    </xf>
    <xf numFmtId="199" fontId="8" fillId="0" borderId="0" xfId="1012" applyNumberFormat="1" applyFont="1">
      <alignment vertical="center"/>
    </xf>
    <xf numFmtId="198" fontId="8" fillId="0" borderId="0" xfId="1012" applyNumberFormat="1">
      <alignment vertical="center"/>
    </xf>
    <xf numFmtId="0" fontId="57" fillId="0" borderId="0" xfId="759" applyFont="1" applyAlignment="1">
      <alignment horizontal="center" vertical="center"/>
    </xf>
    <xf numFmtId="0" fontId="0" fillId="0" borderId="0" xfId="759" applyFont="1" applyAlignment="1">
      <alignment horizontal="right"/>
    </xf>
    <xf numFmtId="199" fontId="26" fillId="0" borderId="10" xfId="1012" applyNumberFormat="1" applyFont="1" applyBorder="1" applyAlignment="1">
      <alignment horizontal="center" vertical="center" wrapText="1"/>
    </xf>
    <xf numFmtId="198" fontId="8" fillId="3" borderId="0" xfId="510" applyNumberFormat="1" applyFont="1" applyFill="1" applyAlignment="1">
      <alignment horizontal="center" vertical="center" wrapText="1"/>
    </xf>
    <xf numFmtId="0" fontId="10" fillId="0" borderId="1" xfId="0" applyFont="1" applyFill="1" applyBorder="1" applyAlignment="1">
      <alignment horizontal="left" vertical="center" wrapText="1"/>
    </xf>
    <xf numFmtId="198" fontId="10" fillId="0" borderId="11" xfId="0" applyNumberFormat="1" applyFont="1" applyFill="1" applyBorder="1" applyAlignment="1">
      <alignment vertical="center" wrapText="1"/>
    </xf>
    <xf numFmtId="198" fontId="10" fillId="0" borderId="1" xfId="0" applyNumberFormat="1" applyFont="1" applyFill="1" applyBorder="1" applyAlignment="1">
      <alignment vertical="center" wrapText="1"/>
    </xf>
    <xf numFmtId="0" fontId="38" fillId="3" borderId="0" xfId="1011" applyFont="1" applyFill="1" applyAlignment="1">
      <alignment horizontal="center" vertical="center"/>
    </xf>
    <xf numFmtId="0" fontId="58" fillId="0" borderId="1" xfId="916" applyFont="1" applyFill="1" applyBorder="1" applyAlignment="1">
      <alignment horizontal="left" vertical="center" wrapText="1"/>
    </xf>
    <xf numFmtId="198" fontId="11" fillId="0" borderId="11" xfId="0" applyNumberFormat="1" applyFont="1" applyFill="1" applyBorder="1" applyAlignment="1">
      <alignment vertical="center" wrapText="1"/>
    </xf>
    <xf numFmtId="198" fontId="11" fillId="0" borderId="1" xfId="0" applyNumberFormat="1" applyFont="1" applyFill="1" applyBorder="1" applyAlignment="1">
      <alignment vertical="center" wrapText="1"/>
    </xf>
    <xf numFmtId="196" fontId="59" fillId="0" borderId="1" xfId="0" applyNumberFormat="1" applyFont="1" applyFill="1" applyBorder="1" applyAlignment="1">
      <alignment horizontal="center" vertical="center" wrapText="1"/>
    </xf>
    <xf numFmtId="0" fontId="9" fillId="0" borderId="0" xfId="759" applyFont="1" applyFill="1" applyBorder="1" applyAlignment="1">
      <alignment horizontal="center" vertical="center"/>
    </xf>
    <xf numFmtId="0" fontId="11" fillId="0" borderId="0" xfId="759" applyFont="1" applyBorder="1" applyAlignment="1">
      <alignment horizontal="left" vertical="center"/>
    </xf>
    <xf numFmtId="0" fontId="11" fillId="0" borderId="0" xfId="759" applyFont="1" applyBorder="1" applyAlignment="1">
      <alignment horizontal="right" vertical="center"/>
    </xf>
    <xf numFmtId="0" fontId="26" fillId="0" borderId="1" xfId="0" applyFont="1" applyBorder="1" applyAlignment="1">
      <alignment horizontal="center" vertical="center" wrapText="1"/>
    </xf>
    <xf numFmtId="201" fontId="10" fillId="0" borderId="1" xfId="762" applyNumberFormat="1" applyFont="1" applyFill="1" applyBorder="1" applyAlignment="1">
      <alignment horizontal="left" vertical="center"/>
    </xf>
    <xf numFmtId="198" fontId="10" fillId="0" borderId="1" xfId="762" applyNumberFormat="1" applyFont="1" applyFill="1" applyBorder="1" applyAlignment="1">
      <alignment horizontal="right" vertical="center" wrapText="1"/>
    </xf>
    <xf numFmtId="201" fontId="11" fillId="0" borderId="1" xfId="762" applyNumberFormat="1" applyFont="1" applyFill="1" applyBorder="1" applyAlignment="1">
      <alignment horizontal="left" vertical="center"/>
    </xf>
    <xf numFmtId="198" fontId="11" fillId="0" borderId="1" xfId="762" applyNumberFormat="1" applyFont="1" applyFill="1" applyBorder="1" applyAlignment="1">
      <alignment horizontal="right" vertical="center" wrapText="1"/>
    </xf>
    <xf numFmtId="198" fontId="10" fillId="0" borderId="1" xfId="0" applyNumberFormat="1" applyFont="1" applyBorder="1" applyAlignment="1">
      <alignment horizontal="right" vertical="center" wrapText="1"/>
    </xf>
    <xf numFmtId="0" fontId="11" fillId="0" borderId="1" xfId="762" applyNumberFormat="1" applyFont="1" applyFill="1" applyBorder="1" applyAlignment="1">
      <alignment horizontal="left" vertical="center"/>
    </xf>
    <xf numFmtId="0" fontId="10" fillId="0" borderId="1" xfId="762" applyNumberFormat="1" applyFont="1" applyFill="1" applyBorder="1" applyAlignment="1">
      <alignment horizontal="left" vertical="center"/>
    </xf>
    <xf numFmtId="0" fontId="26" fillId="0" borderId="1" xfId="762" applyNumberFormat="1" applyFont="1" applyFill="1" applyBorder="1" applyAlignment="1">
      <alignment horizontal="left" vertical="center"/>
    </xf>
    <xf numFmtId="0" fontId="10" fillId="0" borderId="1" xfId="762" applyFont="1" applyFill="1" applyBorder="1" applyAlignment="1">
      <alignment horizontal="center" vertical="center"/>
    </xf>
    <xf numFmtId="0" fontId="0" fillId="0" borderId="0" xfId="0" applyAlignment="1" applyProtection="1"/>
    <xf numFmtId="0" fontId="25" fillId="0" borderId="0" xfId="1012" applyFont="1">
      <alignment vertical="center"/>
    </xf>
    <xf numFmtId="0" fontId="2" fillId="0" borderId="0" xfId="1012" applyFont="1" applyFill="1" applyAlignment="1" applyProtection="1">
      <alignment horizontal="center" vertical="center"/>
    </xf>
    <xf numFmtId="0" fontId="38" fillId="3" borderId="0" xfId="1012" applyFont="1" applyFill="1">
      <alignment vertical="center"/>
    </xf>
    <xf numFmtId="0" fontId="11" fillId="0" borderId="0" xfId="1012" applyFont="1">
      <alignment vertical="center"/>
    </xf>
    <xf numFmtId="0" fontId="52" fillId="3" borderId="0" xfId="1012" applyFont="1" applyFill="1">
      <alignment vertical="center"/>
    </xf>
    <xf numFmtId="199" fontId="24" fillId="3" borderId="0" xfId="1012" applyNumberFormat="1" applyFont="1" applyFill="1" applyBorder="1" applyAlignment="1">
      <alignment horizontal="right" vertical="center"/>
    </xf>
    <xf numFmtId="199" fontId="26" fillId="3" borderId="1" xfId="1012" applyNumberFormat="1" applyFont="1" applyFill="1" applyBorder="1" applyAlignment="1">
      <alignment horizontal="center" vertical="center" wrapText="1"/>
    </xf>
    <xf numFmtId="0" fontId="26" fillId="3" borderId="1" xfId="1012" applyFont="1" applyFill="1" applyBorder="1" applyAlignment="1">
      <alignment horizontal="distributed" vertical="center" wrapText="1" indent="3"/>
    </xf>
    <xf numFmtId="0" fontId="10" fillId="2" borderId="1" xfId="0" applyFont="1" applyFill="1" applyBorder="1" applyAlignment="1" applyProtection="1">
      <alignment horizontal="left" vertical="center"/>
    </xf>
    <xf numFmtId="0" fontId="11" fillId="2" borderId="1" xfId="0" applyFont="1" applyFill="1" applyBorder="1" applyAlignment="1" applyProtection="1">
      <alignment horizontal="left" vertical="center"/>
    </xf>
    <xf numFmtId="196" fontId="29" fillId="0" borderId="1" xfId="0" applyNumberFormat="1" applyFont="1" applyFill="1" applyBorder="1" applyAlignment="1" applyProtection="1">
      <alignment vertical="center" shrinkToFit="1"/>
      <protection locked="0"/>
    </xf>
    <xf numFmtId="3" fontId="29" fillId="0" borderId="1" xfId="0" applyNumberFormat="1" applyFont="1" applyFill="1" applyBorder="1" applyAlignment="1" applyProtection="1">
      <alignment horizontal="right" vertical="center"/>
    </xf>
    <xf numFmtId="196" fontId="60" fillId="0" borderId="1" xfId="1333" applyNumberFormat="1" applyFont="1" applyFill="1" applyBorder="1" applyAlignment="1" applyProtection="1">
      <alignment horizontal="right" vertical="center"/>
      <protection locked="0"/>
    </xf>
    <xf numFmtId="0" fontId="24" fillId="2" borderId="1" xfId="0" applyFont="1" applyFill="1" applyBorder="1" applyAlignment="1" applyProtection="1">
      <alignment horizontal="left" vertical="center"/>
      <protection locked="0"/>
    </xf>
    <xf numFmtId="0" fontId="11" fillId="2" borderId="1" xfId="0" applyFont="1" applyFill="1" applyBorder="1" applyAlignment="1" applyProtection="1">
      <alignment horizontal="left" vertical="center"/>
      <protection locked="0"/>
    </xf>
    <xf numFmtId="0" fontId="26" fillId="0" borderId="1" xfId="0" applyFont="1" applyFill="1" applyBorder="1" applyAlignment="1">
      <alignment horizontal="left" vertical="center"/>
    </xf>
    <xf numFmtId="49" fontId="26" fillId="0" borderId="1" xfId="0" applyNumberFormat="1" applyFont="1" applyFill="1" applyBorder="1" applyAlignment="1">
      <alignment vertical="center" wrapText="1"/>
    </xf>
    <xf numFmtId="198" fontId="26" fillId="0" borderId="1" xfId="1" applyNumberFormat="1" applyFont="1" applyFill="1" applyBorder="1" applyAlignment="1" applyProtection="1">
      <alignment horizontal="right" vertical="center" wrapText="1"/>
      <protection locked="0"/>
    </xf>
    <xf numFmtId="49" fontId="10" fillId="2" borderId="1" xfId="0" applyNumberFormat="1" applyFont="1" applyFill="1" applyBorder="1" applyAlignment="1" applyProtection="1">
      <alignment horizontal="left" vertical="center" wrapText="1"/>
    </xf>
    <xf numFmtId="0" fontId="61" fillId="2" borderId="1" xfId="0" applyFont="1" applyFill="1" applyBorder="1" applyAlignment="1" applyProtection="1">
      <alignment horizontal="left" vertical="center"/>
    </xf>
    <xf numFmtId="49" fontId="11" fillId="2" borderId="1" xfId="0" applyNumberFormat="1" applyFont="1" applyFill="1" applyBorder="1" applyAlignment="1" applyProtection="1">
      <alignment vertical="center" wrapText="1"/>
    </xf>
    <xf numFmtId="49" fontId="10" fillId="2"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xf>
    <xf numFmtId="0" fontId="8" fillId="0" borderId="1" xfId="1012" applyBorder="1">
      <alignment vertical="center"/>
    </xf>
    <xf numFmtId="49" fontId="11"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vertical="center" wrapText="1"/>
    </xf>
    <xf numFmtId="49" fontId="11" fillId="0" borderId="1" xfId="0" applyNumberFormat="1" applyFont="1" applyFill="1" applyBorder="1" applyAlignment="1" applyProtection="1">
      <alignment horizontal="left" vertical="center"/>
      <protection locked="0"/>
    </xf>
    <xf numFmtId="198" fontId="26" fillId="0" borderId="1" xfId="1" applyNumberFormat="1" applyFont="1" applyFill="1" applyBorder="1" applyAlignment="1" applyProtection="1">
      <alignment horizontal="right" vertical="center" wrapText="1" shrinkToFit="1"/>
      <protection locked="0"/>
    </xf>
    <xf numFmtId="49" fontId="10" fillId="0" borderId="1" xfId="0" applyNumberFormat="1" applyFont="1" applyFill="1" applyBorder="1" applyAlignment="1" applyProtection="1">
      <alignment horizontal="left" vertical="center" wrapText="1"/>
      <protection locked="0"/>
    </xf>
    <xf numFmtId="49" fontId="24" fillId="2" borderId="1" xfId="0" applyNumberFormat="1" applyFont="1" applyFill="1" applyBorder="1" applyAlignment="1" applyProtection="1">
      <alignment horizontal="left" vertical="center" wrapText="1"/>
      <protection locked="0"/>
    </xf>
    <xf numFmtId="49" fontId="11" fillId="0" borderId="1" xfId="0" applyNumberFormat="1" applyFont="1" applyFill="1" applyBorder="1" applyAlignment="1" applyProtection="1">
      <alignment horizontal="left" vertical="center" wrapText="1"/>
      <protection locked="0"/>
    </xf>
    <xf numFmtId="198" fontId="26" fillId="0" borderId="1" xfId="1" applyNumberFormat="1" applyFont="1" applyFill="1" applyBorder="1" applyAlignment="1" applyProtection="1">
      <alignment vertical="center" wrapText="1"/>
      <protection locked="0"/>
    </xf>
    <xf numFmtId="0" fontId="24" fillId="0" borderId="1" xfId="0" applyFont="1" applyFill="1" applyBorder="1" applyAlignment="1">
      <alignment horizontal="left" vertical="center"/>
    </xf>
    <xf numFmtId="49" fontId="26" fillId="3" borderId="1" xfId="1023" applyNumberFormat="1" applyFont="1" applyFill="1" applyBorder="1" applyAlignment="1" applyProtection="1">
      <alignment horizontal="left" vertical="center"/>
    </xf>
    <xf numFmtId="0" fontId="26" fillId="0" borderId="1" xfId="1012" applyFont="1" applyFill="1" applyBorder="1" applyAlignment="1">
      <alignment horizontal="center" vertical="center" wrapText="1"/>
    </xf>
    <xf numFmtId="0" fontId="26" fillId="0" borderId="0" xfId="1012" applyFont="1" applyFill="1" applyAlignment="1">
      <alignment horizontal="center" vertical="center" wrapText="1"/>
    </xf>
    <xf numFmtId="0" fontId="8" fillId="3" borderId="0" xfId="1011" applyFill="1">
      <alignment vertical="center"/>
    </xf>
    <xf numFmtId="0" fontId="8" fillId="0" borderId="0" xfId="1011" applyFill="1">
      <alignment vertical="center"/>
    </xf>
    <xf numFmtId="0" fontId="0" fillId="0" borderId="0" xfId="0" applyFill="1" applyAlignment="1" applyProtection="1"/>
    <xf numFmtId="0" fontId="24" fillId="0" borderId="0" xfId="1012" applyFont="1" applyFill="1" applyAlignment="1">
      <alignment horizontal="left" vertical="center"/>
    </xf>
    <xf numFmtId="199" fontId="24" fillId="0" borderId="0" xfId="1012" applyNumberFormat="1" applyFont="1" applyFill="1" applyBorder="1" applyAlignment="1">
      <alignment horizontal="right" vertical="center"/>
    </xf>
    <xf numFmtId="199" fontId="26" fillId="0" borderId="9" xfId="1012" applyNumberFormat="1" applyFont="1" applyFill="1" applyBorder="1" applyAlignment="1">
      <alignment vertical="center" wrapText="1"/>
    </xf>
    <xf numFmtId="198" fontId="8" fillId="0" borderId="0" xfId="510" applyNumberFormat="1" applyFont="1" applyFill="1" applyAlignment="1">
      <alignment horizontal="center" vertical="center" wrapText="1"/>
    </xf>
    <xf numFmtId="0" fontId="26" fillId="0" borderId="9" xfId="1012" applyNumberFormat="1" applyFont="1" applyFill="1" applyBorder="1" applyAlignment="1">
      <alignment horizontal="left" vertical="center"/>
    </xf>
    <xf numFmtId="0" fontId="26" fillId="0" borderId="1" xfId="1012" applyNumberFormat="1" applyFont="1" applyFill="1" applyBorder="1" applyAlignment="1">
      <alignment vertical="center" wrapText="1"/>
    </xf>
    <xf numFmtId="197" fontId="33" fillId="0" borderId="1" xfId="3" applyNumberFormat="1" applyFont="1" applyFill="1" applyBorder="1" applyAlignment="1" applyProtection="1">
      <alignment vertical="center" shrinkToFit="1"/>
      <protection hidden="1"/>
    </xf>
    <xf numFmtId="0" fontId="38" fillId="0" borderId="0" xfId="1011" applyFont="1" applyFill="1" applyAlignment="1">
      <alignment horizontal="center" vertical="center"/>
    </xf>
    <xf numFmtId="0" fontId="24" fillId="0" borderId="1" xfId="1012" applyFont="1" applyFill="1" applyBorder="1" applyAlignment="1">
      <alignment horizontal="left" vertical="center" wrapText="1"/>
    </xf>
    <xf numFmtId="196" fontId="29" fillId="0" borderId="1" xfId="1334" applyNumberFormat="1" applyFont="1" applyFill="1" applyBorder="1" applyAlignment="1" applyProtection="1">
      <alignment horizontal="right" vertical="center"/>
      <protection locked="0"/>
    </xf>
    <xf numFmtId="3" fontId="29" fillId="0" borderId="14" xfId="0" applyNumberFormat="1" applyFont="1" applyFill="1" applyBorder="1" applyAlignment="1" applyProtection="1">
      <alignment vertical="center"/>
      <protection locked="0"/>
    </xf>
    <xf numFmtId="197" fontId="29" fillId="0" borderId="1" xfId="3" applyNumberFormat="1" applyFont="1" applyFill="1" applyBorder="1" applyAlignment="1" applyProtection="1">
      <alignment vertical="center" shrinkToFit="1"/>
      <protection hidden="1"/>
    </xf>
    <xf numFmtId="0" fontId="24" fillId="3" borderId="9" xfId="1012" applyFont="1" applyFill="1" applyBorder="1" applyAlignment="1">
      <alignment horizontal="left" vertical="center"/>
    </xf>
    <xf numFmtId="0" fontId="24" fillId="3" borderId="1" xfId="1012" applyFont="1" applyFill="1" applyBorder="1" applyAlignment="1">
      <alignment horizontal="left" vertical="center" wrapText="1"/>
    </xf>
    <xf numFmtId="0" fontId="24" fillId="0" borderId="9" xfId="1012" applyFont="1" applyFill="1" applyBorder="1" applyAlignment="1">
      <alignment horizontal="left" vertical="top" wrapText="1"/>
    </xf>
    <xf numFmtId="196" fontId="29" fillId="0" borderId="1" xfId="0" applyNumberFormat="1" applyFont="1" applyFill="1" applyBorder="1" applyAlignment="1" applyProtection="1">
      <alignment horizontal="right" vertical="center"/>
      <protection locked="0"/>
    </xf>
    <xf numFmtId="0" fontId="24" fillId="0" borderId="1" xfId="1012" applyNumberFormat="1" applyFont="1" applyFill="1" applyBorder="1" applyAlignment="1">
      <alignment vertical="center" wrapText="1"/>
    </xf>
    <xf numFmtId="196" fontId="29" fillId="0" borderId="2" xfId="0" applyNumberFormat="1" applyFont="1" applyFill="1" applyBorder="1" applyAlignment="1" applyProtection="1">
      <alignment horizontal="right" vertical="center"/>
      <protection locked="0"/>
    </xf>
    <xf numFmtId="3" fontId="29" fillId="0" borderId="15" xfId="0" applyNumberFormat="1" applyFont="1" applyFill="1" applyBorder="1" applyAlignment="1" applyProtection="1">
      <alignment vertical="center"/>
      <protection locked="0"/>
    </xf>
    <xf numFmtId="3" fontId="29" fillId="0" borderId="1" xfId="0" applyNumberFormat="1" applyFont="1" applyFill="1" applyBorder="1" applyAlignment="1" applyProtection="1">
      <alignment vertical="center"/>
      <protection locked="0"/>
    </xf>
    <xf numFmtId="196" fontId="29" fillId="0" borderId="8" xfId="0" applyNumberFormat="1" applyFont="1" applyFill="1" applyBorder="1" applyAlignment="1" applyProtection="1">
      <alignment horizontal="right" vertical="center"/>
      <protection locked="0"/>
    </xf>
    <xf numFmtId="3" fontId="29" fillId="0" borderId="1" xfId="0" applyNumberFormat="1" applyFont="1" applyFill="1" applyBorder="1" applyAlignment="1" applyProtection="1">
      <alignment horizontal="right" vertical="center"/>
      <protection locked="0"/>
    </xf>
    <xf numFmtId="196" fontId="29" fillId="0" borderId="1" xfId="0" applyNumberFormat="1" applyFont="1" applyFill="1" applyBorder="1" applyAlignment="1" applyProtection="1">
      <alignment horizontal="right" vertical="center" shrinkToFit="1"/>
      <protection locked="0"/>
    </xf>
    <xf numFmtId="198" fontId="24" fillId="0" borderId="1" xfId="1" applyNumberFormat="1" applyFont="1" applyFill="1" applyBorder="1" applyAlignment="1" applyProtection="1">
      <alignment horizontal="right" vertical="center" wrapText="1"/>
      <protection locked="0"/>
    </xf>
    <xf numFmtId="0" fontId="26" fillId="0" borderId="9" xfId="1012" applyFont="1" applyFill="1" applyBorder="1" applyAlignment="1">
      <alignment horizontal="distributed" vertical="center"/>
    </xf>
    <xf numFmtId="49" fontId="26" fillId="0" borderId="1" xfId="0" applyNumberFormat="1" applyFont="1" applyFill="1" applyBorder="1" applyAlignment="1" applyProtection="1">
      <alignment horizontal="distributed" vertical="center" wrapText="1"/>
    </xf>
    <xf numFmtId="0" fontId="26" fillId="0" borderId="9" xfId="1012" applyNumberFormat="1" applyFont="1" applyFill="1" applyBorder="1" applyAlignment="1" applyProtection="1">
      <alignment horizontal="left" vertical="center"/>
    </xf>
    <xf numFmtId="0" fontId="26" fillId="0" borderId="1" xfId="1012" applyNumberFormat="1" applyFont="1" applyFill="1" applyBorder="1" applyAlignment="1" applyProtection="1">
      <alignment vertical="center" wrapText="1"/>
    </xf>
    <xf numFmtId="0" fontId="24" fillId="3" borderId="9" xfId="1011" applyFont="1" applyFill="1" applyBorder="1" applyAlignment="1" applyProtection="1">
      <alignment horizontal="left" vertical="center"/>
    </xf>
    <xf numFmtId="0" fontId="24" fillId="0" borderId="1" xfId="1011" applyFont="1" applyFill="1" applyBorder="1" applyAlignment="1" applyProtection="1">
      <alignment horizontal="left" vertical="center" wrapText="1"/>
    </xf>
    <xf numFmtId="0" fontId="31" fillId="0" borderId="9" xfId="1012" applyFont="1" applyFill="1" applyBorder="1" applyAlignment="1">
      <alignment horizontal="distributed" vertical="center"/>
    </xf>
    <xf numFmtId="0" fontId="26" fillId="0" borderId="1" xfId="1012" applyFont="1" applyFill="1" applyBorder="1" applyAlignment="1">
      <alignment horizontal="distributed" vertical="center" wrapText="1" indent="2"/>
    </xf>
    <xf numFmtId="198" fontId="8" fillId="0" borderId="0" xfId="1012" applyNumberFormat="1" applyFill="1">
      <alignment vertical="center"/>
    </xf>
    <xf numFmtId="0" fontId="0" fillId="0" borderId="0" xfId="1012" applyFont="1" applyFill="1">
      <alignment vertical="center"/>
    </xf>
    <xf numFmtId="199" fontId="26" fillId="0" borderId="16" xfId="1012" applyNumberFormat="1" applyFont="1" applyFill="1" applyBorder="1" applyAlignment="1">
      <alignment horizontal="center" vertical="center" wrapText="1"/>
    </xf>
    <xf numFmtId="198" fontId="24" fillId="0" borderId="1" xfId="1022" applyNumberFormat="1" applyFont="1" applyFill="1" applyBorder="1" applyAlignment="1" applyProtection="1">
      <alignment vertical="center" wrapText="1"/>
    </xf>
    <xf numFmtId="197" fontId="33" fillId="0" borderId="1" xfId="0" applyNumberFormat="1" applyFont="1" applyFill="1" applyBorder="1" applyAlignment="1" applyProtection="1">
      <alignment horizontal="right" vertical="center"/>
      <protection locked="0"/>
    </xf>
    <xf numFmtId="49" fontId="24" fillId="0" borderId="1" xfId="1022" applyNumberFormat="1" applyFont="1" applyFill="1" applyBorder="1" applyAlignment="1" applyProtection="1">
      <alignment horizontal="left" vertical="center" wrapText="1"/>
    </xf>
    <xf numFmtId="0" fontId="26" fillId="0" borderId="1" xfId="1012" applyFont="1" applyFill="1" applyBorder="1" applyAlignment="1">
      <alignment vertical="center" wrapText="1"/>
    </xf>
    <xf numFmtId="0" fontId="24" fillId="0" borderId="9" xfId="1012" applyNumberFormat="1" applyFont="1" applyFill="1" applyBorder="1" applyAlignment="1">
      <alignment horizontal="left" vertical="center"/>
    </xf>
    <xf numFmtId="0" fontId="24" fillId="0" borderId="1" xfId="1012" applyNumberFormat="1" applyFont="1" applyFill="1" applyBorder="1" applyAlignment="1">
      <alignment horizontal="left" vertical="center" wrapText="1"/>
    </xf>
    <xf numFmtId="0" fontId="24" fillId="0" borderId="9" xfId="1011" applyFont="1" applyFill="1" applyBorder="1" applyAlignment="1">
      <alignment horizontal="left" vertical="center"/>
    </xf>
    <xf numFmtId="0" fontId="26" fillId="0" borderId="1" xfId="1012" applyNumberFormat="1" applyFont="1" applyFill="1" applyBorder="1" applyAlignment="1">
      <alignment horizontal="left" vertical="center" wrapText="1"/>
    </xf>
    <xf numFmtId="0" fontId="62" fillId="0" borderId="0" xfId="1012" applyFont="1" applyFill="1">
      <alignment vertical="center"/>
    </xf>
    <xf numFmtId="3" fontId="8" fillId="0" borderId="0" xfId="1012" applyNumberFormat="1" applyFill="1">
      <alignment vertical="center"/>
    </xf>
    <xf numFmtId="0" fontId="26" fillId="3" borderId="0" xfId="1012" applyFont="1" applyFill="1" applyAlignment="1" applyProtection="1">
      <alignment horizontal="center" vertical="center" wrapText="1"/>
    </xf>
    <xf numFmtId="0" fontId="24" fillId="3" borderId="0" xfId="1012" applyFont="1" applyFill="1" applyProtection="1">
      <alignment vertical="center"/>
    </xf>
    <xf numFmtId="0" fontId="8" fillId="3" borderId="0" xfId="1011" applyFill="1" applyProtection="1">
      <alignment vertical="center"/>
    </xf>
    <xf numFmtId="199" fontId="8" fillId="3" borderId="0" xfId="1012" applyNumberFormat="1" applyFill="1" applyProtection="1">
      <alignment vertical="center"/>
    </xf>
    <xf numFmtId="0" fontId="63" fillId="3" borderId="0" xfId="1012" applyFont="1" applyFill="1" applyProtection="1">
      <alignment vertical="center"/>
    </xf>
    <xf numFmtId="0" fontId="24" fillId="0" borderId="0" xfId="1012" applyFont="1" applyFill="1" applyAlignment="1" applyProtection="1">
      <alignment horizontal="left" vertical="center"/>
    </xf>
    <xf numFmtId="0" fontId="52" fillId="0" borderId="0" xfId="1012" applyFont="1" applyFill="1" applyProtection="1">
      <alignment vertical="center"/>
    </xf>
    <xf numFmtId="0" fontId="26" fillId="0" borderId="1" xfId="1012" applyFont="1" applyFill="1" applyBorder="1" applyAlignment="1" applyProtection="1">
      <alignment horizontal="center" vertical="center" wrapText="1"/>
    </xf>
    <xf numFmtId="0" fontId="24" fillId="0" borderId="9" xfId="1012" applyFont="1" applyFill="1" applyBorder="1" applyAlignment="1" applyProtection="1">
      <alignment horizontal="left" vertical="top" wrapText="1"/>
    </xf>
    <xf numFmtId="0" fontId="24" fillId="0" borderId="1" xfId="1012" applyNumberFormat="1" applyFont="1" applyFill="1" applyBorder="1" applyAlignment="1" applyProtection="1">
      <alignment vertical="center" wrapText="1"/>
    </xf>
    <xf numFmtId="0" fontId="26" fillId="0" borderId="9" xfId="1012" applyFont="1" applyFill="1" applyBorder="1" applyAlignment="1" applyProtection="1">
      <alignment horizontal="distributed" vertical="center"/>
    </xf>
    <xf numFmtId="0" fontId="24" fillId="0" borderId="9" xfId="1011" applyFont="1" applyFill="1" applyBorder="1" applyAlignment="1" applyProtection="1">
      <alignment horizontal="left" vertical="center"/>
    </xf>
    <xf numFmtId="0" fontId="31" fillId="0" borderId="9" xfId="1012" applyFont="1" applyFill="1" applyBorder="1" applyAlignment="1" applyProtection="1">
      <alignment horizontal="distributed" vertical="center"/>
    </xf>
    <xf numFmtId="0" fontId="26" fillId="0" borderId="1" xfId="1012" applyNumberFormat="1" applyFont="1" applyFill="1" applyBorder="1" applyAlignment="1" applyProtection="1">
      <alignment horizontal="distributed" vertical="center"/>
    </xf>
    <xf numFmtId="3" fontId="8" fillId="3" borderId="0" xfId="1012" applyNumberFormat="1" applyFill="1" applyProtection="1">
      <alignment vertical="center"/>
    </xf>
    <xf numFmtId="0" fontId="24" fillId="0" borderId="9" xfId="1012" applyFont="1" applyFill="1" applyBorder="1" applyAlignment="1" applyProtection="1" quotePrefix="1">
      <alignment horizontal="left" vertical="center"/>
    </xf>
    <xf numFmtId="0" fontId="24" fillId="3" borderId="9" xfId="1012" applyFont="1" applyFill="1" applyBorder="1" applyAlignment="1" quotePrefix="1">
      <alignment horizontal="left" vertical="center"/>
    </xf>
  </cellXfs>
  <cellStyles count="1335">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_ET_STYLE_NoName_00__Book1_1 2 2 2" xfId="49"/>
    <cellStyle name="部门 4" xfId="50"/>
    <cellStyle name="强调文字颜色 2 3 2" xfId="51"/>
    <cellStyle name="Accent5 9" xfId="52"/>
    <cellStyle name="汇总 6" xfId="53"/>
    <cellStyle name="百分比 2 8 2" xfId="54"/>
    <cellStyle name="args.style" xfId="55"/>
    <cellStyle name="好 3 2 2" xfId="56"/>
    <cellStyle name="Accent1 5" xfId="57"/>
    <cellStyle name="Accent2 - 40%" xfId="58"/>
    <cellStyle name="常规 3 4 3" xfId="59"/>
    <cellStyle name="Accent2 - 20% 2" xfId="60"/>
    <cellStyle name="常规 3 2 3 2" xfId="61"/>
    <cellStyle name="_Book1_2 2" xfId="62"/>
    <cellStyle name="常规 26 2" xfId="63"/>
    <cellStyle name="Accent6 4" xfId="64"/>
    <cellStyle name="日期" xfId="65"/>
    <cellStyle name="60% - 强调文字颜色 6 3 2" xfId="66"/>
    <cellStyle name="Accent2 - 60%" xfId="67"/>
    <cellStyle name="好_0605石屏县 2 2" xfId="68"/>
    <cellStyle name="Input [yellow] 4" xfId="69"/>
    <cellStyle name="60% - 强调文字颜色 4 2 2 2" xfId="70"/>
    <cellStyle name="差_Book1 2" xfId="71"/>
    <cellStyle name="Accent4 5" xfId="72"/>
    <cellStyle name="_ET_STYLE_NoName_00__Sheet3" xfId="73"/>
    <cellStyle name="60% - 强调文字颜色 2 3" xfId="74"/>
    <cellStyle name="Accent5 - 60% 2 2" xfId="75"/>
    <cellStyle name="Accent6 3" xfId="76"/>
    <cellStyle name="Accent3 4 2" xfId="77"/>
    <cellStyle name="百分比 7" xfId="78"/>
    <cellStyle name="常规 6 5" xfId="79"/>
    <cellStyle name="常规 4 2 2 3" xfId="80"/>
    <cellStyle name="60% - 强调文字颜色 2 2 2" xfId="81"/>
    <cellStyle name="Accent1 - 60% 2 2" xfId="82"/>
    <cellStyle name="标题 1 5 2" xfId="83"/>
    <cellStyle name="百分比 4" xfId="84"/>
    <cellStyle name="差 7" xfId="85"/>
    <cellStyle name="0,0_x000d__x000a_NA_x000d__x000a_" xfId="86"/>
    <cellStyle name="60% - 强调文字颜色 2 2 2 2" xfId="87"/>
    <cellStyle name="百分比 5" xfId="88"/>
    <cellStyle name="Accent4 2 2" xfId="89"/>
    <cellStyle name="Accent6 2" xfId="90"/>
    <cellStyle name="百分比 6" xfId="91"/>
    <cellStyle name="Accent6 5" xfId="92"/>
    <cellStyle name="40% - 强调文字颜色 4 2" xfId="93"/>
    <cellStyle name="常规 2 2 2 5" xfId="94"/>
    <cellStyle name="PSHeading 4" xfId="95"/>
    <cellStyle name="60% - 强调文字颜色 4 2 3" xfId="96"/>
    <cellStyle name="20% - 强调文字颜色 3 3" xfId="97"/>
    <cellStyle name="常规 2 2 2 4" xfId="98"/>
    <cellStyle name="编号 3 2" xfId="99"/>
    <cellStyle name="Accent6 - 20% 2 2" xfId="100"/>
    <cellStyle name="Accent2 - 40% 2" xfId="101"/>
    <cellStyle name="好_2008年地州对账表(国库资金）" xfId="102"/>
    <cellStyle name="Accent2 - 40% 3" xfId="103"/>
    <cellStyle name="PSChar" xfId="104"/>
    <cellStyle name="60% - 强调文字颜色 5 2 2 2" xfId="105"/>
    <cellStyle name="Accent6 6" xfId="106"/>
    <cellStyle name="标题 1 4 2" xfId="107"/>
    <cellStyle name="_弱电系统设备配置报价清单" xfId="108"/>
    <cellStyle name="Accent6 7" xfId="109"/>
    <cellStyle name="标题 1 4 3" xfId="110"/>
    <cellStyle name="_Book1_2 3" xfId="111"/>
    <cellStyle name="常规 2 12 2" xfId="112"/>
    <cellStyle name="Accent2 - 20% 3" xfId="113"/>
    <cellStyle name="_ET_STYLE_NoName_00__Book1" xfId="114"/>
    <cellStyle name="_ET_STYLE_NoName_00_" xfId="115"/>
    <cellStyle name="_Book1_1" xfId="116"/>
    <cellStyle name="_20100326高清市院遂宁检察院1080P配置清单26日改" xfId="117"/>
    <cellStyle name="_Book1_2 2 2" xfId="118"/>
    <cellStyle name="Accent2 - 20% 2 2" xfId="119"/>
    <cellStyle name="百分比 2 2 4" xfId="120"/>
    <cellStyle name="_Book1_2 2 3" xfId="121"/>
    <cellStyle name="百分比 2 10 2" xfId="122"/>
    <cellStyle name="百分比 2 2 5" xfId="123"/>
    <cellStyle name="_Book1_2 2 2 2" xfId="124"/>
    <cellStyle name="百分比 2 2 4 2" xfId="125"/>
    <cellStyle name="_Book1_3 2" xfId="126"/>
    <cellStyle name="常规 2 7 2" xfId="127"/>
    <cellStyle name="_Book1" xfId="128"/>
    <cellStyle name="_Book1_2" xfId="129"/>
    <cellStyle name="常规 3 2 3" xfId="130"/>
    <cellStyle name="Accent2 - 20%" xfId="131"/>
    <cellStyle name="_Book1_2 3 2" xfId="132"/>
    <cellStyle name="百分比 2 3 4" xfId="133"/>
    <cellStyle name="_Book1_2 4" xfId="134"/>
    <cellStyle name="_Book1_3" xfId="135"/>
    <cellStyle name="超级链接 2" xfId="136"/>
    <cellStyle name="Accent1 4 2" xfId="137"/>
    <cellStyle name="_ET_STYLE_NoName_00__Book1_1" xfId="138"/>
    <cellStyle name="Accent5 - 60% 3" xfId="139"/>
    <cellStyle name="_ET_STYLE_NoName_00__Book1_1 2" xfId="140"/>
    <cellStyle name="_ET_STYLE_NoName_00__Book1_1 2 2" xfId="141"/>
    <cellStyle name="Percent [2]" xfId="142"/>
    <cellStyle name="百分比 2 7 2" xfId="143"/>
    <cellStyle name="_ET_STYLE_NoName_00__Book1_1 2 3" xfId="144"/>
    <cellStyle name="标题 2 2 2 2" xfId="145"/>
    <cellStyle name="_ET_STYLE_NoName_00__Book1_1 3" xfId="146"/>
    <cellStyle name="_ET_STYLE_NoName_00__Book1_1 3 2" xfId="147"/>
    <cellStyle name="超级链接" xfId="148"/>
    <cellStyle name="Accent1 4" xfId="149"/>
    <cellStyle name="_ET_STYLE_NoName_00__Book1_1 4" xfId="150"/>
    <cellStyle name="_关闭破产企业已移交地方管理中小学校退休教师情况明细表(1)" xfId="151"/>
    <cellStyle name="Accent5 4" xfId="152"/>
    <cellStyle name="0,0_x005f_x000d__x005f_x000a_NA_x005f_x000d__x005f_x000a_" xfId="153"/>
    <cellStyle name="20% - 强调文字颜色 1 2" xfId="154"/>
    <cellStyle name="20% - 强调文字颜色 1 2 2" xfId="155"/>
    <cellStyle name="强调文字颜色 2 2 2 2" xfId="156"/>
    <cellStyle name="20% - 强调文字颜色 1 3" xfId="157"/>
    <cellStyle name="Accent1 - 20% 2" xfId="158"/>
    <cellStyle name="20% - 强调文字颜色 2 2" xfId="159"/>
    <cellStyle name="20% - 强调文字颜色 2 2 2" xfId="160"/>
    <cellStyle name="20% - 强调文字颜色 2 3" xfId="161"/>
    <cellStyle name="60% - 强调文字颜色 3 2 2 2" xfId="162"/>
    <cellStyle name="常规 3 2 5" xfId="163"/>
    <cellStyle name="20% - 强调文字颜色 3 2" xfId="164"/>
    <cellStyle name="20% - 强调文字颜色 3 2 2" xfId="165"/>
    <cellStyle name="常规 3 3 5" xfId="166"/>
    <cellStyle name="20% - 强调文字颜色 4 2" xfId="167"/>
    <cellStyle name="Mon閠aire_!!!GO" xfId="168"/>
    <cellStyle name="常规 3 3 5 2" xfId="169"/>
    <cellStyle name="20% - 强调文字颜色 4 2 2" xfId="170"/>
    <cellStyle name="常规 3 3 6" xfId="171"/>
    <cellStyle name="20% - 强调文字颜色 4 3" xfId="172"/>
    <cellStyle name="Accent6 - 60% 2 2" xfId="173"/>
    <cellStyle name="20% - 强调文字颜色 5 2" xfId="174"/>
    <cellStyle name="20% - 强调文字颜色 5 2 2" xfId="175"/>
    <cellStyle name="20% - 强调文字颜色 5 3" xfId="176"/>
    <cellStyle name="20% - 强调文字颜色 6 2" xfId="177"/>
    <cellStyle name="20% - 强调文字颜色 6 2 2" xfId="178"/>
    <cellStyle name="Accent6 - 20% 3" xfId="179"/>
    <cellStyle name="20% - 强调文字颜色 6 3" xfId="180"/>
    <cellStyle name="40% - 强调文字颜色 1 2" xfId="181"/>
    <cellStyle name="40% - 强调文字颜色 1 2 2" xfId="182"/>
    <cellStyle name="常规 9 2" xfId="183"/>
    <cellStyle name="40% - 强调文字颜色 1 3" xfId="184"/>
    <cellStyle name="Accent1" xfId="185"/>
    <cellStyle name="40% - 强调文字颜色 2 2" xfId="186"/>
    <cellStyle name="40% - 强调文字颜色 2 2 2" xfId="187"/>
    <cellStyle name="40% - 强调文字颜色 2 3" xfId="188"/>
    <cellStyle name="40% - 强调文字颜色 3 2" xfId="189"/>
    <cellStyle name="40% - 强调文字颜色 3 2 2" xfId="190"/>
    <cellStyle name="40% - 强调文字颜色 3 3" xfId="191"/>
    <cellStyle name="40% - 强调文字颜色 4 2 2" xfId="192"/>
    <cellStyle name="40% - 强调文字颜色 4 3" xfId="193"/>
    <cellStyle name="Accent6 - 20% 2" xfId="194"/>
    <cellStyle name="好 2 3" xfId="195"/>
    <cellStyle name="40% - 强调文字颜色 5 2" xfId="196"/>
    <cellStyle name="40% - 强调文字颜色 5 2 2" xfId="197"/>
    <cellStyle name="60% - 强调文字颜色 4 3" xfId="198"/>
    <cellStyle name="好 2 4" xfId="199"/>
    <cellStyle name="40% - 强调文字颜色 5 3" xfId="200"/>
    <cellStyle name="好 3 3" xfId="201"/>
    <cellStyle name="40% - 强调文字颜色 6 2" xfId="202"/>
    <cellStyle name="适中 2 2" xfId="203"/>
    <cellStyle name="百分比 2 9" xfId="204"/>
    <cellStyle name="标题 2 2 4" xfId="205"/>
    <cellStyle name="40% - 强调文字颜色 6 2 2" xfId="206"/>
    <cellStyle name="Accent2 5" xfId="207"/>
    <cellStyle name="适中 2 2 2" xfId="208"/>
    <cellStyle name="百分比 2 9 2" xfId="209"/>
    <cellStyle name="好 3 4" xfId="210"/>
    <cellStyle name="40% - 强调文字颜色 6 3" xfId="211"/>
    <cellStyle name="60% - 强调文字颜色 1 2" xfId="212"/>
    <cellStyle name="输出 3 4" xfId="213"/>
    <cellStyle name="Accent6 2 2" xfId="214"/>
    <cellStyle name="60% - 强调文字颜色 1 2 2" xfId="215"/>
    <cellStyle name="60% - 强调文字颜色 1 2 2 2" xfId="216"/>
    <cellStyle name="好 7" xfId="217"/>
    <cellStyle name="标题 3 2 4" xfId="218"/>
    <cellStyle name="60% - 强调文字颜色 1 2 3" xfId="219"/>
    <cellStyle name="百分比 2 3 4 2" xfId="220"/>
    <cellStyle name="60% - 强调文字颜色 1 3" xfId="221"/>
    <cellStyle name="60% - 强调文字颜色 1 3 2" xfId="222"/>
    <cellStyle name="60% - 强调文字颜色 2 2" xfId="223"/>
    <cellStyle name="输出 4 4" xfId="224"/>
    <cellStyle name="常规 5" xfId="225"/>
    <cellStyle name="Accent6 3 2" xfId="226"/>
    <cellStyle name="60% - 强调文字颜色 2 2 3" xfId="227"/>
    <cellStyle name="Accent6 - 60%" xfId="228"/>
    <cellStyle name="注释 2" xfId="229"/>
    <cellStyle name="60% - 强调文字颜色 2 3 2" xfId="230"/>
    <cellStyle name="60% - 强调文字颜色 3 2" xfId="231"/>
    <cellStyle name="Accent6 4 2" xfId="232"/>
    <cellStyle name="60% - 强调文字颜色 3 2 2" xfId="233"/>
    <cellStyle name="60% - 强调文字颜色 3 2 3" xfId="234"/>
    <cellStyle name="60% - 强调文字颜色 3 3" xfId="235"/>
    <cellStyle name="Accent5 - 40% 2" xfId="236"/>
    <cellStyle name="60% - 强调文字颜色 3 3 2" xfId="237"/>
    <cellStyle name="Accent5 - 40% 2 2" xfId="238"/>
    <cellStyle name="60% - 强调文字颜色 4 2" xfId="239"/>
    <cellStyle name="Accent6 5 2" xfId="240"/>
    <cellStyle name="60% - 强调文字颜色 4 2 2" xfId="241"/>
    <cellStyle name="常规 20" xfId="242"/>
    <cellStyle name="常规 15" xfId="243"/>
    <cellStyle name="60% - 强调文字颜色 4 3 2" xfId="244"/>
    <cellStyle name="60% - 强调文字颜色 5 2" xfId="245"/>
    <cellStyle name="标题 1 4 2 2" xfId="246"/>
    <cellStyle name="60% - 强调文字颜色 5 2 2" xfId="247"/>
    <cellStyle name="60% - 强调文字颜色 5 2 3" xfId="248"/>
    <cellStyle name="百分比 2 10" xfId="249"/>
    <cellStyle name="60% - 强调文字颜色 5 3" xfId="250"/>
    <cellStyle name="60% - 强调文字颜色 5 3 2" xfId="251"/>
    <cellStyle name="RowLevel_0" xfId="252"/>
    <cellStyle name="60% - 强调文字颜色 6 2" xfId="253"/>
    <cellStyle name="60% - 强调文字颜色 6 2 2" xfId="254"/>
    <cellStyle name="强调文字颜色 5 2 3" xfId="255"/>
    <cellStyle name="Header2" xfId="256"/>
    <cellStyle name="60% - 强调文字颜色 6 2 2 2" xfId="257"/>
    <cellStyle name="Header2 2" xfId="258"/>
    <cellStyle name="60% - 强调文字颜色 6 2 3" xfId="259"/>
    <cellStyle name="60% - 强调文字颜色 6 3" xfId="260"/>
    <cellStyle name="6mal" xfId="261"/>
    <cellStyle name="强调文字颜色 2 2 2" xfId="262"/>
    <cellStyle name="Accent1 - 20%" xfId="263"/>
    <cellStyle name="Accent4 9" xfId="264"/>
    <cellStyle name="Accent1 - 20% 2 2" xfId="265"/>
    <cellStyle name="Accent5 - 20%" xfId="266"/>
    <cellStyle name="Accent1 - 20% 3" xfId="267"/>
    <cellStyle name="Accent1 - 40%" xfId="268"/>
    <cellStyle name="标题 6 2 2" xfId="269"/>
    <cellStyle name="Accent6 9" xfId="270"/>
    <cellStyle name="Accent1 - 40% 2" xfId="271"/>
    <cellStyle name="Accent1 - 40% 2 2" xfId="272"/>
    <cellStyle name="Accent1 - 40% 3" xfId="273"/>
    <cellStyle name="PSHeading 3 2" xfId="274"/>
    <cellStyle name="Accent1 - 60%" xfId="275"/>
    <cellStyle name="Accent1 - 60% 2" xfId="276"/>
    <cellStyle name="标题 1 5" xfId="277"/>
    <cellStyle name="Accent1 - 60% 3" xfId="278"/>
    <cellStyle name="标题 1 6" xfId="279"/>
    <cellStyle name="Accent1 2" xfId="280"/>
    <cellStyle name="Date 3" xfId="281"/>
    <cellStyle name="Accent1 2 2" xfId="282"/>
    <cellStyle name="Currency [0]_!!!GO" xfId="283"/>
    <cellStyle name="Accent1 3" xfId="284"/>
    <cellStyle name="Accent1 3 2" xfId="285"/>
    <cellStyle name="Accent1 5 2" xfId="286"/>
    <cellStyle name="常规 2 2 3 2" xfId="287"/>
    <cellStyle name="Accent1 6" xfId="288"/>
    <cellStyle name="sstot" xfId="289"/>
    <cellStyle name="常规 2 2 3 3" xfId="290"/>
    <cellStyle name="Accent1 7" xfId="291"/>
    <cellStyle name="常规 2 2 3 4" xfId="292"/>
    <cellStyle name="差_1110洱源 2" xfId="293"/>
    <cellStyle name="Accent1 8" xfId="294"/>
    <cellStyle name="差_1110洱源 3" xfId="295"/>
    <cellStyle name="Accent1 9" xfId="296"/>
    <cellStyle name="Accent2" xfId="297"/>
    <cellStyle name="强调文字颜色 5 2 2 2" xfId="298"/>
    <cellStyle name="Header1 2" xfId="299"/>
    <cellStyle name="输入 2 4" xfId="300"/>
    <cellStyle name="Accent2 - 40% 2 2" xfId="301"/>
    <cellStyle name="Accent2 - 60% 2" xfId="302"/>
    <cellStyle name="Accent2 - 60% 2 2" xfId="303"/>
    <cellStyle name="Accent5 - 40% 3" xfId="304"/>
    <cellStyle name="Accent2 - 60% 3" xfId="305"/>
    <cellStyle name="Accent2 2" xfId="306"/>
    <cellStyle name="Accent2 2 2" xfId="307"/>
    <cellStyle name="t" xfId="308"/>
    <cellStyle name="Accent2 3" xfId="309"/>
    <cellStyle name="Accent2 3 2" xfId="310"/>
    <cellStyle name="Accent2 4" xfId="311"/>
    <cellStyle name="Accent2 4 2" xfId="312"/>
    <cellStyle name="Accent2 5 2" xfId="313"/>
    <cellStyle name="百分比 2 9 2 2" xfId="314"/>
    <cellStyle name="常规 2 2 4 2" xfId="315"/>
    <cellStyle name="Accent2 6" xfId="316"/>
    <cellStyle name="Date" xfId="317"/>
    <cellStyle name="常规 2 2 11" xfId="318"/>
    <cellStyle name="百分比 2 9 3" xfId="319"/>
    <cellStyle name="Accent2 7" xfId="320"/>
    <cellStyle name="Accent2 8" xfId="321"/>
    <cellStyle name="Accent2 9" xfId="322"/>
    <cellStyle name="Accent3" xfId="323"/>
    <cellStyle name="Accent3 - 20%" xfId="324"/>
    <cellStyle name="Accent5 2" xfId="325"/>
    <cellStyle name="Milliers_!!!GO" xfId="326"/>
    <cellStyle name="Accent3 - 20% 2" xfId="327"/>
    <cellStyle name="Accent5 2 2" xfId="328"/>
    <cellStyle name="常规 2 2 7" xfId="329"/>
    <cellStyle name="百分比 4 3" xfId="330"/>
    <cellStyle name="标题 1 3" xfId="331"/>
    <cellStyle name="Accent3 - 20% 2 2" xfId="332"/>
    <cellStyle name="汇总 3" xfId="333"/>
    <cellStyle name="Accent5 6" xfId="334"/>
    <cellStyle name="标题 1 3 2" xfId="335"/>
    <cellStyle name="Accent3 - 20% 3" xfId="336"/>
    <cellStyle name="标题 1 4" xfId="337"/>
    <cellStyle name="Accent3 - 40%" xfId="338"/>
    <cellStyle name="Accent4 3 2" xfId="339"/>
    <cellStyle name="Mon閠aire [0]_!!!GO" xfId="340"/>
    <cellStyle name="Accent3 - 40% 2" xfId="341"/>
    <cellStyle name="Accent3 - 40% 2 2" xfId="342"/>
    <cellStyle name="Accent3 - 40% 3" xfId="343"/>
    <cellStyle name="常规 15 2 2" xfId="344"/>
    <cellStyle name="百分比 2 6 2" xfId="345"/>
    <cellStyle name="Accent4 - 60%" xfId="346"/>
    <cellStyle name="捠壿 [0.00]_Region Orders (2)" xfId="347"/>
    <cellStyle name="Accent3 - 60%" xfId="348"/>
    <cellStyle name="Accent4 5 2" xfId="349"/>
    <cellStyle name="好_M01-1 3" xfId="350"/>
    <cellStyle name="Accent3 - 60% 2" xfId="351"/>
    <cellStyle name="Accent3 - 60% 2 2" xfId="352"/>
    <cellStyle name="编号" xfId="353"/>
    <cellStyle name="Accent3 - 60% 3" xfId="354"/>
    <cellStyle name="Accent3 2" xfId="355"/>
    <cellStyle name="Accent3 2 2" xfId="356"/>
    <cellStyle name="comma zerodec" xfId="357"/>
    <cellStyle name="Accent3 3" xfId="358"/>
    <cellStyle name="Accent3 3 2" xfId="359"/>
    <cellStyle name="Accent3 4" xfId="360"/>
    <cellStyle name="Accent3 5" xfId="361"/>
    <cellStyle name="Accent3 5 2" xfId="362"/>
    <cellStyle name="常规 2 2 5 2" xfId="363"/>
    <cellStyle name="Accent3 6" xfId="364"/>
    <cellStyle name="Moneda_96 Risk" xfId="365"/>
    <cellStyle name="Accent3 7" xfId="366"/>
    <cellStyle name="Accent3 8" xfId="367"/>
    <cellStyle name="Accent3 9" xfId="368"/>
    <cellStyle name="百分比 2" xfId="369"/>
    <cellStyle name="Accent4" xfId="370"/>
    <cellStyle name="Accent4 - 20%" xfId="371"/>
    <cellStyle name="百分比 2 2 2" xfId="372"/>
    <cellStyle name="Accent4 - 20% 2" xfId="373"/>
    <cellStyle name="百分比 2 2 2 2" xfId="374"/>
    <cellStyle name="Accent4 - 20% 2 2" xfId="375"/>
    <cellStyle name="百分比 2 2 2 2 2" xfId="376"/>
    <cellStyle name="Accent4 - 20% 3" xfId="377"/>
    <cellStyle name="强调 2 2" xfId="378"/>
    <cellStyle name="百分比 2 2 2 3" xfId="379"/>
    <cellStyle name="Accent4 - 40%" xfId="380"/>
    <cellStyle name="百分比 2 4 2" xfId="381"/>
    <cellStyle name="Accent4 - 40% 2" xfId="382"/>
    <cellStyle name="Accent6 - 40%" xfId="383"/>
    <cellStyle name="百分比 2 4 2 2" xfId="384"/>
    <cellStyle name="Accent4 - 40% 2 2" xfId="385"/>
    <cellStyle name="商品名称 4" xfId="386"/>
    <cellStyle name="Accent6 - 40% 2" xfId="387"/>
    <cellStyle name="Accent4 - 40% 3" xfId="388"/>
    <cellStyle name="Accent4 - 60% 2" xfId="389"/>
    <cellStyle name="Accent4 - 60% 2 2" xfId="390"/>
    <cellStyle name="Accent4 - 60% 3" xfId="391"/>
    <cellStyle name="PSSpacer" xfId="392"/>
    <cellStyle name="Accent4 2" xfId="393"/>
    <cellStyle name="Accent6" xfId="394"/>
    <cellStyle name="Accent4 3" xfId="395"/>
    <cellStyle name="New Times Roman" xfId="396"/>
    <cellStyle name="Accent4 4" xfId="397"/>
    <cellStyle name="Accent4 4 2" xfId="398"/>
    <cellStyle name="PSHeading 5" xfId="399"/>
    <cellStyle name="常规 2 2 6 2" xfId="400"/>
    <cellStyle name="Accent4 6" xfId="401"/>
    <cellStyle name="百分比 4 2 2" xfId="402"/>
    <cellStyle name="标题 1 2 2" xfId="403"/>
    <cellStyle name="Accent4 7" xfId="404"/>
    <cellStyle name="标题 1 2 3" xfId="405"/>
    <cellStyle name="Accent4 8" xfId="406"/>
    <cellStyle name="标题 1 2 4" xfId="407"/>
    <cellStyle name="Accent5" xfId="408"/>
    <cellStyle name="Accent5 - 20% 2" xfId="409"/>
    <cellStyle name="Accent5 - 20% 2 2" xfId="410"/>
    <cellStyle name="Accent5 - 20% 3" xfId="411"/>
    <cellStyle name="Input [yellow] 2 2 2" xfId="412"/>
    <cellStyle name="Accent5 - 40%" xfId="413"/>
    <cellStyle name="Accent5 - 60%" xfId="414"/>
    <cellStyle name="标题 2 3 3" xfId="415"/>
    <cellStyle name="Accent5 - 60% 2" xfId="416"/>
    <cellStyle name="Accent5 3" xfId="417"/>
    <cellStyle name="Category" xfId="418"/>
    <cellStyle name="Accent5 3 2" xfId="419"/>
    <cellStyle name="Category 2" xfId="420"/>
    <cellStyle name="标题 2 3" xfId="421"/>
    <cellStyle name="Accent5 4 2" xfId="422"/>
    <cellStyle name="Comma [0]_!!!GO" xfId="423"/>
    <cellStyle name="标题 3 3" xfId="424"/>
    <cellStyle name="汇总 2" xfId="425"/>
    <cellStyle name="Accent5 5" xfId="426"/>
    <cellStyle name="汇总 2 2" xfId="427"/>
    <cellStyle name="Accent5 5 2" xfId="428"/>
    <cellStyle name="汇总 4" xfId="429"/>
    <cellStyle name="Accent5 7" xfId="430"/>
    <cellStyle name="标题 1 3 3" xfId="431"/>
    <cellStyle name="汇总 5" xfId="432"/>
    <cellStyle name="Accent5 8" xfId="433"/>
    <cellStyle name="百分比 2 3 2 2 2" xfId="434"/>
    <cellStyle name="标题 1 3 4" xfId="435"/>
    <cellStyle name="Accent6 - 20%" xfId="436"/>
    <cellStyle name="Accent6 - 40% 2 2" xfId="437"/>
    <cellStyle name="Accent6 - 40% 3" xfId="438"/>
    <cellStyle name="ColLevel_0" xfId="439"/>
    <cellStyle name="Accent6 - 60% 2" xfId="440"/>
    <cellStyle name="Accent6 - 60% 3" xfId="441"/>
    <cellStyle name="Accent6 8" xfId="442"/>
    <cellStyle name="标题 1 4 4" xfId="443"/>
    <cellStyle name="Comma_!!!GO" xfId="444"/>
    <cellStyle name="百分比 2 4 3" xfId="445"/>
    <cellStyle name="Currency_!!!GO" xfId="446"/>
    <cellStyle name="分级显示列_1_Book1" xfId="447"/>
    <cellStyle name="标题 3 3 2" xfId="448"/>
    <cellStyle name="Currency1" xfId="449"/>
    <cellStyle name="标题 2 3 4" xfId="450"/>
    <cellStyle name="Date 2" xfId="451"/>
    <cellStyle name="Date 2 2" xfId="452"/>
    <cellStyle name="Dollar (zero dec)" xfId="453"/>
    <cellStyle name="Grey" xfId="454"/>
    <cellStyle name="常规 2 3 6" xfId="455"/>
    <cellStyle name="百分比 5 2" xfId="456"/>
    <cellStyle name="标题 2 2" xfId="457"/>
    <cellStyle name="强调文字颜色 5 2 2" xfId="458"/>
    <cellStyle name="Header1" xfId="459"/>
    <cellStyle name="Header2 2 2" xfId="460"/>
    <cellStyle name="Header2 3" xfId="461"/>
    <cellStyle name="千位分隔 2 4" xfId="462"/>
    <cellStyle name="Input [yellow]" xfId="463"/>
    <cellStyle name="千位分隔 2 4 2" xfId="464"/>
    <cellStyle name="Input [yellow] 2" xfId="465"/>
    <cellStyle name="Input [yellow] 2 2" xfId="466"/>
    <cellStyle name="Input [yellow] 2 3" xfId="467"/>
    <cellStyle name="Input [yellow] 3" xfId="468"/>
    <cellStyle name="Input [yellow] 3 2" xfId="469"/>
    <cellStyle name="Input Cells" xfId="470"/>
    <cellStyle name="Linked Cells" xfId="471"/>
    <cellStyle name="Millares [0]_96 Risk" xfId="472"/>
    <cellStyle name="常规 2 2 2 2" xfId="473"/>
    <cellStyle name="Millares_96 Risk" xfId="474"/>
    <cellStyle name="千位分隔 2 3 2" xfId="475"/>
    <cellStyle name="Milliers [0]_!!!GO" xfId="476"/>
    <cellStyle name="Moneda [0]_96 Risk" xfId="477"/>
    <cellStyle name="Month" xfId="478"/>
    <cellStyle name="数量 3" xfId="479"/>
    <cellStyle name="标题 1 2 2 2" xfId="480"/>
    <cellStyle name="Month 2" xfId="481"/>
    <cellStyle name="no dec" xfId="482"/>
    <cellStyle name="PSHeading 2" xfId="483"/>
    <cellStyle name="百分比 10" xfId="484"/>
    <cellStyle name="no dec 2" xfId="485"/>
    <cellStyle name="PSHeading 2 2" xfId="486"/>
    <cellStyle name="no dec 2 2" xfId="487"/>
    <cellStyle name="PSHeading 2 2 2" xfId="488"/>
    <cellStyle name="no dec 3" xfId="489"/>
    <cellStyle name="PSHeading 2 3" xfId="490"/>
    <cellStyle name="百分比 3 3 2" xfId="491"/>
    <cellStyle name="Normal - Style1" xfId="492"/>
    <cellStyle name="Normal_!!!GO" xfId="493"/>
    <cellStyle name="百分比 2 5 2" xfId="494"/>
    <cellStyle name="per.style" xfId="495"/>
    <cellStyle name="PSInt" xfId="496"/>
    <cellStyle name="Percent [2] 2" xfId="497"/>
    <cellStyle name="常规 2 3 4" xfId="498"/>
    <cellStyle name="t_HVAC Equipment (3)" xfId="499"/>
    <cellStyle name="Percent_!!!GO" xfId="500"/>
    <cellStyle name="Pourcentage_pldt" xfId="501"/>
    <cellStyle name="百分比 8" xfId="502"/>
    <cellStyle name="PSChar 2" xfId="503"/>
    <cellStyle name="PSDate" xfId="504"/>
    <cellStyle name="PSHeading 3 3" xfId="505"/>
    <cellStyle name="编号 2 2" xfId="506"/>
    <cellStyle name="PSDate 2" xfId="507"/>
    <cellStyle name="编号 2 2 2" xfId="508"/>
    <cellStyle name="PSDec" xfId="509"/>
    <cellStyle name="常规 10" xfId="510"/>
    <cellStyle name="PSDec 2" xfId="511"/>
    <cellStyle name="编号 4" xfId="512"/>
    <cellStyle name="PSHeading" xfId="513"/>
    <cellStyle name="PSHeading 2 2 3" xfId="514"/>
    <cellStyle name="PSHeading 2 4" xfId="515"/>
    <cellStyle name="PSHeading 3" xfId="516"/>
    <cellStyle name="PSInt 2" xfId="517"/>
    <cellStyle name="PSSpacer 2" xfId="518"/>
    <cellStyle name="sstot 2" xfId="519"/>
    <cellStyle name="Standard_AREAS" xfId="520"/>
    <cellStyle name="t 2" xfId="521"/>
    <cellStyle name="t_HVAC Equipment (3) 2" xfId="522"/>
    <cellStyle name="常规 2 3 4 2" xfId="523"/>
    <cellStyle name="百分比 2 11" xfId="524"/>
    <cellStyle name="百分比 2 3 5" xfId="525"/>
    <cellStyle name="千位分隔 2 2" xfId="526"/>
    <cellStyle name="百分比 2 11 2" xfId="527"/>
    <cellStyle name="百分比 7 2" xfId="528"/>
    <cellStyle name="百分比 2 12" xfId="529"/>
    <cellStyle name="标题 10" xfId="530"/>
    <cellStyle name="百分比 2 2" xfId="531"/>
    <cellStyle name="百分比 2 2 3" xfId="532"/>
    <cellStyle name="百分比 2 2 3 2" xfId="533"/>
    <cellStyle name="百分比 2 3" xfId="534"/>
    <cellStyle name="百分比 2 3 2" xfId="535"/>
    <cellStyle name="常规_Sheet3" xfId="536"/>
    <cellStyle name="百分比 2 3 2 2" xfId="537"/>
    <cellStyle name="百分比 2 3 2 3" xfId="538"/>
    <cellStyle name="百分比 2 3 3" xfId="539"/>
    <cellStyle name="百分比 2 3 3 2" xfId="540"/>
    <cellStyle name="百分比 2 4" xfId="541"/>
    <cellStyle name="百分比 2 4 3 2" xfId="542"/>
    <cellStyle name="百分比 2 4 4" xfId="543"/>
    <cellStyle name="百分比 2 5" xfId="544"/>
    <cellStyle name="百分比 2 6" xfId="545"/>
    <cellStyle name="常规 15 2" xfId="546"/>
    <cellStyle name="标题 2 2 2" xfId="547"/>
    <cellStyle name="百分比 2 7" xfId="548"/>
    <cellStyle name="常规 15 3" xfId="549"/>
    <cellStyle name="标题 2 2 3" xfId="550"/>
    <cellStyle name="百分比 2 8" xfId="551"/>
    <cellStyle name="百分比 3" xfId="552"/>
    <cellStyle name="百分比 3 2" xfId="553"/>
    <cellStyle name="百分比 3 2 2" xfId="554"/>
    <cellStyle name="百分比 3 3" xfId="555"/>
    <cellStyle name="编号 2" xfId="556"/>
    <cellStyle name="百分比 3 4" xfId="557"/>
    <cellStyle name="标题 1 2" xfId="558"/>
    <cellStyle name="百分比 4 2" xfId="559"/>
    <cellStyle name="常规 2 2 6" xfId="560"/>
    <cellStyle name="标题 3 2" xfId="561"/>
    <cellStyle name="百分比 6 2" xfId="562"/>
    <cellStyle name="百分比 8 2" xfId="563"/>
    <cellStyle name="百分比 9" xfId="564"/>
    <cellStyle name="百分比 9 2" xfId="565"/>
    <cellStyle name="捠壿_Region Orders (2)" xfId="566"/>
    <cellStyle name="编号 2 3" xfId="567"/>
    <cellStyle name="编号 3" xfId="568"/>
    <cellStyle name="标题 1 3 2 2" xfId="569"/>
    <cellStyle name="标题 1 5 3" xfId="570"/>
    <cellStyle name="标题 2 4 2" xfId="571"/>
    <cellStyle name="标题 1 7" xfId="572"/>
    <cellStyle name="标题 2 3 2" xfId="573"/>
    <cellStyle name="标题 2 3 2 2" xfId="574"/>
    <cellStyle name="标题 2 4" xfId="575"/>
    <cellStyle name="标题 2 4 2 2" xfId="576"/>
    <cellStyle name="标题 3 2 2 2" xfId="577"/>
    <cellStyle name="好 5 2" xfId="578"/>
    <cellStyle name="标题 2 4 3" xfId="579"/>
    <cellStyle name="标题 2 4 4" xfId="580"/>
    <cellStyle name="标题 2 5" xfId="581"/>
    <cellStyle name="标题 2 7" xfId="582"/>
    <cellStyle name="标题 2 5 2" xfId="583"/>
    <cellStyle name="标题 2 5 3" xfId="584"/>
    <cellStyle name="标题 2 6" xfId="585"/>
    <cellStyle name="标题 3 2 2" xfId="586"/>
    <cellStyle name="好 5" xfId="587"/>
    <cellStyle name="标题 3 2 3" xfId="588"/>
    <cellStyle name="好 6" xfId="589"/>
    <cellStyle name="标题 3 3 2 2" xfId="590"/>
    <cellStyle name="标题 3 3 3" xfId="591"/>
    <cellStyle name="标题 3 3 4" xfId="592"/>
    <cellStyle name="标题 3 4" xfId="593"/>
    <cellStyle name="标题 3 4 2" xfId="594"/>
    <cellStyle name="标题 3 4 2 2" xfId="595"/>
    <cellStyle name="标题 3 4 3" xfId="596"/>
    <cellStyle name="标题 3 4 4" xfId="597"/>
    <cellStyle name="标题 3 5" xfId="598"/>
    <cellStyle name="标题 3 5 2" xfId="599"/>
    <cellStyle name="标题 3 5 3" xfId="600"/>
    <cellStyle name="标题 3 6" xfId="601"/>
    <cellStyle name="标题 3 7" xfId="602"/>
    <cellStyle name="数量 2 2 2" xfId="603"/>
    <cellStyle name="标题 4 2" xfId="604"/>
    <cellStyle name="千位分隔 3" xfId="605"/>
    <cellStyle name="标题 4 2 2" xfId="606"/>
    <cellStyle name="千位分隔 3 2" xfId="607"/>
    <cellStyle name="标题 4 2 2 2" xfId="608"/>
    <cellStyle name="千位分隔 3 2 2" xfId="609"/>
    <cellStyle name="标题 4 2 3" xfId="610"/>
    <cellStyle name="千位分隔 3 3" xfId="611"/>
    <cellStyle name="标题 4 2 4" xfId="612"/>
    <cellStyle name="标题 4 3" xfId="613"/>
    <cellStyle name="千位分隔 4" xfId="614"/>
    <cellStyle name="标题 4 3 2" xfId="615"/>
    <cellStyle name="千位分隔 4 2" xfId="616"/>
    <cellStyle name="标题 4 3 2 2" xfId="617"/>
    <cellStyle name="标题 4 3 3" xfId="618"/>
    <cellStyle name="标题 4 3 4" xfId="619"/>
    <cellStyle name="标题 4 4" xfId="620"/>
    <cellStyle name="千位分隔 5" xfId="621"/>
    <cellStyle name="标题 4 4 2" xfId="622"/>
    <cellStyle name="千位分隔 5 2" xfId="623"/>
    <cellStyle name="标题 4 4 2 2" xfId="624"/>
    <cellStyle name="标题 4 4 3" xfId="625"/>
    <cellStyle name="标题 4 4 4" xfId="626"/>
    <cellStyle name="标题 4 5" xfId="627"/>
    <cellStyle name="千位分隔 6" xfId="628"/>
    <cellStyle name="标题 4 5 2" xfId="629"/>
    <cellStyle name="千位分隔 6 2" xfId="630"/>
    <cellStyle name="标题 4 5 3" xfId="631"/>
    <cellStyle name="标题 4 6" xfId="632"/>
    <cellStyle name="千位分隔 7" xfId="633"/>
    <cellStyle name="标题 4 7" xfId="634"/>
    <cellStyle name="千位分隔 8" xfId="635"/>
    <cellStyle name="标题 5" xfId="636"/>
    <cellStyle name="标题 5 2" xfId="637"/>
    <cellStyle name="标题 5 2 2" xfId="638"/>
    <cellStyle name="标题 5 3" xfId="639"/>
    <cellStyle name="标题 5 4" xfId="640"/>
    <cellStyle name="标题 6" xfId="641"/>
    <cellStyle name="标题 6 2" xfId="642"/>
    <cellStyle name="标题 6 3" xfId="643"/>
    <cellStyle name="标题 6 4" xfId="644"/>
    <cellStyle name="标题 7" xfId="645"/>
    <cellStyle name="标题 7 2" xfId="646"/>
    <cellStyle name="标题 7 2 2" xfId="647"/>
    <cellStyle name="标题 7 3" xfId="648"/>
    <cellStyle name="标题 7 4" xfId="649"/>
    <cellStyle name="标题 8" xfId="650"/>
    <cellStyle name="标题 8 2" xfId="651"/>
    <cellStyle name="常规 2 7" xfId="652"/>
    <cellStyle name="标题 8 3" xfId="653"/>
    <cellStyle name="常规 2 8" xfId="654"/>
    <cellStyle name="输入 2" xfId="655"/>
    <cellStyle name="标题 9" xfId="656"/>
    <cellStyle name="标题1" xfId="657"/>
    <cellStyle name="标题1 2" xfId="658"/>
    <cellStyle name="标题1 2 2" xfId="659"/>
    <cellStyle name="标题1 2 2 2" xfId="660"/>
    <cellStyle name="标题1 2 3" xfId="661"/>
    <cellStyle name="差 5 2" xfId="662"/>
    <cellStyle name="标题1 3" xfId="663"/>
    <cellStyle name="标题1 3 2" xfId="664"/>
    <cellStyle name="标题1 4" xfId="665"/>
    <cellStyle name="表标题" xfId="666"/>
    <cellStyle name="表标题 2" xfId="667"/>
    <cellStyle name="部门" xfId="668"/>
    <cellStyle name="部门 2" xfId="669"/>
    <cellStyle name="部门 2 2" xfId="670"/>
    <cellStyle name="部门 2 2 2" xfId="671"/>
    <cellStyle name="部门 2 3" xfId="672"/>
    <cellStyle name="部门 3" xfId="673"/>
    <cellStyle name="部门 3 2" xfId="674"/>
    <cellStyle name="差 2" xfId="675"/>
    <cellStyle name="解释性文本 5" xfId="676"/>
    <cellStyle name="差 2 2" xfId="677"/>
    <cellStyle name="解释性文本 5 2" xfId="678"/>
    <cellStyle name="差 2 2 2" xfId="679"/>
    <cellStyle name="差 2 3" xfId="680"/>
    <cellStyle name="解释性文本 5 3" xfId="681"/>
    <cellStyle name="差 2 4" xfId="682"/>
    <cellStyle name="差 3" xfId="683"/>
    <cellStyle name="解释性文本 6" xfId="684"/>
    <cellStyle name="差 3 2" xfId="685"/>
    <cellStyle name="差 3 2 2" xfId="686"/>
    <cellStyle name="差 3 3" xfId="687"/>
    <cellStyle name="差 3 4" xfId="688"/>
    <cellStyle name="差 4" xfId="689"/>
    <cellStyle name="解释性文本 7" xfId="690"/>
    <cellStyle name="差 4 2" xfId="691"/>
    <cellStyle name="差 4 2 2" xfId="692"/>
    <cellStyle name="差 4 3" xfId="693"/>
    <cellStyle name="差 4 4" xfId="694"/>
    <cellStyle name="差 5" xfId="695"/>
    <cellStyle name="差 5 3" xfId="696"/>
    <cellStyle name="差 6" xfId="697"/>
    <cellStyle name="差_0502通海县 2 2" xfId="698"/>
    <cellStyle name="差 8" xfId="699"/>
    <cellStyle name="差_0502通海县" xfId="700"/>
    <cellStyle name="差_0502通海县 2" xfId="701"/>
    <cellStyle name="差_0502通海县 3" xfId="702"/>
    <cellStyle name="差_0605石屏" xfId="703"/>
    <cellStyle name="差_0605石屏 2" xfId="704"/>
    <cellStyle name="差_0605石屏 2 2" xfId="705"/>
    <cellStyle name="差_0605石屏 3" xfId="706"/>
    <cellStyle name="差_0605石屏县" xfId="707"/>
    <cellStyle name="差_0605石屏县 2" xfId="708"/>
    <cellStyle name="差_0605石屏县 2 2" xfId="709"/>
    <cellStyle name="差_0605石屏县 3" xfId="710"/>
    <cellStyle name="差_1110洱源" xfId="711"/>
    <cellStyle name="差_1110洱源 2 2" xfId="712"/>
    <cellStyle name="差_11大理" xfId="713"/>
    <cellStyle name="差_11大理 2" xfId="714"/>
    <cellStyle name="差_11大理 2 2" xfId="715"/>
    <cellStyle name="差_11大理 3" xfId="716"/>
    <cellStyle name="差_2007年地州资金往来对账表" xfId="717"/>
    <cellStyle name="差_2007年地州资金往来对账表 2" xfId="718"/>
    <cellStyle name="差_2007年地州资金往来对账表 2 2" xfId="719"/>
    <cellStyle name="差_2007年地州资金往来对账表 3" xfId="720"/>
    <cellStyle name="差_2008年地州对账表(国库资金）" xfId="721"/>
    <cellStyle name="常规 28" xfId="722"/>
    <cellStyle name="差_2008年地州对账表(国库资金） 2" xfId="723"/>
    <cellStyle name="差_2008年地州对账表(国库资金） 2 2" xfId="724"/>
    <cellStyle name="适中 3" xfId="725"/>
    <cellStyle name="差_2008年地州对账表(国库资金） 3" xfId="726"/>
    <cellStyle name="差_Book1" xfId="727"/>
    <cellStyle name="差_M01-1" xfId="728"/>
    <cellStyle name="差_M01-1 2" xfId="729"/>
    <cellStyle name="昗弨_Pacific Region P&amp;L" xfId="730"/>
    <cellStyle name="差_M01-1 2 2" xfId="731"/>
    <cellStyle name="差_M01-1 3" xfId="732"/>
    <cellStyle name="常规 10 2" xfId="733"/>
    <cellStyle name="常规 10 2 2" xfId="734"/>
    <cellStyle name="常规 10 2 2 2" xfId="735"/>
    <cellStyle name="常规 10 2 3" xfId="736"/>
    <cellStyle name="汇总 6 2" xfId="737"/>
    <cellStyle name="常规 10 2_报预算局：2016年云南省及省本级1-7月社保基金预算执行情况表（0823）" xfId="738"/>
    <cellStyle name="常规 10 3" xfId="739"/>
    <cellStyle name="常规 10 41" xfId="740"/>
    <cellStyle name="常规 10 41 2" xfId="741"/>
    <cellStyle name="常规 11" xfId="742"/>
    <cellStyle name="常规 11 2" xfId="743"/>
    <cellStyle name="常规 11 2 2" xfId="744"/>
    <cellStyle name="常规 11 3" xfId="745"/>
    <cellStyle name="常规 11 3 2" xfId="746"/>
    <cellStyle name="常规 11 4" xfId="747"/>
    <cellStyle name="链接单元格 3 2 2" xfId="748"/>
    <cellStyle name="常规 12" xfId="749"/>
    <cellStyle name="好 4 2" xfId="750"/>
    <cellStyle name="常规 12 2" xfId="751"/>
    <cellStyle name="好 4 2 2" xfId="752"/>
    <cellStyle name="常规 13" xfId="753"/>
    <cellStyle name="好 4 3" xfId="754"/>
    <cellStyle name="常规 13 2" xfId="755"/>
    <cellStyle name="常规 14" xfId="756"/>
    <cellStyle name="好 4 4" xfId="757"/>
    <cellStyle name="常规 14 2" xfId="758"/>
    <cellStyle name="常规 16" xfId="759"/>
    <cellStyle name="常规 21" xfId="760"/>
    <cellStyle name="检查单元格 2 2 2" xfId="761"/>
    <cellStyle name="常规 16 2" xfId="762"/>
    <cellStyle name="常规 17" xfId="763"/>
    <cellStyle name="常规 22" xfId="764"/>
    <cellStyle name="注释 4 2" xfId="765"/>
    <cellStyle name="常规 17 2" xfId="766"/>
    <cellStyle name="注释 4 2 2" xfId="767"/>
    <cellStyle name="常规 17 2 2" xfId="768"/>
    <cellStyle name="常规 17 3" xfId="769"/>
    <cellStyle name="常规 18" xfId="770"/>
    <cellStyle name="常规 23" xfId="771"/>
    <cellStyle name="注释 4 3" xfId="772"/>
    <cellStyle name="常规 18 2" xfId="773"/>
    <cellStyle name="常规 5 42" xfId="774"/>
    <cellStyle name="常规 18 2 2" xfId="775"/>
    <cellStyle name="常规 5 42 2" xfId="776"/>
    <cellStyle name="常规 18 3" xfId="777"/>
    <cellStyle name="常规 19" xfId="778"/>
    <cellStyle name="常规 24" xfId="779"/>
    <cellStyle name="注释 4 4" xfId="780"/>
    <cellStyle name="常规 19 10" xfId="781"/>
    <cellStyle name="常规 19 2" xfId="782"/>
    <cellStyle name="常规 19 2 2" xfId="783"/>
    <cellStyle name="常规 19 3" xfId="784"/>
    <cellStyle name="常规 2" xfId="785"/>
    <cellStyle name="常规 2 10" xfId="786"/>
    <cellStyle name="强调文字颜色 3 3" xfId="787"/>
    <cellStyle name="常规 2 10 2" xfId="788"/>
    <cellStyle name="强调文字颜色 3 3 2" xfId="789"/>
    <cellStyle name="常规 2 11" xfId="790"/>
    <cellStyle name="常规 2 11 2" xfId="791"/>
    <cellStyle name="常规 2 12" xfId="792"/>
    <cellStyle name="常规 2 13" xfId="793"/>
    <cellStyle name="常规 2 13 2" xfId="794"/>
    <cellStyle name="常规 2 14" xfId="795"/>
    <cellStyle name="常规 2 14 2" xfId="796"/>
    <cellStyle name="常规 2 15" xfId="797"/>
    <cellStyle name="常规 2 16" xfId="798"/>
    <cellStyle name="常规 2 2" xfId="799"/>
    <cellStyle name="常规 2 2 11 2" xfId="800"/>
    <cellStyle name="常规 2 2 2" xfId="801"/>
    <cellStyle name="常规 2 2 2 2 2" xfId="802"/>
    <cellStyle name="常规 2 2 2 2 2 2" xfId="803"/>
    <cellStyle name="常规 2 2 2 2 3" xfId="804"/>
    <cellStyle name="常规 2 2 2 3" xfId="805"/>
    <cellStyle name="常规 2 2 2 3 2" xfId="806"/>
    <cellStyle name="常规 2 2 2 4 2" xfId="807"/>
    <cellStyle name="强调文字颜色 1 2" xfId="808"/>
    <cellStyle name="常规 2 2 3" xfId="809"/>
    <cellStyle name="常规 2 2 3 2 2" xfId="810"/>
    <cellStyle name="常规 2 2 3 3 2" xfId="811"/>
    <cellStyle name="常规 2 2 4" xfId="812"/>
    <cellStyle name="常规 2 2 5" xfId="813"/>
    <cellStyle name="常规 2 3" xfId="814"/>
    <cellStyle name="常规 2 3 2" xfId="815"/>
    <cellStyle name="常规 2 3 2 2" xfId="816"/>
    <cellStyle name="常规 2 3 2 2 2" xfId="817"/>
    <cellStyle name="常规 2 3 2 2 2 2" xfId="818"/>
    <cellStyle name="常规 2 3 2 2 3" xfId="819"/>
    <cellStyle name="常规 2 3 2 3" xfId="820"/>
    <cellStyle name="常规 2 3 2 3 2" xfId="821"/>
    <cellStyle name="常规 2 3 2 4" xfId="822"/>
    <cellStyle name="常规 2 3 2 4 2" xfId="823"/>
    <cellStyle name="常规 2 3 2 5" xfId="824"/>
    <cellStyle name="常规 2 3 3" xfId="825"/>
    <cellStyle name="常规 2 3 3 2" xfId="826"/>
    <cellStyle name="常规 2 3 3 2 2" xfId="827"/>
    <cellStyle name="常规 2 3 3 3" xfId="828"/>
    <cellStyle name="常规 2 3 3 3 2" xfId="829"/>
    <cellStyle name="常规 2 3 3 4" xfId="830"/>
    <cellStyle name="常规 2 3 5" xfId="831"/>
    <cellStyle name="常规 2 3 5 2" xfId="832"/>
    <cellStyle name="常规 2 4" xfId="833"/>
    <cellStyle name="常规 2 4 2" xfId="834"/>
    <cellStyle name="常规 2 4 2 2" xfId="835"/>
    <cellStyle name="常规 2 4 2 2 2" xfId="836"/>
    <cellStyle name="常规 2 4 2 3" xfId="837"/>
    <cellStyle name="输出 2 2 2" xfId="838"/>
    <cellStyle name="常规 2 4 2 3 2" xfId="839"/>
    <cellStyle name="常规 2 4 2 4" xfId="840"/>
    <cellStyle name="常规 2 4 3" xfId="841"/>
    <cellStyle name="常规 2 4 3 2" xfId="842"/>
    <cellStyle name="常规 2 4 4" xfId="843"/>
    <cellStyle name="常规 2 4 4 2" xfId="844"/>
    <cellStyle name="常规 2 4 5" xfId="845"/>
    <cellStyle name="常规 2 5" xfId="846"/>
    <cellStyle name="常规 2 5 2" xfId="847"/>
    <cellStyle name="常规 2 5 2 2" xfId="848"/>
    <cellStyle name="检查单元格 6" xfId="849"/>
    <cellStyle name="常规 2 5 2 2 2" xfId="850"/>
    <cellStyle name="常规 2 5 2 3" xfId="851"/>
    <cellStyle name="检查单元格 7" xfId="852"/>
    <cellStyle name="输出 3 2 2" xfId="853"/>
    <cellStyle name="常规 2 5 3" xfId="854"/>
    <cellStyle name="常规 2 5 3 2" xfId="855"/>
    <cellStyle name="常规 2 5 4" xfId="856"/>
    <cellStyle name="常规 2 5 4 2" xfId="857"/>
    <cellStyle name="常规 2 5 5" xfId="858"/>
    <cellStyle name="常规 2 6" xfId="859"/>
    <cellStyle name="常规 2 6 2" xfId="860"/>
    <cellStyle name="常规 2 6 2 2" xfId="861"/>
    <cellStyle name="常规 2 6 2 2 2" xfId="862"/>
    <cellStyle name="常规 2 6 3" xfId="863"/>
    <cellStyle name="常规 2 6 3 2" xfId="864"/>
    <cellStyle name="常规 2 6 4" xfId="865"/>
    <cellStyle name="常规 2 6 4 2" xfId="866"/>
    <cellStyle name="常规 2 7 3" xfId="867"/>
    <cellStyle name="常规 2 7 3 2" xfId="868"/>
    <cellStyle name="常规 2 8 2" xfId="869"/>
    <cellStyle name="输入 2 2" xfId="870"/>
    <cellStyle name="常规 2 9" xfId="871"/>
    <cellStyle name="输入 3" xfId="872"/>
    <cellStyle name="常规 2 9 2" xfId="873"/>
    <cellStyle name="输入 3 2" xfId="874"/>
    <cellStyle name="常规 2 9 2 2" xfId="875"/>
    <cellStyle name="输入 3 2 2" xfId="876"/>
    <cellStyle name="常规 2 9 3" xfId="877"/>
    <cellStyle name="输入 3 3" xfId="878"/>
    <cellStyle name="常规 2 9 3 2" xfId="879"/>
    <cellStyle name="常规 2 9 4" xfId="880"/>
    <cellStyle name="好_2008年地州对账表(国库资金） 2" xfId="881"/>
    <cellStyle name="输入 3 4" xfId="882"/>
    <cellStyle name="常规 25" xfId="883"/>
    <cellStyle name="常规 30" xfId="884"/>
    <cellStyle name="常规 25 2" xfId="885"/>
    <cellStyle name="常规 26" xfId="886"/>
    <cellStyle name="常规 27" xfId="887"/>
    <cellStyle name="常规 29" xfId="888"/>
    <cellStyle name="常规 3" xfId="889"/>
    <cellStyle name="输出 4 2" xfId="890"/>
    <cellStyle name="常规 3 2" xfId="891"/>
    <cellStyle name="输出 4 2 2" xfId="892"/>
    <cellStyle name="常规 3 2 2" xfId="893"/>
    <cellStyle name="常规 3 2 2 2" xfId="894"/>
    <cellStyle name="常规 3 2 4" xfId="895"/>
    <cellStyle name="常规 3 2 4 2" xfId="896"/>
    <cellStyle name="常规 3 3" xfId="897"/>
    <cellStyle name="常规 3 3 2" xfId="898"/>
    <cellStyle name="常规 3 3 2 2" xfId="899"/>
    <cellStyle name="常规 3 3 2 2 2" xfId="900"/>
    <cellStyle name="常规 3 3 2 3" xfId="901"/>
    <cellStyle name="常规 3 3 3" xfId="902"/>
    <cellStyle name="常规 3 3 3 2" xfId="903"/>
    <cellStyle name="常规 3 3 4" xfId="904"/>
    <cellStyle name="常规 3 3 4 2" xfId="905"/>
    <cellStyle name="常规 3 4" xfId="906"/>
    <cellStyle name="常规 3 4 2" xfId="907"/>
    <cellStyle name="常规 3 4 2 2" xfId="908"/>
    <cellStyle name="常规 3 5" xfId="909"/>
    <cellStyle name="常规 3 5 2" xfId="910"/>
    <cellStyle name="常规 3 6" xfId="911"/>
    <cellStyle name="常规 3 6 2" xfId="912"/>
    <cellStyle name="常规 3 7" xfId="913"/>
    <cellStyle name="常规 3 8" xfId="914"/>
    <cellStyle name="常规 3_Book1" xfId="915"/>
    <cellStyle name="常规 4" xfId="916"/>
    <cellStyle name="输出 4 3" xfId="917"/>
    <cellStyle name="常规 4 2" xfId="918"/>
    <cellStyle name="常规 4 2 2" xfId="919"/>
    <cellStyle name="常规 4 4" xfId="920"/>
    <cellStyle name="常规 4 2 2 2" xfId="921"/>
    <cellStyle name="常规 6 4" xfId="922"/>
    <cellStyle name="常规 4 2 2 2 2" xfId="923"/>
    <cellStyle name="常规 6 4 2" xfId="924"/>
    <cellStyle name="常规 4 2 3" xfId="925"/>
    <cellStyle name="常规 4 5" xfId="926"/>
    <cellStyle name="常规 4 2 3 2" xfId="927"/>
    <cellStyle name="常规 7 4" xfId="928"/>
    <cellStyle name="常规 4 2 4" xfId="929"/>
    <cellStyle name="常规 4 6" xfId="930"/>
    <cellStyle name="常规 4 2 4 2" xfId="931"/>
    <cellStyle name="常规 4 6 2" xfId="932"/>
    <cellStyle name="常规 439" xfId="933"/>
    <cellStyle name="常规 444" xfId="934"/>
    <cellStyle name="常规 8 4" xfId="935"/>
    <cellStyle name="常规 4 2 5" xfId="936"/>
    <cellStyle name="常规 4 7" xfId="937"/>
    <cellStyle name="常规 4 3" xfId="938"/>
    <cellStyle name="常规 4 3 2" xfId="939"/>
    <cellStyle name="常规 5 4" xfId="940"/>
    <cellStyle name="常规 4 3 2 2" xfId="941"/>
    <cellStyle name="常规 5 4 2" xfId="942"/>
    <cellStyle name="常规 4 3 2 2 2" xfId="943"/>
    <cellStyle name="常规 4 3 2 3" xfId="944"/>
    <cellStyle name="常规 4 3 3" xfId="945"/>
    <cellStyle name="常规 5 5" xfId="946"/>
    <cellStyle name="常规 4 3 3 2" xfId="947"/>
    <cellStyle name="常规 4 3 4" xfId="948"/>
    <cellStyle name="常规 4 3 4 2" xfId="949"/>
    <cellStyle name="常规 4 3 5" xfId="950"/>
    <cellStyle name="常规 428" xfId="951"/>
    <cellStyle name="常规 433" xfId="952"/>
    <cellStyle name="链接单元格 3" xfId="953"/>
    <cellStyle name="常规 429" xfId="954"/>
    <cellStyle name="常规 434" xfId="955"/>
    <cellStyle name="链接单元格 4" xfId="956"/>
    <cellStyle name="常规 430" xfId="957"/>
    <cellStyle name="常规 431" xfId="958"/>
    <cellStyle name="常规 432" xfId="959"/>
    <cellStyle name="链接单元格 2" xfId="960"/>
    <cellStyle name="常规 435" xfId="961"/>
    <cellStyle name="常规 440" xfId="962"/>
    <cellStyle name="链接单元格 5" xfId="963"/>
    <cellStyle name="常规 436" xfId="964"/>
    <cellStyle name="常规 441" xfId="965"/>
    <cellStyle name="链接单元格 6" xfId="966"/>
    <cellStyle name="常规 442" xfId="967"/>
    <cellStyle name="常规 8 2" xfId="968"/>
    <cellStyle name="链接单元格 7" xfId="969"/>
    <cellStyle name="常规 443" xfId="970"/>
    <cellStyle name="常规 8 3" xfId="971"/>
    <cellStyle name="常规 448" xfId="972"/>
    <cellStyle name="常规 449" xfId="973"/>
    <cellStyle name="常规 450" xfId="974"/>
    <cellStyle name="常规 451" xfId="975"/>
    <cellStyle name="常规 452" xfId="976"/>
    <cellStyle name="常规 5 2" xfId="977"/>
    <cellStyle name="常规 5 2 2" xfId="978"/>
    <cellStyle name="常规 5 2 2 2" xfId="979"/>
    <cellStyle name="常规 5 2 3" xfId="980"/>
    <cellStyle name="常规 5 2 3 2" xfId="981"/>
    <cellStyle name="常规 5 2 4" xfId="982"/>
    <cellStyle name="常规 5 3" xfId="983"/>
    <cellStyle name="常规 5 3 2" xfId="984"/>
    <cellStyle name="常规 6" xfId="985"/>
    <cellStyle name="常规 6 2" xfId="986"/>
    <cellStyle name="常规 6 2 2" xfId="987"/>
    <cellStyle name="常规 6 3" xfId="988"/>
    <cellStyle name="常规 6 3 2" xfId="989"/>
    <cellStyle name="常规 6 3 2 2" xfId="990"/>
    <cellStyle name="常规 6 3 3" xfId="991"/>
    <cellStyle name="常规 7" xfId="992"/>
    <cellStyle name="常规 7 2" xfId="993"/>
    <cellStyle name="常规 7 2 2" xfId="994"/>
    <cellStyle name="常规 7 3" xfId="995"/>
    <cellStyle name="常规 7 3 2" xfId="996"/>
    <cellStyle name="常规 8" xfId="997"/>
    <cellStyle name="常规 9" xfId="998"/>
    <cellStyle name="常规 9 2 2" xfId="999"/>
    <cellStyle name="注释 7" xfId="1000"/>
    <cellStyle name="常规 9 2 2 2" xfId="1001"/>
    <cellStyle name="常规 9 2 3" xfId="1002"/>
    <cellStyle name="注释 8" xfId="1003"/>
    <cellStyle name="常规 9 3" xfId="1004"/>
    <cellStyle name="常规 9 3 2" xfId="1005"/>
    <cellStyle name="常规 9 4" xfId="1006"/>
    <cellStyle name="常规 9 5" xfId="1007"/>
    <cellStyle name="常规 94" xfId="1008"/>
    <cellStyle name="常规 95" xfId="1009"/>
    <cellStyle name="常规_2004年基金预算(二稿)" xfId="1010"/>
    <cellStyle name="常规_2007年云南省向人大报送政府收支预算表格式编制过程表" xfId="1011"/>
    <cellStyle name="常规_2007年云南省向人大报送政府收支预算表格式编制过程表 2" xfId="1012"/>
    <cellStyle name="常规_2007年云南省向人大报送政府收支预算表格式编制过程表 2 2" xfId="1013"/>
    <cellStyle name="计算 2 3" xfId="1014"/>
    <cellStyle name="常规_2007年云南省向人大报送政府收支预算表格式编制过程表 2 2 2" xfId="1015"/>
    <cellStyle name="数量 4" xfId="1016"/>
    <cellStyle name="常规_2007年云南省向人大报送政府收支预算表格式编制过程表 2 3" xfId="1017"/>
    <cellStyle name="计算 2 4" xfId="1018"/>
    <cellStyle name="常规_2007年云南省向人大报送政府收支预算表格式编制过程表 2 4 2" xfId="1019"/>
    <cellStyle name="常规_2007年云南省向人大报送政府收支预算表格式编制过程表 3 2" xfId="1020"/>
    <cellStyle name="计算 3 3" xfId="1021"/>
    <cellStyle name="常规_exceltmp1" xfId="1022"/>
    <cellStyle name="常规_exceltmp1 2" xfId="1023"/>
    <cellStyle name="计算 4" xfId="1024"/>
    <cellStyle name="超级链接 2 2" xfId="1025"/>
    <cellStyle name="超级链接 3" xfId="1026"/>
    <cellStyle name="超链接 2" xfId="1027"/>
    <cellStyle name="超链接 2 2" xfId="1028"/>
    <cellStyle name="超链接 2 2 2" xfId="1029"/>
    <cellStyle name="超链接 3" xfId="1030"/>
    <cellStyle name="超链接 3 2" xfId="1031"/>
    <cellStyle name="超链接 4" xfId="1032"/>
    <cellStyle name="超链接 4 2" xfId="1033"/>
    <cellStyle name="分级显示行_1_Book1" xfId="1034"/>
    <cellStyle name="好 2" xfId="1035"/>
    <cellStyle name="好 2 2" xfId="1036"/>
    <cellStyle name="好 2 2 2" xfId="1037"/>
    <cellStyle name="好 3" xfId="1038"/>
    <cellStyle name="好 3 2" xfId="1039"/>
    <cellStyle name="好 4" xfId="1040"/>
    <cellStyle name="好 5 3" xfId="1041"/>
    <cellStyle name="好 8" xfId="1042"/>
    <cellStyle name="好_0502通海县" xfId="1043"/>
    <cellStyle name="好_0502通海县 2" xfId="1044"/>
    <cellStyle name="好_0502通海县 2 2" xfId="1045"/>
    <cellStyle name="好_0502通海县 3" xfId="1046"/>
    <cellStyle name="好_0605石屏" xfId="1047"/>
    <cellStyle name="好_0605石屏 2" xfId="1048"/>
    <cellStyle name="好_0605石屏 2 2" xfId="1049"/>
    <cellStyle name="好_0605石屏 3" xfId="1050"/>
    <cellStyle name="好_0605石屏县" xfId="1051"/>
    <cellStyle name="好_0605石屏县 2" xfId="1052"/>
    <cellStyle name="好_0605石屏县 3" xfId="1053"/>
    <cellStyle name="好_1110洱源" xfId="1054"/>
    <cellStyle name="好_1110洱源 2" xfId="1055"/>
    <cellStyle name="解释性文本 4 3" xfId="1056"/>
    <cellStyle name="好_1110洱源 2 2" xfId="1057"/>
    <cellStyle name="好_1110洱源 3" xfId="1058"/>
    <cellStyle name="解释性文本 4 4" xfId="1059"/>
    <cellStyle name="好_11大理" xfId="1060"/>
    <cellStyle name="好_11大理 2" xfId="1061"/>
    <cellStyle name="好_11大理 2 2" xfId="1062"/>
    <cellStyle name="好_11大理 3" xfId="1063"/>
    <cellStyle name="好_2007年地州资金往来对账表" xfId="1064"/>
    <cellStyle name="好_2007年地州资金往来对账表 2" xfId="1065"/>
    <cellStyle name="好_2007年地州资金往来对账表 2 2" xfId="1066"/>
    <cellStyle name="好_2007年地州资金往来对账表 3" xfId="1067"/>
    <cellStyle name="好_2008年地州对账表(国库资金） 2 2" xfId="1068"/>
    <cellStyle name="商品名称 2 3" xfId="1069"/>
    <cellStyle name="好_2008年地州对账表(国库资金） 3" xfId="1070"/>
    <cellStyle name="好_Book1" xfId="1071"/>
    <cellStyle name="好_Book1 2" xfId="1072"/>
    <cellStyle name="好_M01-1" xfId="1073"/>
    <cellStyle name="好_M01-1 2" xfId="1074"/>
    <cellStyle name="好_M01-1 2 2" xfId="1075"/>
    <cellStyle name="后继超级链接" xfId="1076"/>
    <cellStyle name="后继超级链接 2" xfId="1077"/>
    <cellStyle name="后继超级链接 2 2" xfId="1078"/>
    <cellStyle name="后继超级链接 3" xfId="1079"/>
    <cellStyle name="汇总 2 2 2" xfId="1080"/>
    <cellStyle name="汇总 2 2 2 2" xfId="1081"/>
    <cellStyle name="汇总 8" xfId="1082"/>
    <cellStyle name="汇总 2 2 3" xfId="1083"/>
    <cellStyle name="警告文本 2 2 2" xfId="1084"/>
    <cellStyle name="汇总 2 3" xfId="1085"/>
    <cellStyle name="汇总 2 3 2" xfId="1086"/>
    <cellStyle name="汇总 2 4" xfId="1087"/>
    <cellStyle name="汇总 2 4 2" xfId="1088"/>
    <cellStyle name="汇总 2 5" xfId="1089"/>
    <cellStyle name="汇总 3 2" xfId="1090"/>
    <cellStyle name="汇总 3 2 2" xfId="1091"/>
    <cellStyle name="汇总 3 2 2 2" xfId="1092"/>
    <cellStyle name="汇总 3 2 3" xfId="1093"/>
    <cellStyle name="警告文本 3 2 2" xfId="1094"/>
    <cellStyle name="汇总 3 3" xfId="1095"/>
    <cellStyle name="汇总 3 3 2" xfId="1096"/>
    <cellStyle name="汇总 3 4" xfId="1097"/>
    <cellStyle name="汇总 3 4 2" xfId="1098"/>
    <cellStyle name="汇总 3 5" xfId="1099"/>
    <cellStyle name="汇总 4 2" xfId="1100"/>
    <cellStyle name="汇总 4 2 2" xfId="1101"/>
    <cellStyle name="汇总 4 2 2 2" xfId="1102"/>
    <cellStyle name="汇总 4 2 3" xfId="1103"/>
    <cellStyle name="警告文本 4 2 2" xfId="1104"/>
    <cellStyle name="汇总 4 3" xfId="1105"/>
    <cellStyle name="汇总 4 3 2" xfId="1106"/>
    <cellStyle name="汇总 4 4" xfId="1107"/>
    <cellStyle name="汇总 4 4 2" xfId="1108"/>
    <cellStyle name="汇总 4 5" xfId="1109"/>
    <cellStyle name="汇总 5 2" xfId="1110"/>
    <cellStyle name="汇总 5 2 2" xfId="1111"/>
    <cellStyle name="汇总 5 3" xfId="1112"/>
    <cellStyle name="汇总 5 3 2" xfId="1113"/>
    <cellStyle name="汇总 5 4" xfId="1114"/>
    <cellStyle name="千分位_97-917" xfId="1115"/>
    <cellStyle name="汇总 7" xfId="1116"/>
    <cellStyle name="汇总 7 2" xfId="1117"/>
    <cellStyle name="汇总 8 2" xfId="1118"/>
    <cellStyle name="计算 2" xfId="1119"/>
    <cellStyle name="计算 2 2" xfId="1120"/>
    <cellStyle name="计算 2 2 2" xfId="1121"/>
    <cellStyle name="计算 3" xfId="1122"/>
    <cellStyle name="计算 3 2" xfId="1123"/>
    <cellStyle name="计算 3 2 2" xfId="1124"/>
    <cellStyle name="计算 3 4" xfId="1125"/>
    <cellStyle name="计算 4 2" xfId="1126"/>
    <cellStyle name="计算 4 2 2" xfId="1127"/>
    <cellStyle name="计算 4 3" xfId="1128"/>
    <cellStyle name="计算 4 4" xfId="1129"/>
    <cellStyle name="计算 5" xfId="1130"/>
    <cellStyle name="计算 5 2" xfId="1131"/>
    <cellStyle name="计算 5 3" xfId="1132"/>
    <cellStyle name="计算 6" xfId="1133"/>
    <cellStyle name="计算 7" xfId="1134"/>
    <cellStyle name="计算 8" xfId="1135"/>
    <cellStyle name="检查单元格 2" xfId="1136"/>
    <cellStyle name="检查单元格 2 2" xfId="1137"/>
    <cellStyle name="检查单元格 2 3" xfId="1138"/>
    <cellStyle name="检查单元格 2 4" xfId="1139"/>
    <cellStyle name="检查单元格 3" xfId="1140"/>
    <cellStyle name="检查单元格 3 2" xfId="1141"/>
    <cellStyle name="检查单元格 3 2 2" xfId="1142"/>
    <cellStyle name="检查单元格 3 3" xfId="1143"/>
    <cellStyle name="检查单元格 3 4" xfId="1144"/>
    <cellStyle name="检查单元格 4" xfId="1145"/>
    <cellStyle name="检查单元格 4 2" xfId="1146"/>
    <cellStyle name="检查单元格 4 2 2" xfId="1147"/>
    <cellStyle name="检查单元格 4 3" xfId="1148"/>
    <cellStyle name="检查单元格 4 4" xfId="1149"/>
    <cellStyle name="检查单元格 5" xfId="1150"/>
    <cellStyle name="检查单元格 5 2" xfId="1151"/>
    <cellStyle name="检查单元格 5 3" xfId="1152"/>
    <cellStyle name="检查单元格 8" xfId="1153"/>
    <cellStyle name="解释性文本 2" xfId="1154"/>
    <cellStyle name="解释性文本 2 2" xfId="1155"/>
    <cellStyle name="解释性文本 2 2 2" xfId="1156"/>
    <cellStyle name="解释性文本 2 3" xfId="1157"/>
    <cellStyle name="解释性文本 2 4" xfId="1158"/>
    <cellStyle name="解释性文本 3" xfId="1159"/>
    <cellStyle name="解释性文本 3 2" xfId="1160"/>
    <cellStyle name="解释性文本 3 2 2" xfId="1161"/>
    <cellStyle name="解释性文本 3 3" xfId="1162"/>
    <cellStyle name="解释性文本 3 4" xfId="1163"/>
    <cellStyle name="解释性文本 4" xfId="1164"/>
    <cellStyle name="解释性文本 4 2" xfId="1165"/>
    <cellStyle name="解释性文本 4 2 2" xfId="1166"/>
    <cellStyle name="借出原因" xfId="1167"/>
    <cellStyle name="借出原因 2" xfId="1168"/>
    <cellStyle name="借出原因 2 2" xfId="1169"/>
    <cellStyle name="借出原因 2 2 2" xfId="1170"/>
    <cellStyle name="借出原因 2 3" xfId="1171"/>
    <cellStyle name="借出原因 3" xfId="1172"/>
    <cellStyle name="借出原因 3 2" xfId="1173"/>
    <cellStyle name="借出原因 4" xfId="1174"/>
    <cellStyle name="警告文本 2" xfId="1175"/>
    <cellStyle name="警告文本 2 2" xfId="1176"/>
    <cellStyle name="警告文本 2 3" xfId="1177"/>
    <cellStyle name="警告文本 2 4" xfId="1178"/>
    <cellStyle name="警告文本 3" xfId="1179"/>
    <cellStyle name="警告文本 3 2" xfId="1180"/>
    <cellStyle name="警告文本 3 3" xfId="1181"/>
    <cellStyle name="警告文本 3 4" xfId="1182"/>
    <cellStyle name="警告文本 4" xfId="1183"/>
    <cellStyle name="警告文本 4 2" xfId="1184"/>
    <cellStyle name="警告文本 4 3" xfId="1185"/>
    <cellStyle name="警告文本 4 4" xfId="1186"/>
    <cellStyle name="警告文本 5" xfId="1187"/>
    <cellStyle name="警告文本 5 2" xfId="1188"/>
    <cellStyle name="警告文本 5 3" xfId="1189"/>
    <cellStyle name="警告文本 6" xfId="1190"/>
    <cellStyle name="警告文本 7" xfId="1191"/>
    <cellStyle name="链接单元格 2 2" xfId="1192"/>
    <cellStyle name="链接单元格 2 2 2" xfId="1193"/>
    <cellStyle name="链接单元格 2 3" xfId="1194"/>
    <cellStyle name="链接单元格 2 4" xfId="1195"/>
    <cellStyle name="链接单元格 3 2" xfId="1196"/>
    <cellStyle name="链接单元格 3 3" xfId="1197"/>
    <cellStyle name="链接单元格 3 4" xfId="1198"/>
    <cellStyle name="链接单元格 4 2" xfId="1199"/>
    <cellStyle name="链接单元格 4 2 2" xfId="1200"/>
    <cellStyle name="链接单元格 4 3" xfId="1201"/>
    <cellStyle name="链接单元格 4 4" xfId="1202"/>
    <cellStyle name="链接单元格 5 2" xfId="1203"/>
    <cellStyle name="链接单元格 5 3" xfId="1204"/>
    <cellStyle name="普通_97-917" xfId="1205"/>
    <cellStyle name="千分位[0]_laroux" xfId="1206"/>
    <cellStyle name="输入 8" xfId="1207"/>
    <cellStyle name="常规_表样--2016年1至7月云南省及省本级地方财政收支执行情况（国资预算）全省数据与国库一致send预算局826" xfId="1208"/>
    <cellStyle name="千位[0]_ 方正PC" xfId="1209"/>
    <cellStyle name="千位_ 方正PC" xfId="1210"/>
    <cellStyle name="千位分隔 11" xfId="1211"/>
    <cellStyle name="千位分隔 11 2" xfId="1212"/>
    <cellStyle name="千位分隔 2" xfId="1213"/>
    <cellStyle name="千位分隔 2 2 2" xfId="1214"/>
    <cellStyle name="千位分隔 2 3" xfId="1215"/>
    <cellStyle name="千位分隔 4 6" xfId="1216"/>
    <cellStyle name="千位分隔 4 6 2" xfId="1217"/>
    <cellStyle name="千位分隔 7 2" xfId="1218"/>
    <cellStyle name="千位分隔 8 2" xfId="1219"/>
    <cellStyle name="千位分隔 9" xfId="1220"/>
    <cellStyle name="强调 1" xfId="1221"/>
    <cellStyle name="强调 1 2" xfId="1222"/>
    <cellStyle name="强调 2" xfId="1223"/>
    <cellStyle name="强调 3" xfId="1224"/>
    <cellStyle name="强调 3 2" xfId="1225"/>
    <cellStyle name="强调文字颜色 1 2 2" xfId="1226"/>
    <cellStyle name="强调文字颜色 1 2 2 2" xfId="1227"/>
    <cellStyle name="强调文字颜色 1 2 3" xfId="1228"/>
    <cellStyle name="强调文字颜色 1 3" xfId="1229"/>
    <cellStyle name="强调文字颜色 1 3 2" xfId="1230"/>
    <cellStyle name="强调文字颜色 2 2" xfId="1231"/>
    <cellStyle name="强调文字颜色 2 2 3" xfId="1232"/>
    <cellStyle name="强调文字颜色 2 3" xfId="1233"/>
    <cellStyle name="强调文字颜色 3 2" xfId="1234"/>
    <cellStyle name="强调文字颜色 3 2 2" xfId="1235"/>
    <cellStyle name="强调文字颜色 3 2 2 2" xfId="1236"/>
    <cellStyle name="强调文字颜色 3 2 3" xfId="1237"/>
    <cellStyle name="强调文字颜色 4 2" xfId="1238"/>
    <cellStyle name="强调文字颜色 4 2 2" xfId="1239"/>
    <cellStyle name="强调文字颜色 4 2 2 2" xfId="1240"/>
    <cellStyle name="强调文字颜色 4 2 3" xfId="1241"/>
    <cellStyle name="强调文字颜色 4 3" xfId="1242"/>
    <cellStyle name="强调文字颜色 4 3 2" xfId="1243"/>
    <cellStyle name="强调文字颜色 5 2" xfId="1244"/>
    <cellStyle name="强调文字颜色 5 3" xfId="1245"/>
    <cellStyle name="强调文字颜色 5 3 2" xfId="1246"/>
    <cellStyle name="强调文字颜色 6 2" xfId="1247"/>
    <cellStyle name="强调文字颜色 6 2 2" xfId="1248"/>
    <cellStyle name="强调文字颜色 6 2 2 2" xfId="1249"/>
    <cellStyle name="强调文字颜色 6 2 3" xfId="1250"/>
    <cellStyle name="强调文字颜色 6 3" xfId="1251"/>
    <cellStyle name="强调文字颜色 6 3 2" xfId="1252"/>
    <cellStyle name="日期 2" xfId="1253"/>
    <cellStyle name="日期 2 2" xfId="1254"/>
    <cellStyle name="日期 2 2 2" xfId="1255"/>
    <cellStyle name="日期 2 3" xfId="1256"/>
    <cellStyle name="日期 3" xfId="1257"/>
    <cellStyle name="日期 3 2" xfId="1258"/>
    <cellStyle name="日期 4" xfId="1259"/>
    <cellStyle name="商品名称" xfId="1260"/>
    <cellStyle name="商品名称 2" xfId="1261"/>
    <cellStyle name="商品名称 2 2" xfId="1262"/>
    <cellStyle name="商品名称 2 2 2" xfId="1263"/>
    <cellStyle name="商品名称 3" xfId="1264"/>
    <cellStyle name="商品名称 3 2" xfId="1265"/>
    <cellStyle name="适中 2" xfId="1266"/>
    <cellStyle name="适中 2 3" xfId="1267"/>
    <cellStyle name="适中 2 4" xfId="1268"/>
    <cellStyle name="适中 3 2" xfId="1269"/>
    <cellStyle name="适中 3 2 2" xfId="1270"/>
    <cellStyle name="适中 3 3" xfId="1271"/>
    <cellStyle name="适中 3 4" xfId="1272"/>
    <cellStyle name="适中 4" xfId="1273"/>
    <cellStyle name="适中 4 2" xfId="1274"/>
    <cellStyle name="适中 4 2 2" xfId="1275"/>
    <cellStyle name="适中 4 3" xfId="1276"/>
    <cellStyle name="适中 4 4" xfId="1277"/>
    <cellStyle name="适中 5" xfId="1278"/>
    <cellStyle name="适中 5 2" xfId="1279"/>
    <cellStyle name="适中 5 3" xfId="1280"/>
    <cellStyle name="适中 6" xfId="1281"/>
    <cellStyle name="适中 7" xfId="1282"/>
    <cellStyle name="适中 8" xfId="1283"/>
    <cellStyle name="输出 2" xfId="1284"/>
    <cellStyle name="输出 2 2" xfId="1285"/>
    <cellStyle name="输出 2 3" xfId="1286"/>
    <cellStyle name="输出 2 4" xfId="1287"/>
    <cellStyle name="输出 3" xfId="1288"/>
    <cellStyle name="输出 3 2" xfId="1289"/>
    <cellStyle name="输出 3 3" xfId="1290"/>
    <cellStyle name="输出 4" xfId="1291"/>
    <cellStyle name="输出 5" xfId="1292"/>
    <cellStyle name="输出 5 2" xfId="1293"/>
    <cellStyle name="输出 5 3" xfId="1294"/>
    <cellStyle name="输出 6" xfId="1295"/>
    <cellStyle name="输出 7" xfId="1296"/>
    <cellStyle name="输出 8" xfId="1297"/>
    <cellStyle name="输入 2 2 2" xfId="1298"/>
    <cellStyle name="输入 2 3" xfId="1299"/>
    <cellStyle name="输入 4" xfId="1300"/>
    <cellStyle name="输入 4 2" xfId="1301"/>
    <cellStyle name="输入 4 2 2" xfId="1302"/>
    <cellStyle name="输入 4 3" xfId="1303"/>
    <cellStyle name="输入 4 4" xfId="1304"/>
    <cellStyle name="输入 5" xfId="1305"/>
    <cellStyle name="输入 5 2" xfId="1306"/>
    <cellStyle name="输入 5 3" xfId="1307"/>
    <cellStyle name="输入 6" xfId="1308"/>
    <cellStyle name="输入 7" xfId="1309"/>
    <cellStyle name="数量" xfId="1310"/>
    <cellStyle name="数量 2" xfId="1311"/>
    <cellStyle name="数量 2 2" xfId="1312"/>
    <cellStyle name="数量 2 3" xfId="1313"/>
    <cellStyle name="数量 3 2" xfId="1314"/>
    <cellStyle name="未定义" xfId="1315"/>
    <cellStyle name="样式 1" xfId="1316"/>
    <cellStyle name="寘嬫愗傝 [0.00]_Region Orders (2)" xfId="1317"/>
    <cellStyle name="寘嬫愗傝_Region Orders (2)" xfId="1318"/>
    <cellStyle name="注释 2 2" xfId="1319"/>
    <cellStyle name="注释 2 2 2" xfId="1320"/>
    <cellStyle name="注释 2 3" xfId="1321"/>
    <cellStyle name="注释 2 4" xfId="1322"/>
    <cellStyle name="注释 3" xfId="1323"/>
    <cellStyle name="注释 3 2" xfId="1324"/>
    <cellStyle name="注释 3 2 2" xfId="1325"/>
    <cellStyle name="注释 3 3" xfId="1326"/>
    <cellStyle name="注释 3 4" xfId="1327"/>
    <cellStyle name="注释 4" xfId="1328"/>
    <cellStyle name="注释 5" xfId="1329"/>
    <cellStyle name="注释 5 2" xfId="1330"/>
    <cellStyle name="注释 5 3" xfId="1331"/>
    <cellStyle name="注释 6" xfId="1332"/>
    <cellStyle name="Normal" xfId="1333"/>
    <cellStyle name="常规_公共财政预算收入表" xfId="1334"/>
  </cellStyles>
  <dxfs count="6">
    <dxf>
      <font>
        <color indexed="9"/>
      </font>
    </dxf>
    <dxf>
      <font>
        <b val="1"/>
        <i val="0"/>
      </font>
    </dxf>
    <dxf>
      <font>
        <color indexed="10"/>
      </font>
    </dxf>
    <dxf>
      <font>
        <b val="0"/>
        <color indexed="9"/>
      </font>
    </dxf>
    <dxf>
      <font>
        <b val="0"/>
        <i val="0"/>
        <color indexed="9"/>
      </font>
    </dxf>
    <dxf>
      <font>
        <b val="0"/>
        <i val="0"/>
        <color indexed="10"/>
      </font>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8" Type="http://schemas.openxmlformats.org/officeDocument/2006/relationships/styles" Target="styles.xml"/><Relationship Id="rId37" Type="http://schemas.openxmlformats.org/officeDocument/2006/relationships/sharedStrings" Target="sharedStrings.xml"/><Relationship Id="rId36" Type="http://schemas.openxmlformats.org/officeDocument/2006/relationships/theme" Target="theme/theme1.xml"/><Relationship Id="rId35" Type="http://schemas.openxmlformats.org/officeDocument/2006/relationships/externalLink" Target="externalLinks/externalLink2.xml"/><Relationship Id="rId34" Type="http://schemas.openxmlformats.org/officeDocument/2006/relationships/externalLink" Target="externalLinks/externalLink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1"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4.6.233\&#20840;&#20307;&#20154;&#21592;\02&#24179;&#34913;&#22788;\01&#36130;&#21147;&#21450;&#39044;&#20915;&#31639;&#25253;&#21578;\2018&#24180;\&#24180;&#21021;&#20154;&#20195;&#20250;\&#36807;&#31243;\RecoveredExternalLink2"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SW-TEO"/>
      <sheetName val="中央"/>
      <sheetName val="Open"/>
      <sheetName val="Toolbox"/>
      <sheetName val="国家"/>
      <sheetName val="G.1R-Shou COP Gf"/>
      <sheetName val="Financ. Overvie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说明"/>
      <sheetName val="封面"/>
      <sheetName val="目录"/>
      <sheetName val="表一"/>
      <sheetName val="表二"/>
      <sheetName val="表三"/>
      <sheetName val="表四"/>
      <sheetName val="表五"/>
      <sheetName val="表六"/>
      <sheetName val="表七"/>
      <sheetName val="表八"/>
      <sheetName val="审核1"/>
      <sheetName val="审核2"/>
      <sheetName val="土地收入"/>
      <sheetName val="历年预算科目"/>
      <sheetName val="_ESList"/>
      <sheetName val="收入(一般)"/>
      <sheetName val="支出(一般)"/>
      <sheetName val="收入(基金)"/>
      <sheetName val="支出(基金)"/>
      <sheetName val="国家"/>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0">
              <a:srgbClr val="BBD5F0"/>
            </a:gs>
            <a:gs pos="100000">
              <a:srgbClr val="9CBEE0"/>
            </a:gs>
          </a:gsLst>
          <a:lin ang="5400000" scaled="0"/>
        </a:gradFill>
        <a:ln w="15875" cap="flat" cmpd="sng" algn="ctr">
          <a:solidFill>
            <a:srgbClr val="739CC3"/>
          </a:solidFill>
          <a:prstDash val="solid"/>
          <a:miter lim="200000"/>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tabColor rgb="FF00B0F0"/>
  </sheetPr>
  <dimension ref="A1:E53"/>
  <sheetViews>
    <sheetView showGridLines="0" showZeros="0" view="pageBreakPreview" zoomScaleNormal="90" workbookViewId="0">
      <pane ySplit="4" topLeftCell="A5" activePane="bottomLeft" state="frozen"/>
      <selection/>
      <selection pane="bottomLeft" activeCell="A2" sqref="A2:E2"/>
    </sheetView>
  </sheetViews>
  <sheetFormatPr defaultColWidth="9" defaultRowHeight="14.25" outlineLevelCol="4"/>
  <cols>
    <col min="1" max="1" width="14.25" style="240" customWidth="1"/>
    <col min="2" max="2" width="46.25" style="240" customWidth="1"/>
    <col min="3" max="4" width="20.6333333333333" style="240" customWidth="1"/>
    <col min="5" max="5" width="20.6333333333333" style="455" customWidth="1"/>
    <col min="6" max="16384" width="9" style="367"/>
  </cols>
  <sheetData>
    <row r="1" ht="22.5" spans="2:2">
      <c r="B1" s="456" t="s">
        <v>0</v>
      </c>
    </row>
    <row r="2" ht="45" customHeight="1" spans="1:5">
      <c r="A2" s="369" t="s">
        <v>1</v>
      </c>
      <c r="B2" s="369"/>
      <c r="C2" s="369"/>
      <c r="D2" s="369"/>
      <c r="E2" s="369"/>
    </row>
    <row r="3" ht="18.95" customHeight="1" spans="1:5">
      <c r="A3" s="304"/>
      <c r="B3" s="457"/>
      <c r="C3" s="458"/>
      <c r="D3" s="304"/>
      <c r="E3" s="245" t="s">
        <v>2</v>
      </c>
    </row>
    <row r="4" s="452" customFormat="1" ht="45" customHeight="1" spans="1:5">
      <c r="A4" s="246" t="s">
        <v>3</v>
      </c>
      <c r="B4" s="459" t="s">
        <v>4</v>
      </c>
      <c r="C4" s="248" t="s">
        <v>5</v>
      </c>
      <c r="D4" s="248" t="s">
        <v>6</v>
      </c>
      <c r="E4" s="459" t="s">
        <v>7</v>
      </c>
    </row>
    <row r="5" ht="37.5" customHeight="1" spans="1:5">
      <c r="A5" s="433" t="s">
        <v>8</v>
      </c>
      <c r="B5" s="434" t="s">
        <v>9</v>
      </c>
      <c r="C5" s="277">
        <f>SUM(C6:C20)</f>
        <v>33581</v>
      </c>
      <c r="D5" s="277">
        <f>SUM(D6:D20)</f>
        <v>35380</v>
      </c>
      <c r="E5" s="413">
        <f>IF(AND(C5&lt;&gt;0,D5&lt;&gt;0),D5/C5,"")</f>
        <v>1.054</v>
      </c>
    </row>
    <row r="6" ht="37.5" customHeight="1" spans="1:5">
      <c r="A6" s="313" t="s">
        <v>10</v>
      </c>
      <c r="B6" s="273" t="s">
        <v>11</v>
      </c>
      <c r="C6" s="416">
        <v>14609</v>
      </c>
      <c r="D6" s="417">
        <v>13066</v>
      </c>
      <c r="E6" s="418">
        <f t="shared" ref="E6:E21" si="0">IF(AND(C6&lt;&gt;0,D6&lt;&gt;0),D6/C6,"")</f>
        <v>0.894</v>
      </c>
    </row>
    <row r="7" ht="37.5" customHeight="1" spans="1:5">
      <c r="A7" s="313" t="s">
        <v>12</v>
      </c>
      <c r="B7" s="273" t="s">
        <v>13</v>
      </c>
      <c r="C7" s="416">
        <v>647</v>
      </c>
      <c r="D7" s="417">
        <v>621</v>
      </c>
      <c r="E7" s="418">
        <f t="shared" si="0"/>
        <v>0.96</v>
      </c>
    </row>
    <row r="8" ht="37.5" customHeight="1" spans="1:5">
      <c r="A8" s="313" t="s">
        <v>14</v>
      </c>
      <c r="B8" s="273" t="s">
        <v>15</v>
      </c>
      <c r="C8" s="416">
        <v>366</v>
      </c>
      <c r="D8" s="417">
        <v>376</v>
      </c>
      <c r="E8" s="418">
        <f t="shared" si="0"/>
        <v>1.027</v>
      </c>
    </row>
    <row r="9" ht="37.5" customHeight="1" spans="1:5">
      <c r="A9" s="313" t="s">
        <v>16</v>
      </c>
      <c r="B9" s="273" t="s">
        <v>17</v>
      </c>
      <c r="C9" s="416">
        <v>1001</v>
      </c>
      <c r="D9" s="417">
        <v>2600</v>
      </c>
      <c r="E9" s="418">
        <f t="shared" si="0"/>
        <v>2.597</v>
      </c>
    </row>
    <row r="10" ht="37.5" customHeight="1" spans="1:5">
      <c r="A10" s="313" t="s">
        <v>18</v>
      </c>
      <c r="B10" s="273" t="s">
        <v>19</v>
      </c>
      <c r="C10" s="416">
        <v>1469</v>
      </c>
      <c r="D10" s="417">
        <v>1470</v>
      </c>
      <c r="E10" s="418">
        <f t="shared" si="0"/>
        <v>1.001</v>
      </c>
    </row>
    <row r="11" ht="37.5" customHeight="1" spans="1:5">
      <c r="A11" s="313" t="s">
        <v>20</v>
      </c>
      <c r="B11" s="273" t="s">
        <v>21</v>
      </c>
      <c r="C11" s="416">
        <v>659</v>
      </c>
      <c r="D11" s="417">
        <v>660</v>
      </c>
      <c r="E11" s="418">
        <f t="shared" si="0"/>
        <v>1.002</v>
      </c>
    </row>
    <row r="12" ht="37.5" customHeight="1" spans="1:5">
      <c r="A12" s="313" t="s">
        <v>22</v>
      </c>
      <c r="B12" s="273" t="s">
        <v>23</v>
      </c>
      <c r="C12" s="416">
        <v>409</v>
      </c>
      <c r="D12" s="417">
        <v>410</v>
      </c>
      <c r="E12" s="418">
        <f t="shared" si="0"/>
        <v>1.002</v>
      </c>
    </row>
    <row r="13" ht="37.5" customHeight="1" spans="1:5">
      <c r="A13" s="313" t="s">
        <v>24</v>
      </c>
      <c r="B13" s="273" t="s">
        <v>25</v>
      </c>
      <c r="C13" s="416">
        <v>566</v>
      </c>
      <c r="D13" s="417">
        <v>567</v>
      </c>
      <c r="E13" s="418">
        <f t="shared" si="0"/>
        <v>1.002</v>
      </c>
    </row>
    <row r="14" ht="37.5" customHeight="1" spans="1:5">
      <c r="A14" s="313" t="s">
        <v>26</v>
      </c>
      <c r="B14" s="273" t="s">
        <v>27</v>
      </c>
      <c r="C14" s="416">
        <v>1104</v>
      </c>
      <c r="D14" s="417">
        <v>970</v>
      </c>
      <c r="E14" s="418">
        <f t="shared" si="0"/>
        <v>0.879</v>
      </c>
    </row>
    <row r="15" ht="37.5" customHeight="1" spans="1:5">
      <c r="A15" s="313" t="s">
        <v>28</v>
      </c>
      <c r="B15" s="273" t="s">
        <v>29</v>
      </c>
      <c r="C15" s="416">
        <v>948</v>
      </c>
      <c r="D15" s="417">
        <v>950</v>
      </c>
      <c r="E15" s="418">
        <f t="shared" si="0"/>
        <v>1.002</v>
      </c>
    </row>
    <row r="16" ht="37.5" customHeight="1" spans="1:5">
      <c r="A16" s="313" t="s">
        <v>30</v>
      </c>
      <c r="B16" s="273" t="s">
        <v>31</v>
      </c>
      <c r="C16" s="416">
        <v>1778</v>
      </c>
      <c r="D16" s="417">
        <v>3500</v>
      </c>
      <c r="E16" s="418">
        <f t="shared" si="0"/>
        <v>1.969</v>
      </c>
    </row>
    <row r="17" ht="37.5" customHeight="1" spans="1:5">
      <c r="A17" s="313" t="s">
        <v>32</v>
      </c>
      <c r="B17" s="273" t="s">
        <v>33</v>
      </c>
      <c r="C17" s="416">
        <v>1547</v>
      </c>
      <c r="D17" s="417">
        <v>1360</v>
      </c>
      <c r="E17" s="418">
        <f t="shared" si="0"/>
        <v>0.879</v>
      </c>
    </row>
    <row r="18" ht="37.5" customHeight="1" spans="1:5">
      <c r="A18" s="313" t="s">
        <v>34</v>
      </c>
      <c r="B18" s="273" t="s">
        <v>35</v>
      </c>
      <c r="C18" s="416">
        <v>8269</v>
      </c>
      <c r="D18" s="417">
        <v>8700</v>
      </c>
      <c r="E18" s="418">
        <f t="shared" si="0"/>
        <v>1.052</v>
      </c>
    </row>
    <row r="19" ht="37.5" customHeight="1" spans="1:5">
      <c r="A19" s="313" t="s">
        <v>36</v>
      </c>
      <c r="B19" s="273" t="s">
        <v>37</v>
      </c>
      <c r="C19" s="416">
        <v>144</v>
      </c>
      <c r="D19" s="417">
        <v>130</v>
      </c>
      <c r="E19" s="418">
        <f t="shared" si="0"/>
        <v>0.903</v>
      </c>
    </row>
    <row r="20" ht="37.5" customHeight="1" spans="1:5">
      <c r="A20" s="467" t="s">
        <v>38</v>
      </c>
      <c r="B20" s="273" t="s">
        <v>39</v>
      </c>
      <c r="C20" s="416">
        <v>65</v>
      </c>
      <c r="D20" s="417">
        <v>0</v>
      </c>
      <c r="E20" s="418" t="str">
        <f t="shared" si="0"/>
        <v/>
      </c>
    </row>
    <row r="21" ht="37.5" customHeight="1" spans="1:5">
      <c r="A21" s="312" t="s">
        <v>40</v>
      </c>
      <c r="B21" s="434" t="s">
        <v>41</v>
      </c>
      <c r="C21" s="277">
        <f>SUM(C22:C29)</f>
        <v>13340</v>
      </c>
      <c r="D21" s="277">
        <f>SUM(D22:D29)</f>
        <v>12480</v>
      </c>
      <c r="E21" s="413">
        <f t="shared" si="0"/>
        <v>0.936</v>
      </c>
    </row>
    <row r="22" ht="37.5" customHeight="1" spans="1:5">
      <c r="A22" s="460" t="s">
        <v>42</v>
      </c>
      <c r="B22" s="273" t="s">
        <v>43</v>
      </c>
      <c r="C22" s="422">
        <v>2465</v>
      </c>
      <c r="D22" s="417">
        <v>2080</v>
      </c>
      <c r="E22" s="418">
        <f t="shared" ref="E22:E29" si="1">IF(AND(C22&lt;&gt;0,D22&lt;&gt;0),D22/C22,"")</f>
        <v>0.844</v>
      </c>
    </row>
    <row r="23" ht="37.5" customHeight="1" spans="1:5">
      <c r="A23" s="313" t="s">
        <v>44</v>
      </c>
      <c r="B23" s="461" t="s">
        <v>45</v>
      </c>
      <c r="C23" s="424">
        <v>1820</v>
      </c>
      <c r="D23" s="425">
        <v>1793</v>
      </c>
      <c r="E23" s="418">
        <f t="shared" si="1"/>
        <v>0.985</v>
      </c>
    </row>
    <row r="24" ht="37.5" customHeight="1" spans="1:5">
      <c r="A24" s="313" t="s">
        <v>46</v>
      </c>
      <c r="B24" s="273" t="s">
        <v>47</v>
      </c>
      <c r="C24" s="422">
        <v>2553</v>
      </c>
      <c r="D24" s="426">
        <v>2621</v>
      </c>
      <c r="E24" s="418">
        <f t="shared" si="1"/>
        <v>1.027</v>
      </c>
    </row>
    <row r="25" ht="37.5" customHeight="1" spans="1:5">
      <c r="A25" s="313" t="s">
        <v>48</v>
      </c>
      <c r="B25" s="273" t="s">
        <v>49</v>
      </c>
      <c r="C25" s="422"/>
      <c r="D25" s="426"/>
      <c r="E25" s="418" t="str">
        <f t="shared" si="1"/>
        <v/>
      </c>
    </row>
    <row r="26" ht="37.5" customHeight="1" spans="1:5">
      <c r="A26" s="313" t="s">
        <v>50</v>
      </c>
      <c r="B26" s="273" t="s">
        <v>51</v>
      </c>
      <c r="C26" s="427">
        <v>5535</v>
      </c>
      <c r="D26" s="417">
        <v>5386</v>
      </c>
      <c r="E26" s="418">
        <f t="shared" si="1"/>
        <v>0.973</v>
      </c>
    </row>
    <row r="27" ht="37.5" customHeight="1" spans="1:5">
      <c r="A27" s="313" t="s">
        <v>52</v>
      </c>
      <c r="B27" s="273" t="s">
        <v>53</v>
      </c>
      <c r="C27" s="428"/>
      <c r="D27" s="417"/>
      <c r="E27" s="418" t="str">
        <f t="shared" si="1"/>
        <v/>
      </c>
    </row>
    <row r="28" ht="37.5" customHeight="1" spans="1:5">
      <c r="A28" s="313" t="s">
        <v>54</v>
      </c>
      <c r="B28" s="273" t="s">
        <v>55</v>
      </c>
      <c r="C28" s="428">
        <v>899</v>
      </c>
      <c r="D28" s="417">
        <v>600</v>
      </c>
      <c r="E28" s="418">
        <f t="shared" si="1"/>
        <v>0.667</v>
      </c>
    </row>
    <row r="29" ht="37.5" customHeight="1" spans="1:5">
      <c r="A29" s="313" t="s">
        <v>56</v>
      </c>
      <c r="B29" s="273" t="s">
        <v>57</v>
      </c>
      <c r="C29" s="429">
        <v>68</v>
      </c>
      <c r="D29" s="275"/>
      <c r="E29" s="418" t="str">
        <f t="shared" ref="E29:E40" si="2">IF(AND(C29&lt;&gt;0,D29&lt;&gt;0),D29/C29,"")</f>
        <v/>
      </c>
    </row>
    <row r="30" ht="37.5" customHeight="1" spans="1:5">
      <c r="A30" s="313"/>
      <c r="B30" s="273"/>
      <c r="C30" s="275"/>
      <c r="D30" s="275"/>
      <c r="E30" s="418" t="str">
        <f t="shared" si="2"/>
        <v/>
      </c>
    </row>
    <row r="31" s="453" customFormat="1" ht="37.5" customHeight="1" spans="1:5">
      <c r="A31" s="462"/>
      <c r="B31" s="432" t="s">
        <v>58</v>
      </c>
      <c r="C31" s="277">
        <f>C5+C21</f>
        <v>46921</v>
      </c>
      <c r="D31" s="277">
        <f>D5+D21</f>
        <v>47860</v>
      </c>
      <c r="E31" s="418">
        <f t="shared" si="2"/>
        <v>1.02</v>
      </c>
    </row>
    <row r="32" ht="37.5" customHeight="1" spans="1:5">
      <c r="A32" s="312">
        <v>105</v>
      </c>
      <c r="B32" s="265" t="s">
        <v>59</v>
      </c>
      <c r="C32" s="277">
        <v>7361</v>
      </c>
      <c r="D32" s="277">
        <v>6610</v>
      </c>
      <c r="E32" s="418">
        <f t="shared" si="2"/>
        <v>0.898</v>
      </c>
    </row>
    <row r="33" ht="37.5" customHeight="1" spans="1:5">
      <c r="A33" s="433">
        <v>110</v>
      </c>
      <c r="B33" s="434" t="s">
        <v>60</v>
      </c>
      <c r="C33" s="277">
        <v>229233</v>
      </c>
      <c r="D33" s="277">
        <v>189487</v>
      </c>
      <c r="E33" s="418">
        <f t="shared" si="2"/>
        <v>0.827</v>
      </c>
    </row>
    <row r="34" ht="37.5" customHeight="1" spans="1:5">
      <c r="A34" s="313">
        <v>11001</v>
      </c>
      <c r="B34" s="273" t="s">
        <v>61</v>
      </c>
      <c r="C34" s="275">
        <v>3135</v>
      </c>
      <c r="D34" s="275">
        <v>2850</v>
      </c>
      <c r="E34" s="418">
        <f t="shared" si="2"/>
        <v>0.909</v>
      </c>
    </row>
    <row r="35" ht="37.5" customHeight="1" spans="1:5">
      <c r="A35" s="313"/>
      <c r="B35" s="273" t="s">
        <v>62</v>
      </c>
      <c r="C35" s="275">
        <v>226098</v>
      </c>
      <c r="D35" s="275">
        <v>186637</v>
      </c>
      <c r="E35" s="418">
        <f t="shared" si="2"/>
        <v>0.825</v>
      </c>
    </row>
    <row r="36" ht="37.5" customHeight="1" spans="1:5">
      <c r="A36" s="313">
        <v>11008</v>
      </c>
      <c r="B36" s="273" t="s">
        <v>63</v>
      </c>
      <c r="C36" s="275">
        <v>26483</v>
      </c>
      <c r="D36" s="275">
        <v>13803</v>
      </c>
      <c r="E36" s="418">
        <f t="shared" si="2"/>
        <v>0.521</v>
      </c>
    </row>
    <row r="37" ht="37.5" customHeight="1" spans="1:5">
      <c r="A37" s="313">
        <v>11009</v>
      </c>
      <c r="B37" s="273" t="s">
        <v>64</v>
      </c>
      <c r="C37" s="275">
        <v>10</v>
      </c>
      <c r="D37" s="275">
        <v>2250</v>
      </c>
      <c r="E37" s="418">
        <f t="shared" si="2"/>
        <v>225</v>
      </c>
    </row>
    <row r="38" s="454" customFormat="1" ht="37.5" customHeight="1" spans="1:5">
      <c r="A38" s="463">
        <v>11013</v>
      </c>
      <c r="B38" s="436" t="s">
        <v>65</v>
      </c>
      <c r="C38" s="275"/>
      <c r="D38" s="275"/>
      <c r="E38" s="418" t="str">
        <f t="shared" si="2"/>
        <v/>
      </c>
    </row>
    <row r="39" s="454" customFormat="1" ht="37.5" customHeight="1" spans="1:5">
      <c r="A39" s="463">
        <v>11015</v>
      </c>
      <c r="B39" s="436" t="s">
        <v>66</v>
      </c>
      <c r="C39" s="275"/>
      <c r="D39" s="275"/>
      <c r="E39" s="418" t="str">
        <f t="shared" si="2"/>
        <v/>
      </c>
    </row>
    <row r="40" ht="37.5" customHeight="1" spans="1:5">
      <c r="A40" s="464"/>
      <c r="B40" s="465" t="s">
        <v>67</v>
      </c>
      <c r="C40" s="277">
        <f>C31+C32+C33+C36+C37</f>
        <v>310008</v>
      </c>
      <c r="D40" s="277">
        <f>D31+D32+D33+D36+D37</f>
        <v>260010</v>
      </c>
      <c r="E40" s="418">
        <f t="shared" si="2"/>
        <v>0.839</v>
      </c>
    </row>
    <row r="41" spans="3:4">
      <c r="C41" s="466"/>
      <c r="D41" s="466"/>
    </row>
    <row r="42" spans="4:4">
      <c r="D42" s="466"/>
    </row>
    <row r="43" spans="3:4">
      <c r="C43" s="466"/>
      <c r="D43" s="466"/>
    </row>
    <row r="44" spans="4:4">
      <c r="D44" s="466"/>
    </row>
    <row r="45" spans="3:4">
      <c r="C45" s="466"/>
      <c r="D45" s="466"/>
    </row>
    <row r="46" spans="3:4">
      <c r="C46" s="466"/>
      <c r="D46" s="466"/>
    </row>
    <row r="47" spans="4:4">
      <c r="D47" s="466"/>
    </row>
    <row r="48" spans="3:4">
      <c r="C48" s="466"/>
      <c r="D48" s="466"/>
    </row>
    <row r="49" spans="3:4">
      <c r="C49" s="466"/>
      <c r="D49" s="466"/>
    </row>
    <row r="50" spans="3:4">
      <c r="C50" s="466"/>
      <c r="D50" s="466"/>
    </row>
    <row r="51" spans="3:4">
      <c r="C51" s="466"/>
      <c r="D51" s="466"/>
    </row>
    <row r="52" spans="4:4">
      <c r="D52" s="466"/>
    </row>
    <row r="53" spans="3:4">
      <c r="C53" s="466"/>
      <c r="D53" s="466"/>
    </row>
  </sheetData>
  <autoFilter xmlns:etc="http://www.wps.cn/officeDocument/2017/etCustomData" ref="A4:E40" etc:filterBottomFollowUsedRange="0">
    <extLst/>
  </autoFilter>
  <mergeCells count="1">
    <mergeCell ref="A2:E2"/>
  </mergeCells>
  <conditionalFormatting sqref="E3">
    <cfRule type="cellIs" dxfId="0" priority="42" stopIfTrue="1" operator="lessThanOrEqual">
      <formula>-1</formula>
    </cfRule>
  </conditionalFormatting>
  <conditionalFormatting sqref="C25">
    <cfRule type="expression" dxfId="1" priority="4" stopIfTrue="1">
      <formula>"len($A:$A)=3"</formula>
    </cfRule>
  </conditionalFormatting>
  <conditionalFormatting sqref="D25">
    <cfRule type="expression" dxfId="1" priority="3" stopIfTrue="1">
      <formula>"len($A:$A)=3"</formula>
    </cfRule>
  </conditionalFormatting>
  <conditionalFormatting sqref="C28">
    <cfRule type="expression" dxfId="1" priority="2" stopIfTrue="1">
      <formula>"len($A:$A)=3"</formula>
    </cfRule>
  </conditionalFormatting>
  <conditionalFormatting sqref="D28">
    <cfRule type="expression" dxfId="1" priority="1" stopIfTrue="1">
      <formula>"len($A:$A)=3"</formula>
    </cfRule>
  </conditionalFormatting>
  <conditionalFormatting sqref="A32:B32">
    <cfRule type="expression" dxfId="1" priority="48" stopIfTrue="1">
      <formula>"len($A:$A)=3"</formula>
    </cfRule>
  </conditionalFormatting>
  <conditionalFormatting sqref="C32">
    <cfRule type="expression" dxfId="1" priority="33" stopIfTrue="1">
      <formula>"len($A:$A)=3"</formula>
    </cfRule>
  </conditionalFormatting>
  <conditionalFormatting sqref="D32">
    <cfRule type="expression" dxfId="1" priority="22" stopIfTrue="1">
      <formula>"len($A:$A)=3"</formula>
    </cfRule>
  </conditionalFormatting>
  <conditionalFormatting sqref="D39">
    <cfRule type="expression" dxfId="1" priority="25" stopIfTrue="1">
      <formula>"len($A:$A)=3"</formula>
    </cfRule>
  </conditionalFormatting>
  <conditionalFormatting sqref="B8:B9">
    <cfRule type="expression" dxfId="1" priority="56" stopIfTrue="1">
      <formula>"len($A:$A)=3"</formula>
    </cfRule>
  </conditionalFormatting>
  <conditionalFormatting sqref="B33:B35">
    <cfRule type="expression" dxfId="1" priority="17" stopIfTrue="1">
      <formula>"len($A:$A)=3"</formula>
    </cfRule>
  </conditionalFormatting>
  <conditionalFormatting sqref="B38:B40">
    <cfRule type="expression" dxfId="1" priority="11" stopIfTrue="1">
      <formula>"len($A:$A)=3"</formula>
    </cfRule>
    <cfRule type="expression" dxfId="1" priority="12" stopIfTrue="1">
      <formula>"len($A:$A)=3"</formula>
    </cfRule>
  </conditionalFormatting>
  <conditionalFormatting sqref="C8:C9">
    <cfRule type="expression" dxfId="1" priority="35" stopIfTrue="1">
      <formula>"len($A:$A)=3"</formula>
    </cfRule>
  </conditionalFormatting>
  <conditionalFormatting sqref="C34:C35">
    <cfRule type="expression" dxfId="1" priority="31" stopIfTrue="1">
      <formula>"len($A:$A)=3"</formula>
    </cfRule>
  </conditionalFormatting>
  <conditionalFormatting sqref="C36:C37">
    <cfRule type="expression" dxfId="1" priority="29" stopIfTrue="1">
      <formula>"len($A:$A)=3"</formula>
    </cfRule>
  </conditionalFormatting>
  <conditionalFormatting sqref="D6:D7">
    <cfRule type="expression" dxfId="1" priority="26" stopIfTrue="1">
      <formula>"len($A:$A)=3"</formula>
    </cfRule>
  </conditionalFormatting>
  <conditionalFormatting sqref="D8:D9">
    <cfRule type="expression" dxfId="1" priority="24" stopIfTrue="1">
      <formula>"len($A:$A)=3"</formula>
    </cfRule>
  </conditionalFormatting>
  <conditionalFormatting sqref="D34:D35">
    <cfRule type="expression" dxfId="1" priority="20" stopIfTrue="1">
      <formula>"len($A:$A)=3"</formula>
    </cfRule>
  </conditionalFormatting>
  <conditionalFormatting sqref="D36:D37">
    <cfRule type="expression" dxfId="1" priority="18" stopIfTrue="1">
      <formula>"len($A:$A)=3"</formula>
    </cfRule>
  </conditionalFormatting>
  <conditionalFormatting sqref="D38:D39">
    <cfRule type="expression" dxfId="1" priority="28" stopIfTrue="1">
      <formula>"len($A:$A)=3"</formula>
    </cfRule>
  </conditionalFormatting>
  <conditionalFormatting sqref="A5:B30">
    <cfRule type="expression" dxfId="1" priority="53" stopIfTrue="1">
      <formula>"len($A:$A)=3"</formula>
    </cfRule>
  </conditionalFormatting>
  <conditionalFormatting sqref="B5:B7 B40 B32">
    <cfRule type="expression" dxfId="1" priority="62" stopIfTrue="1">
      <formula>"len($A:$A)=3"</formula>
    </cfRule>
  </conditionalFormatting>
  <conditionalFormatting sqref="C5:C7 D5">
    <cfRule type="expression" dxfId="1" priority="37" stopIfTrue="1">
      <formula>"len($A:$A)=3"</formula>
    </cfRule>
  </conditionalFormatting>
  <conditionalFormatting sqref="C5:C24 C26:C27 C29:C30 D5 D21">
    <cfRule type="expression" dxfId="1" priority="34" stopIfTrue="1">
      <formula>"len($A:$A)=3"</formula>
    </cfRule>
  </conditionalFormatting>
  <conditionalFormatting sqref="D6:D20 D22:D24 D26:D27 D29:D30">
    <cfRule type="expression" dxfId="1" priority="23" stopIfTrue="1">
      <formula>"len($A:$A)=3"</formula>
    </cfRule>
  </conditionalFormatting>
  <conditionalFormatting sqref="C32 C33:D35">
    <cfRule type="expression" dxfId="1" priority="38" stopIfTrue="1">
      <formula>"len($A:$A)=3"</formula>
    </cfRule>
  </conditionalFormatting>
  <conditionalFormatting sqref="D32 D34:D35">
    <cfRule type="expression" dxfId="1" priority="27" stopIfTrue="1">
      <formula>"len($A:$A)=3"</formula>
    </cfRule>
  </conditionalFormatting>
  <conditionalFormatting sqref="A33:B35 B39:B40">
    <cfRule type="expression" dxfId="1" priority="16" stopIfTrue="1">
      <formula>"len($A:$A)=3"</formula>
    </cfRule>
  </conditionalFormatting>
  <conditionalFormatting sqref="C33:D35">
    <cfRule type="expression" dxfId="1" priority="32" stopIfTrue="1">
      <formula>"len($A:$A)=3"</formula>
    </cfRule>
  </conditionalFormatting>
  <conditionalFormatting sqref="A34:B35">
    <cfRule type="expression" dxfId="1" priority="15" stopIfTrue="1">
      <formula>"len($A:$A)=3"</formula>
    </cfRule>
  </conditionalFormatting>
  <conditionalFormatting sqref="B40 A36:D36">
    <cfRule type="expression" dxfId="1" priority="60" stopIfTrue="1">
      <formula>"len($A:$A)=3"</formula>
    </cfRule>
  </conditionalFormatting>
  <conditionalFormatting sqref="A36:B37">
    <cfRule type="expression" dxfId="1" priority="13" stopIfTrue="1">
      <formula>"len($A:$A)=3"</formula>
    </cfRule>
  </conditionalFormatting>
  <conditionalFormatting sqref="C38:C40 D40">
    <cfRule type="expression" dxfId="1" priority="39" stopIfTrue="1">
      <formula>"len($A:$A)=3"</formula>
    </cfRule>
  </conditionalFormatting>
  <conditionalFormatting sqref="C39:C40 D40">
    <cfRule type="expression" dxfId="1" priority="36" stopIfTrue="1">
      <formula>"len($A:$A)=3"</formula>
    </cfRule>
  </conditionalFormatting>
  <dataValidations count="1">
    <dataValidation type="custom" allowBlank="1" showInputMessage="1" showErrorMessage="1" errorTitle="提示" error="对不起，此处只能输入数字。" sqref="C6:C20 C22:C24 C26:C29">
      <formula1>OR(C6="",ISNUMBER(C6))</formula1>
    </dataValidation>
  </dataValidation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
    <tabColor rgb="FF00B0F0"/>
  </sheetPr>
  <dimension ref="A1:E51"/>
  <sheetViews>
    <sheetView showGridLines="0" showZeros="0" view="pageBreakPreview" zoomScale="90" zoomScaleNormal="90" workbookViewId="0">
      <pane ySplit="3" topLeftCell="A30" activePane="bottomLeft" state="frozen"/>
      <selection/>
      <selection pane="bottomLeft" activeCell="A1" sqref="A1:E1"/>
    </sheetView>
  </sheetViews>
  <sheetFormatPr defaultColWidth="9" defaultRowHeight="14.25" outlineLevelCol="4"/>
  <cols>
    <col min="1" max="1" width="12.75" style="119" customWidth="1"/>
    <col min="2" max="2" width="50.75" style="119" customWidth="1"/>
    <col min="3" max="5" width="20.6333333333333" style="119" customWidth="1"/>
    <col min="6" max="16384" width="9" style="224"/>
  </cols>
  <sheetData>
    <row r="1" s="367" customFormat="1" ht="45" customHeight="1" spans="1:5">
      <c r="A1" s="369" t="s">
        <v>68</v>
      </c>
      <c r="B1" s="369"/>
      <c r="C1" s="369"/>
      <c r="D1" s="369"/>
      <c r="E1" s="369"/>
    </row>
    <row r="2" ht="18.95" customHeight="1" spans="1:5">
      <c r="A2" s="440"/>
      <c r="B2" s="407"/>
      <c r="C2" s="284"/>
      <c r="E2" s="408" t="s">
        <v>2</v>
      </c>
    </row>
    <row r="3" s="403" customFormat="1" ht="45" customHeight="1" spans="1:5">
      <c r="A3" s="441" t="s">
        <v>3</v>
      </c>
      <c r="B3" s="402" t="s">
        <v>4</v>
      </c>
      <c r="C3" s="136" t="s">
        <v>5</v>
      </c>
      <c r="D3" s="136" t="s">
        <v>6</v>
      </c>
      <c r="E3" s="402" t="s">
        <v>7</v>
      </c>
    </row>
    <row r="4" ht="37.5" customHeight="1" spans="1:5">
      <c r="A4" s="293" t="s">
        <v>69</v>
      </c>
      <c r="B4" s="442" t="s">
        <v>70</v>
      </c>
      <c r="C4" s="430">
        <v>21049</v>
      </c>
      <c r="D4" s="430">
        <v>24121</v>
      </c>
      <c r="E4" s="443">
        <f>IF(AND(C4&lt;&gt;0,D4&lt;&gt;0),D4/C4,"")</f>
        <v>1.146</v>
      </c>
    </row>
    <row r="5" ht="37.5" customHeight="1" spans="1:5">
      <c r="A5" s="293" t="s">
        <v>71</v>
      </c>
      <c r="B5" s="444" t="s">
        <v>72</v>
      </c>
      <c r="C5" s="430"/>
      <c r="D5" s="430"/>
      <c r="E5" s="443" t="str">
        <f t="shared" ref="E5:E28" si="0">IF(AND(C5&lt;&gt;0,D5&lt;&gt;0),D5/C5,"")</f>
        <v/>
      </c>
    </row>
    <row r="6" ht="37.5" customHeight="1" spans="1:5">
      <c r="A6" s="293" t="s">
        <v>73</v>
      </c>
      <c r="B6" s="444" t="s">
        <v>74</v>
      </c>
      <c r="C6" s="430">
        <v>181</v>
      </c>
      <c r="D6" s="430">
        <v>183</v>
      </c>
      <c r="E6" s="443">
        <f t="shared" si="0"/>
        <v>1.011</v>
      </c>
    </row>
    <row r="7" ht="37.5" customHeight="1" spans="1:5">
      <c r="A7" s="293" t="s">
        <v>75</v>
      </c>
      <c r="B7" s="444" t="s">
        <v>76</v>
      </c>
      <c r="C7" s="430">
        <v>6979</v>
      </c>
      <c r="D7" s="430">
        <v>8392</v>
      </c>
      <c r="E7" s="443">
        <f t="shared" si="0"/>
        <v>1.202</v>
      </c>
    </row>
    <row r="8" ht="37.5" customHeight="1" spans="1:5">
      <c r="A8" s="293" t="s">
        <v>77</v>
      </c>
      <c r="B8" s="444" t="s">
        <v>78</v>
      </c>
      <c r="C8" s="430">
        <v>48735</v>
      </c>
      <c r="D8" s="430">
        <v>48765</v>
      </c>
      <c r="E8" s="443">
        <f t="shared" si="0"/>
        <v>1.001</v>
      </c>
    </row>
    <row r="9" ht="37.5" customHeight="1" spans="1:5">
      <c r="A9" s="293" t="s">
        <v>79</v>
      </c>
      <c r="B9" s="444" t="s">
        <v>80</v>
      </c>
      <c r="C9" s="430">
        <v>840</v>
      </c>
      <c r="D9" s="430">
        <v>874</v>
      </c>
      <c r="E9" s="443">
        <f t="shared" si="0"/>
        <v>1.04</v>
      </c>
    </row>
    <row r="10" ht="37.5" customHeight="1" spans="1:5">
      <c r="A10" s="293" t="s">
        <v>81</v>
      </c>
      <c r="B10" s="444" t="s">
        <v>82</v>
      </c>
      <c r="C10" s="430">
        <v>2824</v>
      </c>
      <c r="D10" s="430">
        <v>2608</v>
      </c>
      <c r="E10" s="443">
        <f t="shared" si="0"/>
        <v>0.924</v>
      </c>
    </row>
    <row r="11" ht="37.5" customHeight="1" spans="1:5">
      <c r="A11" s="293" t="s">
        <v>83</v>
      </c>
      <c r="B11" s="444" t="s">
        <v>84</v>
      </c>
      <c r="C11" s="430">
        <v>40332</v>
      </c>
      <c r="D11" s="430">
        <v>44464</v>
      </c>
      <c r="E11" s="443">
        <f t="shared" si="0"/>
        <v>1.102</v>
      </c>
    </row>
    <row r="12" ht="37.5" customHeight="1" spans="1:5">
      <c r="A12" s="293" t="s">
        <v>85</v>
      </c>
      <c r="B12" s="444" t="s">
        <v>86</v>
      </c>
      <c r="C12" s="430">
        <v>18524</v>
      </c>
      <c r="D12" s="430">
        <v>18959</v>
      </c>
      <c r="E12" s="443">
        <f t="shared" si="0"/>
        <v>1.023</v>
      </c>
    </row>
    <row r="13" ht="37.5" customHeight="1" spans="1:5">
      <c r="A13" s="293" t="s">
        <v>87</v>
      </c>
      <c r="B13" s="444" t="s">
        <v>88</v>
      </c>
      <c r="C13" s="430">
        <v>3636</v>
      </c>
      <c r="D13" s="430">
        <v>3837</v>
      </c>
      <c r="E13" s="443">
        <f t="shared" si="0"/>
        <v>1.055</v>
      </c>
    </row>
    <row r="14" ht="37.5" customHeight="1" spans="1:5">
      <c r="A14" s="293" t="s">
        <v>89</v>
      </c>
      <c r="B14" s="444" t="s">
        <v>90</v>
      </c>
      <c r="C14" s="430">
        <v>7230</v>
      </c>
      <c r="D14" s="430">
        <v>3987</v>
      </c>
      <c r="E14" s="443">
        <f t="shared" si="0"/>
        <v>0.551</v>
      </c>
    </row>
    <row r="15" ht="37.5" customHeight="1" spans="1:5">
      <c r="A15" s="293" t="s">
        <v>91</v>
      </c>
      <c r="B15" s="444" t="s">
        <v>92</v>
      </c>
      <c r="C15" s="430">
        <v>97349</v>
      </c>
      <c r="D15" s="430">
        <v>58596</v>
      </c>
      <c r="E15" s="443">
        <f t="shared" si="0"/>
        <v>0.602</v>
      </c>
    </row>
    <row r="16" ht="37.5" customHeight="1" spans="1:5">
      <c r="A16" s="293" t="s">
        <v>93</v>
      </c>
      <c r="B16" s="444" t="s">
        <v>94</v>
      </c>
      <c r="C16" s="430">
        <v>7595</v>
      </c>
      <c r="D16" s="430">
        <v>5115</v>
      </c>
      <c r="E16" s="443">
        <f t="shared" si="0"/>
        <v>0.673</v>
      </c>
    </row>
    <row r="17" ht="37.5" customHeight="1" spans="1:5">
      <c r="A17" s="293" t="s">
        <v>95</v>
      </c>
      <c r="B17" s="444" t="s">
        <v>96</v>
      </c>
      <c r="C17" s="430">
        <v>1742</v>
      </c>
      <c r="D17" s="430">
        <v>1010</v>
      </c>
      <c r="E17" s="443">
        <f t="shared" si="0"/>
        <v>0.58</v>
      </c>
    </row>
    <row r="18" ht="37.5" customHeight="1" spans="1:5">
      <c r="A18" s="293" t="s">
        <v>97</v>
      </c>
      <c r="B18" s="444" t="s">
        <v>98</v>
      </c>
      <c r="C18" s="430">
        <v>451</v>
      </c>
      <c r="D18" s="430">
        <v>523</v>
      </c>
      <c r="E18" s="443">
        <f t="shared" si="0"/>
        <v>1.16</v>
      </c>
    </row>
    <row r="19" ht="37.5" customHeight="1" spans="1:5">
      <c r="A19" s="293" t="s">
        <v>99</v>
      </c>
      <c r="B19" s="444" t="s">
        <v>100</v>
      </c>
      <c r="C19" s="430">
        <v>12</v>
      </c>
      <c r="D19" s="430">
        <v>13</v>
      </c>
      <c r="E19" s="443">
        <f t="shared" si="0"/>
        <v>1.083</v>
      </c>
    </row>
    <row r="20" ht="37.5" customHeight="1" spans="1:5">
      <c r="A20" s="293" t="s">
        <v>101</v>
      </c>
      <c r="B20" s="444" t="s">
        <v>102</v>
      </c>
      <c r="C20" s="430"/>
      <c r="D20" s="430"/>
      <c r="E20" s="443" t="str">
        <f t="shared" si="0"/>
        <v/>
      </c>
    </row>
    <row r="21" ht="37.5" customHeight="1" spans="1:5">
      <c r="A21" s="293" t="s">
        <v>103</v>
      </c>
      <c r="B21" s="444" t="s">
        <v>104</v>
      </c>
      <c r="C21" s="430">
        <v>1591</v>
      </c>
      <c r="D21" s="430">
        <v>1552</v>
      </c>
      <c r="E21" s="443">
        <f t="shared" si="0"/>
        <v>0.975</v>
      </c>
    </row>
    <row r="22" ht="37.5" customHeight="1" spans="1:5">
      <c r="A22" s="293" t="s">
        <v>105</v>
      </c>
      <c r="B22" s="444" t="s">
        <v>106</v>
      </c>
      <c r="C22" s="430">
        <v>7751</v>
      </c>
      <c r="D22" s="430">
        <v>7033</v>
      </c>
      <c r="E22" s="443">
        <f t="shared" si="0"/>
        <v>0.907</v>
      </c>
    </row>
    <row r="23" ht="37.5" customHeight="1" spans="1:5">
      <c r="A23" s="293" t="s">
        <v>107</v>
      </c>
      <c r="B23" s="444" t="s">
        <v>108</v>
      </c>
      <c r="C23" s="430">
        <v>133</v>
      </c>
      <c r="D23" s="430">
        <v>138</v>
      </c>
      <c r="E23" s="443">
        <f t="shared" si="0"/>
        <v>1.038</v>
      </c>
    </row>
    <row r="24" ht="37.5" customHeight="1" spans="1:5">
      <c r="A24" s="293" t="s">
        <v>109</v>
      </c>
      <c r="B24" s="444" t="s">
        <v>110</v>
      </c>
      <c r="C24" s="430">
        <v>2357</v>
      </c>
      <c r="D24" s="430">
        <v>2720</v>
      </c>
      <c r="E24" s="443">
        <f t="shared" si="0"/>
        <v>1.154</v>
      </c>
    </row>
    <row r="25" ht="37.5" customHeight="1" spans="1:5">
      <c r="A25" s="293" t="s">
        <v>111</v>
      </c>
      <c r="B25" s="444" t="s">
        <v>112</v>
      </c>
      <c r="C25" s="430"/>
      <c r="D25" s="430">
        <v>2435</v>
      </c>
      <c r="E25" s="443" t="str">
        <f t="shared" si="0"/>
        <v/>
      </c>
    </row>
    <row r="26" ht="37.5" customHeight="1" spans="1:5">
      <c r="A26" s="293" t="s">
        <v>113</v>
      </c>
      <c r="B26" s="444" t="s">
        <v>114</v>
      </c>
      <c r="C26" s="430">
        <v>7431</v>
      </c>
      <c r="D26" s="430">
        <v>8158</v>
      </c>
      <c r="E26" s="443">
        <f t="shared" si="0"/>
        <v>1.098</v>
      </c>
    </row>
    <row r="27" ht="37.5" customHeight="1" spans="1:5">
      <c r="A27" s="293" t="s">
        <v>115</v>
      </c>
      <c r="B27" s="444" t="s">
        <v>116</v>
      </c>
      <c r="C27" s="430">
        <v>8</v>
      </c>
      <c r="D27" s="430">
        <v>57</v>
      </c>
      <c r="E27" s="443">
        <f t="shared" si="0"/>
        <v>7.125</v>
      </c>
    </row>
    <row r="28" ht="37.5" customHeight="1" spans="1:5">
      <c r="A28" s="293" t="s">
        <v>117</v>
      </c>
      <c r="B28" s="444" t="s">
        <v>118</v>
      </c>
      <c r="C28" s="430"/>
      <c r="D28" s="430"/>
      <c r="E28" s="443" t="str">
        <f t="shared" ref="E28:E38" si="1">IF(AND(C28&lt;&gt;0,D28&lt;&gt;0),D28/C28,"")</f>
        <v/>
      </c>
    </row>
    <row r="29" ht="37.5" customHeight="1" spans="1:5">
      <c r="A29" s="293"/>
      <c r="B29" s="444"/>
      <c r="C29" s="430"/>
      <c r="D29" s="430"/>
      <c r="E29" s="443" t="str">
        <f t="shared" si="1"/>
        <v/>
      </c>
    </row>
    <row r="30" s="283" customFormat="1" ht="37.5" customHeight="1" spans="1:5">
      <c r="A30" s="431"/>
      <c r="B30" s="432" t="s">
        <v>119</v>
      </c>
      <c r="C30" s="385">
        <v>276750</v>
      </c>
      <c r="D30" s="385">
        <v>243540</v>
      </c>
      <c r="E30" s="443">
        <f t="shared" si="1"/>
        <v>0.88</v>
      </c>
    </row>
    <row r="31" ht="37.5" customHeight="1" spans="1:5">
      <c r="A31" s="290">
        <v>230</v>
      </c>
      <c r="B31" s="445" t="s">
        <v>120</v>
      </c>
      <c r="C31" s="385">
        <v>7899</v>
      </c>
      <c r="D31" s="385">
        <v>7893</v>
      </c>
      <c r="E31" s="443">
        <f t="shared" si="1"/>
        <v>0.999</v>
      </c>
    </row>
    <row r="32" ht="37.5" customHeight="1" spans="1:5">
      <c r="A32" s="446">
        <v>23006</v>
      </c>
      <c r="B32" s="447" t="s">
        <v>121</v>
      </c>
      <c r="C32" s="430">
        <v>7899</v>
      </c>
      <c r="D32" s="430">
        <v>7893</v>
      </c>
      <c r="E32" s="443">
        <f t="shared" si="1"/>
        <v>0.999</v>
      </c>
    </row>
    <row r="33" ht="36" customHeight="1" spans="1:5">
      <c r="A33" s="293">
        <v>23008</v>
      </c>
      <c r="B33" s="447" t="s">
        <v>122</v>
      </c>
      <c r="C33" s="430">
        <v>3026</v>
      </c>
      <c r="D33" s="430"/>
      <c r="E33" s="443" t="str">
        <f t="shared" si="1"/>
        <v/>
      </c>
    </row>
    <row r="34" ht="37.5" customHeight="1" spans="1:5">
      <c r="A34" s="448">
        <v>23015</v>
      </c>
      <c r="B34" s="423" t="s">
        <v>123</v>
      </c>
      <c r="C34" s="430"/>
      <c r="D34" s="430"/>
      <c r="E34" s="443" t="str">
        <f t="shared" si="1"/>
        <v/>
      </c>
    </row>
    <row r="35" s="405" customFormat="1" ht="36" customHeight="1" spans="1:5">
      <c r="A35" s="448">
        <v>23016</v>
      </c>
      <c r="B35" s="423" t="s">
        <v>124</v>
      </c>
      <c r="C35" s="430"/>
      <c r="D35" s="430"/>
      <c r="E35" s="443" t="str">
        <f t="shared" si="1"/>
        <v/>
      </c>
    </row>
    <row r="36" s="405" customFormat="1" ht="37.5" customHeight="1" spans="1:5">
      <c r="A36" s="290">
        <v>231</v>
      </c>
      <c r="B36" s="149" t="s">
        <v>125</v>
      </c>
      <c r="C36" s="385">
        <v>8530</v>
      </c>
      <c r="D36" s="385">
        <v>8577</v>
      </c>
      <c r="E36" s="443">
        <f t="shared" si="1"/>
        <v>1.006</v>
      </c>
    </row>
    <row r="37" s="405" customFormat="1" ht="37.5" customHeight="1" spans="1:5">
      <c r="A37" s="290">
        <v>23009</v>
      </c>
      <c r="B37" s="449" t="s">
        <v>126</v>
      </c>
      <c r="C37" s="385">
        <v>13803</v>
      </c>
      <c r="D37" s="385"/>
      <c r="E37" s="443" t="str">
        <f t="shared" si="1"/>
        <v/>
      </c>
    </row>
    <row r="38" ht="37.5" customHeight="1" spans="1:5">
      <c r="A38" s="431"/>
      <c r="B38" s="438" t="s">
        <v>127</v>
      </c>
      <c r="C38" s="385">
        <f>C30+C31+C33+C36+C37</f>
        <v>310008</v>
      </c>
      <c r="D38" s="385">
        <f>D30+D31+D33+D36+D37</f>
        <v>260010</v>
      </c>
      <c r="E38" s="443">
        <f t="shared" si="1"/>
        <v>0.839</v>
      </c>
    </row>
    <row r="39" spans="2:4">
      <c r="B39" s="450"/>
      <c r="D39" s="451"/>
    </row>
    <row r="41" spans="4:4">
      <c r="D41" s="451"/>
    </row>
    <row r="43" spans="4:4">
      <c r="D43" s="451"/>
    </row>
    <row r="44" spans="4:4">
      <c r="D44" s="451"/>
    </row>
    <row r="46" spans="4:4">
      <c r="D46" s="451"/>
    </row>
    <row r="47" spans="4:4">
      <c r="D47" s="451"/>
    </row>
    <row r="48" spans="4:4">
      <c r="D48" s="451"/>
    </row>
    <row r="49" spans="4:4">
      <c r="D49" s="451"/>
    </row>
    <row r="51" spans="4:4">
      <c r="D51" s="451"/>
    </row>
  </sheetData>
  <autoFilter xmlns:etc="http://www.wps.cn/officeDocument/2017/etCustomData" ref="A3:E39" etc:filterBottomFollowUsedRange="0">
    <extLst/>
  </autoFilter>
  <mergeCells count="1">
    <mergeCell ref="A1:E1"/>
  </mergeCells>
  <conditionalFormatting sqref="C34">
    <cfRule type="expression" dxfId="1" priority="14" stopIfTrue="1">
      <formula>"len($A:$A)=3"</formula>
    </cfRule>
  </conditionalFormatting>
  <conditionalFormatting sqref="D37">
    <cfRule type="cellIs" dxfId="2" priority="1" stopIfTrue="1" operator="lessThan">
      <formula>0</formula>
    </cfRule>
    <cfRule type="cellIs" dxfId="0" priority="2" stopIfTrue="1" operator="greaterThan">
      <formula>5</formula>
    </cfRule>
  </conditionalFormatting>
  <conditionalFormatting sqref="D33:D34">
    <cfRule type="cellIs" dxfId="2" priority="29" stopIfTrue="1" operator="lessThan">
      <formula>0</formula>
    </cfRule>
    <cfRule type="cellIs" dxfId="0" priority="30" stopIfTrue="1" operator="greaterThan">
      <formula>5</formula>
    </cfRule>
  </conditionalFormatting>
  <conditionalFormatting sqref="E2 D32 D39:E44">
    <cfRule type="cellIs" dxfId="0" priority="27" stopIfTrue="1" operator="lessThanOrEqual">
      <formula>-1</formula>
    </cfRule>
  </conditionalFormatting>
  <conditionalFormatting sqref="A34:B35">
    <cfRule type="expression" dxfId="1" priority="9"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
    <tabColor rgb="FF00B0F0"/>
  </sheetPr>
  <dimension ref="A1:F44"/>
  <sheetViews>
    <sheetView showGridLines="0" showZeros="0" view="pageBreakPreview" zoomScaleNormal="90" workbookViewId="0">
      <pane ySplit="3" topLeftCell="A30" activePane="bottomLeft" state="frozen"/>
      <selection/>
      <selection pane="bottomLeft" activeCell="A1" sqref="A1:E1"/>
    </sheetView>
  </sheetViews>
  <sheetFormatPr defaultColWidth="9" defaultRowHeight="14.25" outlineLevelCol="5"/>
  <cols>
    <col min="1" max="1" width="14.5" style="119" customWidth="1"/>
    <col min="2" max="2" width="49.5" style="119" customWidth="1"/>
    <col min="3" max="5" width="20.6333333333333" style="119" customWidth="1"/>
    <col min="6" max="16384" width="9" style="224"/>
  </cols>
  <sheetData>
    <row r="1" s="367" customFormat="1" ht="45" customHeight="1" spans="1:6">
      <c r="A1" s="369" t="s">
        <v>128</v>
      </c>
      <c r="B1" s="369"/>
      <c r="C1" s="369"/>
      <c r="D1" s="369"/>
      <c r="E1" s="369"/>
      <c r="F1" s="406"/>
    </row>
    <row r="2" ht="18.95" customHeight="1" spans="2:5">
      <c r="B2" s="407"/>
      <c r="C2" s="284"/>
      <c r="D2" s="284"/>
      <c r="E2" s="408" t="s">
        <v>2</v>
      </c>
    </row>
    <row r="3" s="403" customFormat="1" ht="45" customHeight="1" spans="1:6">
      <c r="A3" s="409" t="s">
        <v>3</v>
      </c>
      <c r="B3" s="287" t="s">
        <v>4</v>
      </c>
      <c r="C3" s="136" t="s">
        <v>129</v>
      </c>
      <c r="D3" s="136" t="s">
        <v>6</v>
      </c>
      <c r="E3" s="136" t="s">
        <v>130</v>
      </c>
      <c r="F3" s="410" t="s">
        <v>131</v>
      </c>
    </row>
    <row r="4" ht="32.1" customHeight="1" spans="1:6">
      <c r="A4" s="411" t="s">
        <v>8</v>
      </c>
      <c r="B4" s="412" t="s">
        <v>9</v>
      </c>
      <c r="C4" s="277">
        <f>SUM(C5:C19)</f>
        <v>33581</v>
      </c>
      <c r="D4" s="277">
        <f>SUM(D5:D19)</f>
        <v>35380</v>
      </c>
      <c r="E4" s="413">
        <f>IF(AND(C4&lt;&gt;0,D4&lt;&gt;0),D4/C4,"")</f>
        <v>1.054</v>
      </c>
      <c r="F4" s="414" t="str">
        <f t="shared" ref="F4:F40" si="0">IF(LEN(A4)=3,"是",IF(B4&lt;&gt;"",IF(SUM(C4:D4)&lt;&gt;0,"是","否"),"是"))</f>
        <v>是</v>
      </c>
    </row>
    <row r="5" ht="32.1" customHeight="1" spans="1:6">
      <c r="A5" s="293" t="s">
        <v>10</v>
      </c>
      <c r="B5" s="415" t="s">
        <v>11</v>
      </c>
      <c r="C5" s="416">
        <v>14609</v>
      </c>
      <c r="D5" s="417">
        <v>13066</v>
      </c>
      <c r="E5" s="418">
        <f t="shared" ref="E5:E40" si="1">IF(AND(C5&lt;&gt;0,D5&lt;&gt;0),D5/C5,"")</f>
        <v>0.894</v>
      </c>
      <c r="F5" s="414" t="str">
        <f t="shared" si="0"/>
        <v>是</v>
      </c>
    </row>
    <row r="6" ht="32.1" customHeight="1" spans="1:6">
      <c r="A6" s="293" t="s">
        <v>12</v>
      </c>
      <c r="B6" s="415" t="s">
        <v>13</v>
      </c>
      <c r="C6" s="416">
        <v>647</v>
      </c>
      <c r="D6" s="417">
        <v>621</v>
      </c>
      <c r="E6" s="418">
        <f t="shared" si="1"/>
        <v>0.96</v>
      </c>
      <c r="F6" s="414" t="str">
        <f t="shared" si="0"/>
        <v>是</v>
      </c>
    </row>
    <row r="7" ht="32.1" customHeight="1" spans="1:6">
      <c r="A7" s="293" t="s">
        <v>14</v>
      </c>
      <c r="B7" s="415" t="s">
        <v>15</v>
      </c>
      <c r="C7" s="416">
        <v>366</v>
      </c>
      <c r="D7" s="417">
        <v>376</v>
      </c>
      <c r="E7" s="418">
        <f t="shared" si="1"/>
        <v>1.027</v>
      </c>
      <c r="F7" s="414" t="str">
        <f t="shared" si="0"/>
        <v>是</v>
      </c>
    </row>
    <row r="8" customFormat="1" ht="32.1" customHeight="1" spans="1:6">
      <c r="A8" s="419" t="s">
        <v>16</v>
      </c>
      <c r="B8" s="420" t="s">
        <v>17</v>
      </c>
      <c r="C8" s="416">
        <v>1001</v>
      </c>
      <c r="D8" s="417">
        <v>2600</v>
      </c>
      <c r="E8" s="418">
        <f t="shared" si="1"/>
        <v>2.597</v>
      </c>
      <c r="F8" s="414" t="str">
        <f t="shared" si="0"/>
        <v>是</v>
      </c>
    </row>
    <row r="9" ht="32.1" customHeight="1" spans="1:6">
      <c r="A9" s="293" t="s">
        <v>18</v>
      </c>
      <c r="B9" s="415" t="s">
        <v>19</v>
      </c>
      <c r="C9" s="416">
        <v>1469</v>
      </c>
      <c r="D9" s="417">
        <v>1470</v>
      </c>
      <c r="E9" s="418">
        <f t="shared" si="1"/>
        <v>1.001</v>
      </c>
      <c r="F9" s="414" t="str">
        <f t="shared" si="0"/>
        <v>是</v>
      </c>
    </row>
    <row r="10" customFormat="1" ht="32.1" customHeight="1" spans="1:6">
      <c r="A10" s="419" t="s">
        <v>20</v>
      </c>
      <c r="B10" s="420" t="s">
        <v>21</v>
      </c>
      <c r="C10" s="416">
        <v>659</v>
      </c>
      <c r="D10" s="417">
        <v>660</v>
      </c>
      <c r="E10" s="418">
        <f t="shared" si="1"/>
        <v>1.002</v>
      </c>
      <c r="F10" s="414" t="str">
        <f t="shared" si="0"/>
        <v>是</v>
      </c>
    </row>
    <row r="11" customFormat="1" ht="32.1" customHeight="1" spans="1:6">
      <c r="A11" s="419" t="s">
        <v>22</v>
      </c>
      <c r="B11" s="420" t="s">
        <v>23</v>
      </c>
      <c r="C11" s="416">
        <v>409</v>
      </c>
      <c r="D11" s="417">
        <v>410</v>
      </c>
      <c r="E11" s="418">
        <f t="shared" si="1"/>
        <v>1.002</v>
      </c>
      <c r="F11" s="414" t="str">
        <f t="shared" si="0"/>
        <v>是</v>
      </c>
    </row>
    <row r="12" customFormat="1" ht="32.1" customHeight="1" spans="1:6">
      <c r="A12" s="419" t="s">
        <v>24</v>
      </c>
      <c r="B12" s="420" t="s">
        <v>25</v>
      </c>
      <c r="C12" s="416">
        <v>566</v>
      </c>
      <c r="D12" s="417">
        <v>567</v>
      </c>
      <c r="E12" s="418">
        <f t="shared" si="1"/>
        <v>1.002</v>
      </c>
      <c r="F12" s="414" t="str">
        <f t="shared" si="0"/>
        <v>是</v>
      </c>
    </row>
    <row r="13" customFormat="1" ht="32.1" customHeight="1" spans="1:6">
      <c r="A13" s="419" t="s">
        <v>26</v>
      </c>
      <c r="B13" s="420" t="s">
        <v>27</v>
      </c>
      <c r="C13" s="416">
        <v>1104</v>
      </c>
      <c r="D13" s="417">
        <v>970</v>
      </c>
      <c r="E13" s="418">
        <f t="shared" si="1"/>
        <v>0.879</v>
      </c>
      <c r="F13" s="414" t="str">
        <f t="shared" si="0"/>
        <v>是</v>
      </c>
    </row>
    <row r="14" customFormat="1" ht="32.1" customHeight="1" spans="1:6">
      <c r="A14" s="419" t="s">
        <v>28</v>
      </c>
      <c r="B14" s="420" t="s">
        <v>29</v>
      </c>
      <c r="C14" s="416">
        <v>948</v>
      </c>
      <c r="D14" s="417">
        <v>950</v>
      </c>
      <c r="E14" s="418">
        <f t="shared" si="1"/>
        <v>1.002</v>
      </c>
      <c r="F14" s="414" t="str">
        <f t="shared" si="0"/>
        <v>是</v>
      </c>
    </row>
    <row r="15" ht="32.1" customHeight="1" spans="1:6">
      <c r="A15" s="293" t="s">
        <v>30</v>
      </c>
      <c r="B15" s="415" t="s">
        <v>31</v>
      </c>
      <c r="C15" s="416">
        <v>1778</v>
      </c>
      <c r="D15" s="417">
        <v>3500</v>
      </c>
      <c r="E15" s="418">
        <f t="shared" si="1"/>
        <v>1.969</v>
      </c>
      <c r="F15" s="414" t="str">
        <f t="shared" si="0"/>
        <v>是</v>
      </c>
    </row>
    <row r="16" customFormat="1" ht="32.1" customHeight="1" spans="1:6">
      <c r="A16" s="419" t="s">
        <v>32</v>
      </c>
      <c r="B16" s="420" t="s">
        <v>33</v>
      </c>
      <c r="C16" s="416">
        <v>1547</v>
      </c>
      <c r="D16" s="417">
        <v>1360</v>
      </c>
      <c r="E16" s="418">
        <f t="shared" si="1"/>
        <v>0.879</v>
      </c>
      <c r="F16" s="414" t="str">
        <f t="shared" si="0"/>
        <v>是</v>
      </c>
    </row>
    <row r="17" customFormat="1" ht="32.1" customHeight="1" spans="1:6">
      <c r="A17" s="419" t="s">
        <v>34</v>
      </c>
      <c r="B17" s="420" t="s">
        <v>35</v>
      </c>
      <c r="C17" s="416">
        <v>8269</v>
      </c>
      <c r="D17" s="417">
        <v>8700</v>
      </c>
      <c r="E17" s="418">
        <f t="shared" si="1"/>
        <v>1.052</v>
      </c>
      <c r="F17" s="414" t="str">
        <f t="shared" si="0"/>
        <v>是</v>
      </c>
    </row>
    <row r="18" customFormat="1" ht="32.1" customHeight="1" spans="1:6">
      <c r="A18" s="419" t="s">
        <v>36</v>
      </c>
      <c r="B18" s="420" t="s">
        <v>37</v>
      </c>
      <c r="C18" s="416">
        <v>144</v>
      </c>
      <c r="D18" s="417">
        <v>130</v>
      </c>
      <c r="E18" s="418">
        <f t="shared" si="1"/>
        <v>0.903</v>
      </c>
      <c r="F18" s="414" t="str">
        <f t="shared" si="0"/>
        <v>是</v>
      </c>
    </row>
    <row r="19" customFormat="1" ht="32.1" customHeight="1" spans="1:6">
      <c r="A19" s="468" t="s">
        <v>132</v>
      </c>
      <c r="B19" s="420" t="s">
        <v>39</v>
      </c>
      <c r="C19" s="416">
        <v>65</v>
      </c>
      <c r="D19" s="417">
        <v>0</v>
      </c>
      <c r="E19" s="413" t="str">
        <f t="shared" si="1"/>
        <v/>
      </c>
      <c r="F19" s="414" t="str">
        <f t="shared" si="0"/>
        <v>是</v>
      </c>
    </row>
    <row r="20" ht="32.1" customHeight="1" spans="1:6">
      <c r="A20" s="290" t="s">
        <v>40</v>
      </c>
      <c r="B20" s="412" t="s">
        <v>41</v>
      </c>
      <c r="C20" s="277">
        <f>SUM(C21:C28)</f>
        <v>13340</v>
      </c>
      <c r="D20" s="277">
        <f>SUM(D21:D28)</f>
        <v>12480</v>
      </c>
      <c r="E20" s="413">
        <f t="shared" si="1"/>
        <v>0.936</v>
      </c>
      <c r="F20" s="414" t="str">
        <f t="shared" si="0"/>
        <v>是</v>
      </c>
    </row>
    <row r="21" ht="32.1" customHeight="1" spans="1:6">
      <c r="A21" s="421" t="s">
        <v>42</v>
      </c>
      <c r="B21" s="415" t="s">
        <v>43</v>
      </c>
      <c r="C21" s="422">
        <v>2465</v>
      </c>
      <c r="D21" s="417">
        <v>2080</v>
      </c>
      <c r="E21" s="418">
        <f t="shared" si="1"/>
        <v>0.844</v>
      </c>
      <c r="F21" s="414" t="str">
        <f t="shared" si="0"/>
        <v>是</v>
      </c>
    </row>
    <row r="22" ht="32.1" customHeight="1" spans="1:6">
      <c r="A22" s="293" t="s">
        <v>44</v>
      </c>
      <c r="B22" s="423" t="s">
        <v>45</v>
      </c>
      <c r="C22" s="424">
        <v>1820</v>
      </c>
      <c r="D22" s="425">
        <v>1793</v>
      </c>
      <c r="E22" s="418">
        <f t="shared" si="1"/>
        <v>0.985</v>
      </c>
      <c r="F22" s="414" t="str">
        <f t="shared" si="0"/>
        <v>是</v>
      </c>
    </row>
    <row r="23" ht="32.1" customHeight="1" spans="1:6">
      <c r="A23" s="293" t="s">
        <v>46</v>
      </c>
      <c r="B23" s="415" t="s">
        <v>47</v>
      </c>
      <c r="C23" s="422">
        <v>2553</v>
      </c>
      <c r="D23" s="426">
        <v>2621</v>
      </c>
      <c r="E23" s="418">
        <f t="shared" si="1"/>
        <v>1.027</v>
      </c>
      <c r="F23" s="414" t="str">
        <f t="shared" si="0"/>
        <v>是</v>
      </c>
    </row>
    <row r="24" ht="32.1" customHeight="1" spans="1:6">
      <c r="A24" s="293" t="s">
        <v>48</v>
      </c>
      <c r="B24" s="415" t="s">
        <v>49</v>
      </c>
      <c r="C24" s="422"/>
      <c r="D24" s="426"/>
      <c r="E24" s="418" t="str">
        <f t="shared" si="1"/>
        <v/>
      </c>
      <c r="F24" s="414" t="str">
        <f t="shared" si="0"/>
        <v>否</v>
      </c>
    </row>
    <row r="25" ht="32.1" customHeight="1" spans="1:6">
      <c r="A25" s="293" t="s">
        <v>50</v>
      </c>
      <c r="B25" s="415" t="s">
        <v>51</v>
      </c>
      <c r="C25" s="427">
        <v>5535</v>
      </c>
      <c r="D25" s="417">
        <v>5386</v>
      </c>
      <c r="E25" s="418">
        <f t="shared" si="1"/>
        <v>0.973</v>
      </c>
      <c r="F25" s="414" t="str">
        <f t="shared" si="0"/>
        <v>是</v>
      </c>
    </row>
    <row r="26" customFormat="1" ht="32.1" customHeight="1" spans="1:6">
      <c r="A26" s="419" t="s">
        <v>52</v>
      </c>
      <c r="B26" s="420" t="s">
        <v>53</v>
      </c>
      <c r="C26" s="428"/>
      <c r="D26" s="417"/>
      <c r="E26" s="418" t="str">
        <f t="shared" si="1"/>
        <v/>
      </c>
      <c r="F26" s="414" t="str">
        <f t="shared" si="0"/>
        <v>否</v>
      </c>
    </row>
    <row r="27" ht="32.1" customHeight="1" spans="1:6">
      <c r="A27" s="293" t="s">
        <v>54</v>
      </c>
      <c r="B27" s="415" t="s">
        <v>55</v>
      </c>
      <c r="C27" s="428">
        <v>899</v>
      </c>
      <c r="D27" s="417">
        <v>600</v>
      </c>
      <c r="E27" s="418">
        <f t="shared" si="1"/>
        <v>0.667</v>
      </c>
      <c r="F27" s="414" t="str">
        <f t="shared" si="0"/>
        <v>是</v>
      </c>
    </row>
    <row r="28" ht="32.1" customHeight="1" spans="1:6">
      <c r="A28" s="293" t="s">
        <v>56</v>
      </c>
      <c r="B28" s="415" t="s">
        <v>57</v>
      </c>
      <c r="C28" s="429">
        <v>68</v>
      </c>
      <c r="D28" s="275"/>
      <c r="E28" s="413" t="str">
        <f t="shared" si="1"/>
        <v/>
      </c>
      <c r="F28" s="414" t="str">
        <f t="shared" si="0"/>
        <v>是</v>
      </c>
    </row>
    <row r="29" ht="32.1" customHeight="1" spans="1:6">
      <c r="A29" s="293"/>
      <c r="B29" s="415"/>
      <c r="C29" s="179"/>
      <c r="D29" s="430"/>
      <c r="E29" s="413" t="str">
        <f t="shared" si="1"/>
        <v/>
      </c>
      <c r="F29" s="414" t="str">
        <f t="shared" si="0"/>
        <v>是</v>
      </c>
    </row>
    <row r="30" s="283" customFormat="1" ht="32.1" customHeight="1" spans="1:6">
      <c r="A30" s="431"/>
      <c r="B30" s="432" t="s">
        <v>133</v>
      </c>
      <c r="C30" s="277">
        <f>C4+C20</f>
        <v>46921</v>
      </c>
      <c r="D30" s="277">
        <f>D4+D20</f>
        <v>47860</v>
      </c>
      <c r="E30" s="413">
        <f t="shared" si="1"/>
        <v>1.02</v>
      </c>
      <c r="F30" s="414" t="str">
        <f t="shared" si="0"/>
        <v>是</v>
      </c>
    </row>
    <row r="31" ht="32.1" customHeight="1" spans="1:6">
      <c r="A31" s="290">
        <v>105</v>
      </c>
      <c r="B31" s="149" t="s">
        <v>59</v>
      </c>
      <c r="C31" s="277">
        <v>7361</v>
      </c>
      <c r="D31" s="277">
        <v>6610</v>
      </c>
      <c r="E31" s="413">
        <f t="shared" si="1"/>
        <v>0.898</v>
      </c>
      <c r="F31" s="414" t="str">
        <f t="shared" si="0"/>
        <v>是</v>
      </c>
    </row>
    <row r="32" ht="32.1" customHeight="1" spans="1:6">
      <c r="A32" s="433">
        <v>110</v>
      </c>
      <c r="B32" s="434" t="s">
        <v>60</v>
      </c>
      <c r="C32" s="277">
        <v>229233</v>
      </c>
      <c r="D32" s="277">
        <v>189487</v>
      </c>
      <c r="E32" s="413">
        <f t="shared" si="1"/>
        <v>0.827</v>
      </c>
      <c r="F32" s="414" t="str">
        <f t="shared" si="0"/>
        <v>是</v>
      </c>
    </row>
    <row r="33" ht="32.1" customHeight="1" spans="1:6">
      <c r="A33" s="313">
        <v>11001</v>
      </c>
      <c r="B33" s="273" t="s">
        <v>61</v>
      </c>
      <c r="C33" s="275">
        <v>3135</v>
      </c>
      <c r="D33" s="275">
        <v>2850</v>
      </c>
      <c r="E33" s="418">
        <f t="shared" si="1"/>
        <v>0.909</v>
      </c>
      <c r="F33" s="414" t="str">
        <f t="shared" si="0"/>
        <v>是</v>
      </c>
    </row>
    <row r="34" ht="32.1" customHeight="1" spans="1:6">
      <c r="A34" s="313"/>
      <c r="B34" s="273" t="s">
        <v>62</v>
      </c>
      <c r="C34" s="275">
        <v>226098</v>
      </c>
      <c r="D34" s="275">
        <v>186637</v>
      </c>
      <c r="E34" s="418">
        <f t="shared" si="1"/>
        <v>0.825</v>
      </c>
      <c r="F34" s="414" t="str">
        <f t="shared" si="0"/>
        <v>是</v>
      </c>
    </row>
    <row r="35" ht="32.1" customHeight="1" spans="1:6">
      <c r="A35" s="313">
        <v>11006</v>
      </c>
      <c r="B35" s="273" t="s">
        <v>134</v>
      </c>
      <c r="C35" s="275">
        <v>26483</v>
      </c>
      <c r="D35" s="275">
        <v>13803</v>
      </c>
      <c r="E35" s="418">
        <f t="shared" si="1"/>
        <v>0.521</v>
      </c>
      <c r="F35" s="414" t="str">
        <f t="shared" si="0"/>
        <v>是</v>
      </c>
    </row>
    <row r="36" ht="32.1" customHeight="1" spans="1:6">
      <c r="A36" s="313">
        <v>11008</v>
      </c>
      <c r="B36" s="273" t="s">
        <v>63</v>
      </c>
      <c r="C36" s="275">
        <v>10</v>
      </c>
      <c r="D36" s="275">
        <v>2250</v>
      </c>
      <c r="E36" s="418">
        <f t="shared" si="1"/>
        <v>225</v>
      </c>
      <c r="F36" s="414" t="str">
        <f t="shared" si="0"/>
        <v>是</v>
      </c>
    </row>
    <row r="37" ht="32.1" customHeight="1" spans="1:6">
      <c r="A37" s="313">
        <v>11009</v>
      </c>
      <c r="B37" s="273" t="s">
        <v>64</v>
      </c>
      <c r="C37" s="179"/>
      <c r="D37" s="430"/>
      <c r="E37" s="413" t="str">
        <f t="shared" si="1"/>
        <v/>
      </c>
      <c r="F37" s="414" t="str">
        <f t="shared" si="0"/>
        <v>否</v>
      </c>
    </row>
    <row r="38" s="404" customFormat="1" ht="32.1" customHeight="1" spans="1:6">
      <c r="A38" s="435">
        <v>11013</v>
      </c>
      <c r="B38" s="273" t="s">
        <v>65</v>
      </c>
      <c r="C38" s="179">
        <v>0</v>
      </c>
      <c r="D38" s="273"/>
      <c r="E38" s="413" t="str">
        <f t="shared" si="1"/>
        <v/>
      </c>
      <c r="F38" s="414" t="str">
        <f t="shared" si="0"/>
        <v>否</v>
      </c>
    </row>
    <row r="39" s="405" customFormat="1" ht="32.1" customHeight="1" spans="1:6">
      <c r="A39" s="313">
        <v>11015</v>
      </c>
      <c r="B39" s="436" t="s">
        <v>66</v>
      </c>
      <c r="C39" s="179"/>
      <c r="D39" s="430"/>
      <c r="E39" s="413" t="str">
        <f t="shared" si="1"/>
        <v/>
      </c>
      <c r="F39" s="414" t="str">
        <f t="shared" si="0"/>
        <v>否</v>
      </c>
    </row>
    <row r="40" ht="32.1" customHeight="1" spans="1:6">
      <c r="A40" s="437"/>
      <c r="B40" s="438" t="s">
        <v>67</v>
      </c>
      <c r="C40" s="161">
        <f>C30+C31+C32+C35+C36</f>
        <v>310008</v>
      </c>
      <c r="D40" s="161">
        <f>D30+D31+D32+D35+D36</f>
        <v>260010</v>
      </c>
      <c r="E40" s="413">
        <f t="shared" si="1"/>
        <v>0.839</v>
      </c>
      <c r="F40" s="414" t="str">
        <f t="shared" si="0"/>
        <v>是</v>
      </c>
    </row>
    <row r="41" spans="4:4">
      <c r="D41" s="439"/>
    </row>
    <row r="42" spans="4:4">
      <c r="D42" s="439"/>
    </row>
    <row r="43" spans="4:4">
      <c r="D43" s="439"/>
    </row>
    <row r="44" spans="4:4">
      <c r="D44" s="439"/>
    </row>
  </sheetData>
  <autoFilter xmlns:etc="http://www.wps.cn/officeDocument/2017/etCustomData" ref="A3:F40" etc:filterBottomFollowUsedRange="0">
    <extLst/>
  </autoFilter>
  <mergeCells count="1">
    <mergeCell ref="A1:E1"/>
  </mergeCells>
  <conditionalFormatting sqref="E2">
    <cfRule type="cellIs" dxfId="0" priority="62" stopIfTrue="1" operator="lessThanOrEqual">
      <formula>-1</formula>
    </cfRule>
  </conditionalFormatting>
  <conditionalFormatting sqref="C24">
    <cfRule type="expression" dxfId="1" priority="19" stopIfTrue="1">
      <formula>"len($A:$A)=3"</formula>
    </cfRule>
  </conditionalFormatting>
  <conditionalFormatting sqref="D24">
    <cfRule type="expression" dxfId="1" priority="18" stopIfTrue="1">
      <formula>"len($A:$A)=3"</formula>
    </cfRule>
  </conditionalFormatting>
  <conditionalFormatting sqref="C27">
    <cfRule type="expression" dxfId="1" priority="17" stopIfTrue="1">
      <formula>"len($A:$A)=3"</formula>
    </cfRule>
  </conditionalFormatting>
  <conditionalFormatting sqref="D27">
    <cfRule type="expression" dxfId="1" priority="16" stopIfTrue="1">
      <formula>"len($A:$A)=3"</formula>
    </cfRule>
  </conditionalFormatting>
  <conditionalFormatting sqref="A31:B31">
    <cfRule type="expression" dxfId="1" priority="68" stopIfTrue="1">
      <formula>"len($A:$A)=3"</formula>
    </cfRule>
  </conditionalFormatting>
  <conditionalFormatting sqref="C31">
    <cfRule type="expression" dxfId="1" priority="15" stopIfTrue="1">
      <formula>"len($A:$A)=3"</formula>
    </cfRule>
    <cfRule type="expression" dxfId="1" priority="14" stopIfTrue="1">
      <formula>"len($A:$A)=3"</formula>
    </cfRule>
  </conditionalFormatting>
  <conditionalFormatting sqref="D31">
    <cfRule type="expression" dxfId="1" priority="13" stopIfTrue="1">
      <formula>"len($A:$A)=3"</formula>
    </cfRule>
    <cfRule type="expression" dxfId="1" priority="12" stopIfTrue="1">
      <formula>"len($A:$A)=3"</formula>
    </cfRule>
  </conditionalFormatting>
  <conditionalFormatting sqref="C35:D35">
    <cfRule type="expression" dxfId="1" priority="11" stopIfTrue="1">
      <formula>"len($A:$A)=3"</formula>
    </cfRule>
  </conditionalFormatting>
  <conditionalFormatting sqref="B38">
    <cfRule type="expression" dxfId="1" priority="2" stopIfTrue="1">
      <formula>"len($A:$A)=3"</formula>
    </cfRule>
  </conditionalFormatting>
  <conditionalFormatting sqref="C38">
    <cfRule type="expression" dxfId="1" priority="3" stopIfTrue="1">
      <formula>"len($A:$A)=3"</formula>
    </cfRule>
  </conditionalFormatting>
  <conditionalFormatting sqref="D38">
    <cfRule type="expression" dxfId="1" priority="1" stopIfTrue="1">
      <formula>"len($A:$A)=3"</formula>
    </cfRule>
  </conditionalFormatting>
  <conditionalFormatting sqref="B39">
    <cfRule type="expression" dxfId="1" priority="36" stopIfTrue="1">
      <formula>"len($A:$A)=3"</formula>
    </cfRule>
    <cfRule type="expression" dxfId="1" priority="37" stopIfTrue="1">
      <formula>"len($A:$A)=3"</formula>
    </cfRule>
  </conditionalFormatting>
  <conditionalFormatting sqref="B4:B6">
    <cfRule type="expression" dxfId="1" priority="61" stopIfTrue="1">
      <formula>"len($A:$A)=3"</formula>
    </cfRule>
  </conditionalFormatting>
  <conditionalFormatting sqref="B7:B8">
    <cfRule type="expression" dxfId="1" priority="60" stopIfTrue="1">
      <formula>"len($A:$A)=3"</formula>
    </cfRule>
  </conditionalFormatting>
  <conditionalFormatting sqref="C5:C6">
    <cfRule type="expression" dxfId="1" priority="29" stopIfTrue="1">
      <formula>"len($A:$A)=3"</formula>
    </cfRule>
  </conditionalFormatting>
  <conditionalFormatting sqref="C5:C19">
    <cfRule type="expression" dxfId="1" priority="27" stopIfTrue="1">
      <formula>"len($A:$A)=3"</formula>
    </cfRule>
  </conditionalFormatting>
  <conditionalFormatting sqref="C7:C8">
    <cfRule type="expression" dxfId="1" priority="28" stopIfTrue="1">
      <formula>"len($A:$A)=3"</formula>
    </cfRule>
  </conditionalFormatting>
  <conditionalFormatting sqref="C33:C34">
    <cfRule type="expression" dxfId="1" priority="8" stopIfTrue="1">
      <formula>"len($A:$A)=3"</formula>
    </cfRule>
  </conditionalFormatting>
  <conditionalFormatting sqref="C35:C36">
    <cfRule type="expression" dxfId="1" priority="7" stopIfTrue="1">
      <formula>"len($A:$A)=3"</formula>
    </cfRule>
  </conditionalFormatting>
  <conditionalFormatting sqref="D5:D6">
    <cfRule type="expression" dxfId="1" priority="26" stopIfTrue="1">
      <formula>"len($A:$A)=3"</formula>
    </cfRule>
  </conditionalFormatting>
  <conditionalFormatting sqref="D5:D19">
    <cfRule type="expression" dxfId="1" priority="24" stopIfTrue="1">
      <formula>"len($A:$A)=3"</formula>
    </cfRule>
  </conditionalFormatting>
  <conditionalFormatting sqref="D7:D8">
    <cfRule type="expression" dxfId="1" priority="25" stopIfTrue="1">
      <formula>"len($A:$A)=3"</formula>
    </cfRule>
  </conditionalFormatting>
  <conditionalFormatting sqref="D33:D34">
    <cfRule type="expression" dxfId="1" priority="6" stopIfTrue="1">
      <formula>"len($A:$A)=3"</formula>
    </cfRule>
    <cfRule type="expression" dxfId="1" priority="5" stopIfTrue="1">
      <formula>"len($A:$A)=3"</formula>
    </cfRule>
  </conditionalFormatting>
  <conditionalFormatting sqref="D35:D36">
    <cfRule type="expression" dxfId="1" priority="4" stopIfTrue="1">
      <formula>"len($A:$A)=3"</formula>
    </cfRule>
  </conditionalFormatting>
  <conditionalFormatting sqref="F4:F58">
    <cfRule type="cellIs" dxfId="2" priority="52" stopIfTrue="1" operator="lessThan">
      <formula>0</formula>
    </cfRule>
  </conditionalFormatting>
  <conditionalFormatting sqref="A4:B28">
    <cfRule type="expression" dxfId="1" priority="58" stopIfTrue="1">
      <formula>"len($A:$A)=3"</formula>
    </cfRule>
  </conditionalFormatting>
  <conditionalFormatting sqref="C4 D4">
    <cfRule type="expression" dxfId="1" priority="23" stopIfTrue="1">
      <formula>"len($A:$A)=3"</formula>
    </cfRule>
    <cfRule type="expression" dxfId="1" priority="22" stopIfTrue="1">
      <formula>"len($A:$A)=3"</formula>
    </cfRule>
  </conditionalFormatting>
  <conditionalFormatting sqref="C20:C23 C25:C26 C28 D20">
    <cfRule type="expression" dxfId="1" priority="21" stopIfTrue="1">
      <formula>"len($A:$A)=3"</formula>
    </cfRule>
  </conditionalFormatting>
  <conditionalFormatting sqref="D21:D23 D25:D26 D28">
    <cfRule type="expression" dxfId="1" priority="20" stopIfTrue="1">
      <formula>"len($A:$A)=3"</formula>
    </cfRule>
  </conditionalFormatting>
  <conditionalFormatting sqref="A29:C29 C39 B40:C58 D40:D44">
    <cfRule type="expression" dxfId="1" priority="69" stopIfTrue="1">
      <formula>"len($A:$A)=3"</formula>
    </cfRule>
  </conditionalFormatting>
  <conditionalFormatting sqref="B29:C29 B31 C39">
    <cfRule type="expression" dxfId="1" priority="81" stopIfTrue="1">
      <formula>"len($A:$A)=3"</formula>
    </cfRule>
  </conditionalFormatting>
  <conditionalFormatting sqref="A32:B32 A35:B35">
    <cfRule type="expression" dxfId="1" priority="41" stopIfTrue="1">
      <formula>"len($A:$A)=3"</formula>
    </cfRule>
  </conditionalFormatting>
  <conditionalFormatting sqref="B32:B34 B39">
    <cfRule type="expression" dxfId="1" priority="42" stopIfTrue="1">
      <formula>"len($A:$A)=3"</formula>
    </cfRule>
  </conditionalFormatting>
  <conditionalFormatting sqref="C32:D34">
    <cfRule type="expression" dxfId="1" priority="10" stopIfTrue="1">
      <formula>"len($A:$A)=3"</formula>
    </cfRule>
    <cfRule type="expression" dxfId="1" priority="9" stopIfTrue="1">
      <formula>"len($A:$A)=3"</formula>
    </cfRule>
  </conditionalFormatting>
  <conditionalFormatting sqref="A33:B34">
    <cfRule type="expression" dxfId="1" priority="40" stopIfTrue="1">
      <formula>"len($A:$A)=3"</formula>
    </cfRule>
  </conditionalFormatting>
  <conditionalFormatting sqref="A36:B37 A38 A39:B44">
    <cfRule type="expression" dxfId="1" priority="38" stopIfTrue="1">
      <formula>"len($A:$A)=3"</formula>
    </cfRule>
  </conditionalFormatting>
  <conditionalFormatting sqref="C37 C39">
    <cfRule type="expression" dxfId="1" priority="64" stopIfTrue="1">
      <formula>"len($A:$A)=3"</formula>
    </cfRule>
  </conditionalFormatting>
  <conditionalFormatting sqref="A38 A39:B39">
    <cfRule type="expression" dxfId="1" priority="35" stopIfTrue="1">
      <formula>"len($A:$A)=3"</formula>
    </cfRule>
  </conditionalFormatting>
  <dataValidations count="1">
    <dataValidation type="custom" allowBlank="1" showInputMessage="1" showErrorMessage="1" errorTitle="提示" error="对不起，此处只能输入数字。" sqref="C5:C19 C21:C23 C25:C28">
      <formula1>OR(C5="",ISNUMBER(C5))</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4">
    <tabColor rgb="FF00B0F0"/>
  </sheetPr>
  <dimension ref="A1:E1380"/>
  <sheetViews>
    <sheetView showGridLines="0" showZeros="0" view="pageBreakPreview" zoomScaleNormal="100" workbookViewId="0">
      <pane xSplit="1" ySplit="3" topLeftCell="B1362" activePane="bottomRight" state="frozen"/>
      <selection/>
      <selection pane="topRight"/>
      <selection pane="bottomLeft"/>
      <selection pane="bottomRight" activeCell="I1104" sqref="I1104"/>
    </sheetView>
  </sheetViews>
  <sheetFormatPr defaultColWidth="9" defaultRowHeight="14.25" outlineLevelCol="4"/>
  <cols>
    <col min="1" max="1" width="13.25" style="117" customWidth="1"/>
    <col min="2" max="2" width="50.6333333333333" style="117" customWidth="1"/>
    <col min="3" max="4" width="20.6333333333333" style="117" customWidth="1"/>
    <col min="5" max="5" width="20.6333333333333" style="281" customWidth="1"/>
    <col min="6" max="16384" width="9" style="117"/>
  </cols>
  <sheetData>
    <row r="1" s="367" customFormat="1" ht="45" customHeight="1" spans="1:5">
      <c r="A1" s="369"/>
      <c r="B1" s="369" t="s">
        <v>135</v>
      </c>
      <c r="C1" s="369"/>
      <c r="D1" s="369"/>
      <c r="E1" s="369"/>
    </row>
    <row r="2" s="191" customFormat="1" ht="20.1" customHeight="1" spans="1:5">
      <c r="A2" s="370"/>
      <c r="B2" s="371"/>
      <c r="C2" s="372"/>
      <c r="D2" s="373"/>
      <c r="E2" s="373" t="s">
        <v>2</v>
      </c>
    </row>
    <row r="3" s="118" customFormat="1" ht="45" customHeight="1" spans="1:5">
      <c r="A3" s="374" t="s">
        <v>3</v>
      </c>
      <c r="B3" s="375" t="s">
        <v>4</v>
      </c>
      <c r="C3" s="374" t="s">
        <v>129</v>
      </c>
      <c r="D3" s="374" t="s">
        <v>6</v>
      </c>
      <c r="E3" s="374" t="s">
        <v>130</v>
      </c>
    </row>
    <row r="4" ht="36" customHeight="1" spans="1:5">
      <c r="A4" s="376" t="s">
        <v>69</v>
      </c>
      <c r="B4" s="250" t="s">
        <v>70</v>
      </c>
      <c r="C4" s="251">
        <v>21049</v>
      </c>
      <c r="D4" s="251">
        <v>24121</v>
      </c>
      <c r="E4" s="252">
        <f>IF(C4&gt;0,D4/C4-1,IF(C4&lt;0,-(D4/C4-1),""))</f>
        <v>0.146</v>
      </c>
    </row>
    <row r="5" ht="36" customHeight="1" spans="1:5">
      <c r="A5" s="376" t="s">
        <v>136</v>
      </c>
      <c r="B5" s="250" t="s">
        <v>137</v>
      </c>
      <c r="C5" s="251">
        <f>SUBTOTAL(9,C6:C13)</f>
        <v>1104</v>
      </c>
      <c r="D5" s="251">
        <f>SUBTOTAL(9,D6:D13)</f>
        <v>1170</v>
      </c>
      <c r="E5" s="252">
        <f t="shared" ref="E5:E36" si="0">IF(C5&gt;0,D5/C5-1,IF(C5&lt;0,-(D5/C5-1),""))</f>
        <v>0.06</v>
      </c>
    </row>
    <row r="6" ht="36" customHeight="1" spans="1:5">
      <c r="A6" s="377" t="s">
        <v>138</v>
      </c>
      <c r="B6" s="253" t="s">
        <v>139</v>
      </c>
      <c r="C6" s="254">
        <v>873</v>
      </c>
      <c r="D6" s="254">
        <v>908</v>
      </c>
      <c r="E6" s="255">
        <f t="shared" si="0"/>
        <v>0.04</v>
      </c>
    </row>
    <row r="7" ht="36" customHeight="1" spans="1:5">
      <c r="A7" s="377" t="s">
        <v>140</v>
      </c>
      <c r="B7" s="253" t="s">
        <v>141</v>
      </c>
      <c r="C7" s="254">
        <v>65</v>
      </c>
      <c r="D7" s="254">
        <v>57</v>
      </c>
      <c r="E7" s="255">
        <f t="shared" si="0"/>
        <v>-0.123</v>
      </c>
    </row>
    <row r="8" ht="36" customHeight="1" spans="1:5">
      <c r="A8" s="377" t="s">
        <v>142</v>
      </c>
      <c r="B8" s="253" t="s">
        <v>143</v>
      </c>
      <c r="C8" s="254"/>
      <c r="D8" s="254"/>
      <c r="E8" s="252" t="str">
        <f t="shared" si="0"/>
        <v/>
      </c>
    </row>
    <row r="9" ht="36" customHeight="1" spans="1:5">
      <c r="A9" s="377" t="s">
        <v>144</v>
      </c>
      <c r="B9" s="253" t="s">
        <v>145</v>
      </c>
      <c r="C9" s="254">
        <v>45</v>
      </c>
      <c r="D9" s="254">
        <v>74</v>
      </c>
      <c r="E9" s="255">
        <f t="shared" si="0"/>
        <v>0.644</v>
      </c>
    </row>
    <row r="10" ht="36" customHeight="1" spans="1:5">
      <c r="A10" s="377" t="s">
        <v>146</v>
      </c>
      <c r="B10" s="253" t="s">
        <v>147</v>
      </c>
      <c r="C10" s="254"/>
      <c r="D10" s="254"/>
      <c r="E10" s="252" t="str">
        <f t="shared" si="0"/>
        <v/>
      </c>
    </row>
    <row r="11" ht="36" customHeight="1" spans="1:5">
      <c r="A11" s="377" t="s">
        <v>148</v>
      </c>
      <c r="B11" s="253" t="s">
        <v>149</v>
      </c>
      <c r="C11" s="378">
        <v>8</v>
      </c>
      <c r="D11" s="378">
        <v>13</v>
      </c>
      <c r="E11" s="255">
        <f t="shared" si="0"/>
        <v>0.625</v>
      </c>
    </row>
    <row r="12" ht="36" customHeight="1" spans="1:5">
      <c r="A12" s="377" t="s">
        <v>150</v>
      </c>
      <c r="B12" s="253" t="s">
        <v>151</v>
      </c>
      <c r="C12" s="378">
        <v>2</v>
      </c>
      <c r="D12" s="254">
        <v>0</v>
      </c>
      <c r="E12" s="255">
        <f t="shared" si="0"/>
        <v>-1</v>
      </c>
    </row>
    <row r="13" ht="36" customHeight="1" spans="1:5">
      <c r="A13" s="377" t="s">
        <v>152</v>
      </c>
      <c r="B13" s="253" t="s">
        <v>153</v>
      </c>
      <c r="C13" s="378">
        <v>111</v>
      </c>
      <c r="D13" s="378">
        <v>118</v>
      </c>
      <c r="E13" s="255">
        <f t="shared" si="0"/>
        <v>0.063</v>
      </c>
    </row>
    <row r="14" ht="36" customHeight="1" spans="1:5">
      <c r="A14" s="377" t="s">
        <v>154</v>
      </c>
      <c r="B14" s="253" t="s">
        <v>155</v>
      </c>
      <c r="C14" s="254"/>
      <c r="D14" s="254"/>
      <c r="E14" s="252" t="str">
        <f t="shared" si="0"/>
        <v/>
      </c>
    </row>
    <row r="15" ht="36" customHeight="1" spans="1:5">
      <c r="A15" s="377" t="s">
        <v>156</v>
      </c>
      <c r="B15" s="253" t="s">
        <v>157</v>
      </c>
      <c r="C15" s="254"/>
      <c r="D15" s="254"/>
      <c r="E15" s="252" t="str">
        <f t="shared" si="0"/>
        <v/>
      </c>
    </row>
    <row r="16" ht="36" customHeight="1" spans="1:5">
      <c r="A16" s="377" t="s">
        <v>158</v>
      </c>
      <c r="B16" s="253" t="s">
        <v>159</v>
      </c>
      <c r="C16" s="254"/>
      <c r="D16" s="254"/>
      <c r="E16" s="252" t="str">
        <f t="shared" si="0"/>
        <v/>
      </c>
    </row>
    <row r="17" ht="36" customHeight="1" spans="1:5">
      <c r="A17" s="376" t="s">
        <v>160</v>
      </c>
      <c r="B17" s="250" t="s">
        <v>161</v>
      </c>
      <c r="C17" s="251">
        <v>697</v>
      </c>
      <c r="D17" s="251">
        <v>728</v>
      </c>
      <c r="E17" s="252">
        <f t="shared" si="0"/>
        <v>0.044</v>
      </c>
    </row>
    <row r="18" ht="36" customHeight="1" spans="1:5">
      <c r="A18" s="377" t="s">
        <v>162</v>
      </c>
      <c r="B18" s="253" t="s">
        <v>139</v>
      </c>
      <c r="C18" s="379">
        <v>577</v>
      </c>
      <c r="D18" s="380">
        <v>631</v>
      </c>
      <c r="E18" s="255">
        <f t="shared" si="0"/>
        <v>0.094</v>
      </c>
    </row>
    <row r="19" ht="36" customHeight="1" spans="1:5">
      <c r="A19" s="377" t="s">
        <v>163</v>
      </c>
      <c r="B19" s="253" t="s">
        <v>141</v>
      </c>
      <c r="C19" s="379">
        <v>46</v>
      </c>
      <c r="D19" s="378">
        <v>25</v>
      </c>
      <c r="E19" s="255">
        <f t="shared" si="0"/>
        <v>-0.457</v>
      </c>
    </row>
    <row r="20" ht="36" customHeight="1" spans="1:5">
      <c r="A20" s="377" t="s">
        <v>164</v>
      </c>
      <c r="B20" s="253" t="s">
        <v>143</v>
      </c>
      <c r="C20" s="254"/>
      <c r="D20" s="254"/>
      <c r="E20" s="252" t="str">
        <f t="shared" si="0"/>
        <v/>
      </c>
    </row>
    <row r="21" ht="36" customHeight="1" spans="1:5">
      <c r="A21" s="377" t="s">
        <v>165</v>
      </c>
      <c r="B21" s="253" t="s">
        <v>166</v>
      </c>
      <c r="C21" s="379">
        <v>36</v>
      </c>
      <c r="D21" s="378">
        <v>36</v>
      </c>
      <c r="E21" s="252">
        <f t="shared" si="0"/>
        <v>0</v>
      </c>
    </row>
    <row r="22" ht="36" customHeight="1" spans="1:5">
      <c r="A22" s="377" t="s">
        <v>167</v>
      </c>
      <c r="B22" s="253" t="s">
        <v>168</v>
      </c>
      <c r="C22" s="379">
        <v>33</v>
      </c>
      <c r="D22" s="378">
        <v>36</v>
      </c>
      <c r="E22" s="255">
        <f t="shared" si="0"/>
        <v>0.091</v>
      </c>
    </row>
    <row r="23" ht="36" customHeight="1" spans="1:5">
      <c r="A23" s="377" t="s">
        <v>169</v>
      </c>
      <c r="B23" s="253" t="s">
        <v>170</v>
      </c>
      <c r="C23" s="254"/>
      <c r="D23" s="254"/>
      <c r="E23" s="252" t="str">
        <f t="shared" si="0"/>
        <v/>
      </c>
    </row>
    <row r="24" ht="36" customHeight="1" spans="1:5">
      <c r="A24" s="377" t="s">
        <v>171</v>
      </c>
      <c r="B24" s="253" t="s">
        <v>157</v>
      </c>
      <c r="C24" s="254"/>
      <c r="D24" s="254"/>
      <c r="E24" s="252" t="str">
        <f t="shared" si="0"/>
        <v/>
      </c>
    </row>
    <row r="25" ht="36" customHeight="1" spans="1:5">
      <c r="A25" s="377" t="s">
        <v>172</v>
      </c>
      <c r="B25" s="253" t="s">
        <v>173</v>
      </c>
      <c r="C25" s="379">
        <v>5</v>
      </c>
      <c r="D25" s="254"/>
      <c r="E25" s="255">
        <f t="shared" si="0"/>
        <v>-1</v>
      </c>
    </row>
    <row r="26" ht="36" customHeight="1" spans="1:5">
      <c r="A26" s="376" t="s">
        <v>174</v>
      </c>
      <c r="B26" s="250" t="s">
        <v>175</v>
      </c>
      <c r="C26" s="251">
        <v>8187</v>
      </c>
      <c r="D26" s="251">
        <v>10699</v>
      </c>
      <c r="E26" s="252">
        <f t="shared" si="0"/>
        <v>0.307</v>
      </c>
    </row>
    <row r="27" ht="36" customHeight="1" spans="1:5">
      <c r="A27" s="377" t="s">
        <v>176</v>
      </c>
      <c r="B27" s="253" t="s">
        <v>139</v>
      </c>
      <c r="C27" s="254">
        <v>6892</v>
      </c>
      <c r="D27" s="254">
        <v>8017</v>
      </c>
      <c r="E27" s="255">
        <f t="shared" si="0"/>
        <v>0.163</v>
      </c>
    </row>
    <row r="28" ht="36" customHeight="1" spans="1:5">
      <c r="A28" s="377" t="s">
        <v>177</v>
      </c>
      <c r="B28" s="253" t="s">
        <v>141</v>
      </c>
      <c r="C28" s="254">
        <v>719</v>
      </c>
      <c r="D28" s="254">
        <v>1021</v>
      </c>
      <c r="E28" s="255">
        <f t="shared" si="0"/>
        <v>0.42</v>
      </c>
    </row>
    <row r="29" ht="36" customHeight="1" spans="1:5">
      <c r="A29" s="377" t="s">
        <v>178</v>
      </c>
      <c r="B29" s="253" t="s">
        <v>143</v>
      </c>
      <c r="C29" s="254"/>
      <c r="D29" s="254"/>
      <c r="E29" s="252" t="str">
        <f t="shared" si="0"/>
        <v/>
      </c>
    </row>
    <row r="30" ht="36" customHeight="1" spans="1:5">
      <c r="A30" s="377" t="s">
        <v>179</v>
      </c>
      <c r="B30" s="253" t="s">
        <v>180</v>
      </c>
      <c r="C30" s="254"/>
      <c r="D30" s="254"/>
      <c r="E30" s="252" t="str">
        <f t="shared" si="0"/>
        <v/>
      </c>
    </row>
    <row r="31" ht="36" customHeight="1" spans="1:5">
      <c r="A31" s="377" t="s">
        <v>181</v>
      </c>
      <c r="B31" s="253" t="s">
        <v>182</v>
      </c>
      <c r="C31" s="254"/>
      <c r="D31" s="254"/>
      <c r="E31" s="252" t="str">
        <f t="shared" si="0"/>
        <v/>
      </c>
    </row>
    <row r="32" ht="36" customHeight="1" spans="1:5">
      <c r="A32" s="377" t="s">
        <v>183</v>
      </c>
      <c r="B32" s="253" t="s">
        <v>184</v>
      </c>
      <c r="C32" s="254">
        <v>0</v>
      </c>
      <c r="D32" s="254">
        <v>0</v>
      </c>
      <c r="E32" s="252" t="str">
        <f t="shared" si="0"/>
        <v/>
      </c>
    </row>
    <row r="33" ht="36" customHeight="1" spans="1:5">
      <c r="A33" s="377" t="s">
        <v>185</v>
      </c>
      <c r="B33" s="253" t="s">
        <v>186</v>
      </c>
      <c r="C33" s="254"/>
      <c r="D33" s="254"/>
      <c r="E33" s="252" t="str">
        <f t="shared" si="0"/>
        <v/>
      </c>
    </row>
    <row r="34" ht="36" customHeight="1" spans="1:5">
      <c r="A34" s="377" t="s">
        <v>187</v>
      </c>
      <c r="B34" s="253" t="s">
        <v>188</v>
      </c>
      <c r="C34" s="254"/>
      <c r="D34" s="254"/>
      <c r="E34" s="252" t="str">
        <f t="shared" si="0"/>
        <v/>
      </c>
    </row>
    <row r="35" ht="36" customHeight="1" spans="1:5">
      <c r="A35" s="377" t="s">
        <v>189</v>
      </c>
      <c r="B35" s="253" t="s">
        <v>157</v>
      </c>
      <c r="C35" s="254">
        <v>369</v>
      </c>
      <c r="D35" s="254">
        <v>513</v>
      </c>
      <c r="E35" s="255">
        <f t="shared" si="0"/>
        <v>0.39</v>
      </c>
    </row>
    <row r="36" ht="36" customHeight="1" spans="1:5">
      <c r="A36" s="381" t="s">
        <v>190</v>
      </c>
      <c r="B36" s="253" t="s">
        <v>191</v>
      </c>
      <c r="C36" s="254">
        <v>207</v>
      </c>
      <c r="D36" s="254">
        <v>1148</v>
      </c>
      <c r="E36" s="255">
        <f t="shared" si="0"/>
        <v>4.546</v>
      </c>
    </row>
    <row r="37" ht="36" customHeight="1" spans="1:5">
      <c r="A37" s="376" t="s">
        <v>192</v>
      </c>
      <c r="B37" s="250" t="s">
        <v>193</v>
      </c>
      <c r="C37" s="251">
        <v>1334</v>
      </c>
      <c r="D37" s="251">
        <v>1416</v>
      </c>
      <c r="E37" s="252">
        <f t="shared" ref="E37:E68" si="1">IF(C37&gt;0,D37/C37-1,IF(C37&lt;0,-(D37/C37-1),""))</f>
        <v>0.061</v>
      </c>
    </row>
    <row r="38" ht="36" customHeight="1" spans="1:5">
      <c r="A38" s="377" t="s">
        <v>194</v>
      </c>
      <c r="B38" s="253" t="s">
        <v>139</v>
      </c>
      <c r="C38" s="254">
        <v>1045</v>
      </c>
      <c r="D38" s="254">
        <v>1160</v>
      </c>
      <c r="E38" s="255">
        <f t="shared" si="1"/>
        <v>0.11</v>
      </c>
    </row>
    <row r="39" ht="36" customHeight="1" spans="1:5">
      <c r="A39" s="377" t="s">
        <v>195</v>
      </c>
      <c r="B39" s="253" t="s">
        <v>141</v>
      </c>
      <c r="C39" s="254">
        <v>194</v>
      </c>
      <c r="D39" s="254">
        <v>168</v>
      </c>
      <c r="E39" s="255">
        <f t="shared" si="1"/>
        <v>-0.134</v>
      </c>
    </row>
    <row r="40" ht="36" customHeight="1" spans="1:5">
      <c r="A40" s="377" t="s">
        <v>196</v>
      </c>
      <c r="B40" s="253" t="s">
        <v>143</v>
      </c>
      <c r="C40" s="254"/>
      <c r="D40" s="254"/>
      <c r="E40" s="252" t="str">
        <f t="shared" si="1"/>
        <v/>
      </c>
    </row>
    <row r="41" ht="36" customHeight="1" spans="1:5">
      <c r="A41" s="377" t="s">
        <v>197</v>
      </c>
      <c r="B41" s="253" t="s">
        <v>198</v>
      </c>
      <c r="C41" s="254"/>
      <c r="D41" s="254"/>
      <c r="E41" s="252" t="str">
        <f t="shared" si="1"/>
        <v/>
      </c>
    </row>
    <row r="42" ht="36" customHeight="1" spans="1:5">
      <c r="A42" s="377" t="s">
        <v>199</v>
      </c>
      <c r="B42" s="253" t="s">
        <v>200</v>
      </c>
      <c r="C42" s="254"/>
      <c r="D42" s="254"/>
      <c r="E42" s="252" t="str">
        <f t="shared" si="1"/>
        <v/>
      </c>
    </row>
    <row r="43" ht="36" customHeight="1" spans="1:5">
      <c r="A43" s="377" t="s">
        <v>201</v>
      </c>
      <c r="B43" s="253" t="s">
        <v>202</v>
      </c>
      <c r="C43" s="254"/>
      <c r="D43" s="254"/>
      <c r="E43" s="252" t="str">
        <f t="shared" si="1"/>
        <v/>
      </c>
    </row>
    <row r="44" ht="36" customHeight="1" spans="1:5">
      <c r="A44" s="377" t="s">
        <v>203</v>
      </c>
      <c r="B44" s="253" t="s">
        <v>204</v>
      </c>
      <c r="C44" s="254"/>
      <c r="D44" s="254"/>
      <c r="E44" s="252" t="str">
        <f t="shared" si="1"/>
        <v/>
      </c>
    </row>
    <row r="45" ht="36" customHeight="1" spans="1:5">
      <c r="A45" s="377" t="s">
        <v>205</v>
      </c>
      <c r="B45" s="253" t="s">
        <v>206</v>
      </c>
      <c r="C45" s="254"/>
      <c r="D45" s="254">
        <v>3</v>
      </c>
      <c r="E45" s="252" t="str">
        <f t="shared" si="1"/>
        <v/>
      </c>
    </row>
    <row r="46" ht="36" customHeight="1" spans="1:5">
      <c r="A46" s="377" t="s">
        <v>207</v>
      </c>
      <c r="B46" s="253" t="s">
        <v>157</v>
      </c>
      <c r="C46" s="254">
        <v>95</v>
      </c>
      <c r="D46" s="254">
        <v>85</v>
      </c>
      <c r="E46" s="255">
        <f t="shared" si="1"/>
        <v>-0.105</v>
      </c>
    </row>
    <row r="47" ht="36" customHeight="1" spans="1:5">
      <c r="A47" s="377" t="s">
        <v>208</v>
      </c>
      <c r="B47" s="253" t="s">
        <v>209</v>
      </c>
      <c r="C47" s="254"/>
      <c r="D47" s="254"/>
      <c r="E47" s="252" t="str">
        <f t="shared" si="1"/>
        <v/>
      </c>
    </row>
    <row r="48" ht="36" customHeight="1" spans="1:5">
      <c r="A48" s="376" t="s">
        <v>210</v>
      </c>
      <c r="B48" s="250" t="s">
        <v>211</v>
      </c>
      <c r="C48" s="251">
        <v>549</v>
      </c>
      <c r="D48" s="251">
        <v>564</v>
      </c>
      <c r="E48" s="252">
        <f t="shared" si="1"/>
        <v>0.027</v>
      </c>
    </row>
    <row r="49" ht="36" customHeight="1" spans="1:5">
      <c r="A49" s="377" t="s">
        <v>212</v>
      </c>
      <c r="B49" s="253" t="s">
        <v>139</v>
      </c>
      <c r="C49" s="254">
        <v>193</v>
      </c>
      <c r="D49" s="254">
        <v>202</v>
      </c>
      <c r="E49" s="255">
        <f t="shared" si="1"/>
        <v>0.047</v>
      </c>
    </row>
    <row r="50" ht="36" customHeight="1" spans="1:5">
      <c r="A50" s="377" t="s">
        <v>213</v>
      </c>
      <c r="B50" s="253" t="s">
        <v>141</v>
      </c>
      <c r="C50" s="254">
        <v>233</v>
      </c>
      <c r="D50" s="254">
        <v>235</v>
      </c>
      <c r="E50" s="255">
        <f t="shared" si="1"/>
        <v>0.009</v>
      </c>
    </row>
    <row r="51" ht="36" customHeight="1" spans="1:5">
      <c r="A51" s="377" t="s">
        <v>214</v>
      </c>
      <c r="B51" s="253" t="s">
        <v>143</v>
      </c>
      <c r="C51" s="254"/>
      <c r="D51" s="254"/>
      <c r="E51" s="255" t="str">
        <f t="shared" ref="E51:E58" si="2">IF(C51&gt;0,D51/C51-1,IF(C51&lt;0,-(D51/C51-1),""))</f>
        <v/>
      </c>
    </row>
    <row r="52" ht="36" customHeight="1" spans="1:5">
      <c r="A52" s="377" t="s">
        <v>215</v>
      </c>
      <c r="B52" s="253" t="s">
        <v>216</v>
      </c>
      <c r="C52" s="254">
        <v>0</v>
      </c>
      <c r="D52" s="254">
        <v>0</v>
      </c>
      <c r="E52" s="255" t="str">
        <f t="shared" si="2"/>
        <v/>
      </c>
    </row>
    <row r="53" ht="36" customHeight="1" spans="1:5">
      <c r="A53" s="377" t="s">
        <v>217</v>
      </c>
      <c r="B53" s="253" t="s">
        <v>218</v>
      </c>
      <c r="C53" s="254">
        <v>50</v>
      </c>
      <c r="D53" s="254">
        <v>50</v>
      </c>
      <c r="E53" s="255">
        <f t="shared" si="2"/>
        <v>0</v>
      </c>
    </row>
    <row r="54" ht="36" customHeight="1" spans="1:5">
      <c r="A54" s="377" t="s">
        <v>219</v>
      </c>
      <c r="B54" s="253" t="s">
        <v>220</v>
      </c>
      <c r="C54" s="254"/>
      <c r="D54" s="254"/>
      <c r="E54" s="255" t="str">
        <f t="shared" si="2"/>
        <v/>
      </c>
    </row>
    <row r="55" ht="36" customHeight="1" spans="1:5">
      <c r="A55" s="377" t="s">
        <v>221</v>
      </c>
      <c r="B55" s="253" t="s">
        <v>222</v>
      </c>
      <c r="C55" s="254">
        <v>73</v>
      </c>
      <c r="D55" s="254">
        <v>70</v>
      </c>
      <c r="E55" s="255">
        <f t="shared" si="2"/>
        <v>-0.041</v>
      </c>
    </row>
    <row r="56" ht="36" customHeight="1" spans="1:5">
      <c r="A56" s="377" t="s">
        <v>223</v>
      </c>
      <c r="B56" s="253" t="s">
        <v>224</v>
      </c>
      <c r="C56" s="254"/>
      <c r="D56" s="254">
        <v>7</v>
      </c>
      <c r="E56" s="255" t="str">
        <f t="shared" si="2"/>
        <v/>
      </c>
    </row>
    <row r="57" ht="36" customHeight="1" spans="1:5">
      <c r="A57" s="377" t="s">
        <v>225</v>
      </c>
      <c r="B57" s="253" t="s">
        <v>157</v>
      </c>
      <c r="C57" s="254"/>
      <c r="D57" s="254"/>
      <c r="E57" s="255" t="str">
        <f t="shared" si="2"/>
        <v/>
      </c>
    </row>
    <row r="58" ht="36" customHeight="1" spans="1:5">
      <c r="A58" s="377" t="s">
        <v>226</v>
      </c>
      <c r="B58" s="253" t="s">
        <v>227</v>
      </c>
      <c r="C58" s="254"/>
      <c r="D58" s="254"/>
      <c r="E58" s="255" t="str">
        <f t="shared" si="2"/>
        <v/>
      </c>
    </row>
    <row r="59" ht="36" customHeight="1" spans="1:5">
      <c r="A59" s="376" t="s">
        <v>228</v>
      </c>
      <c r="B59" s="250" t="s">
        <v>229</v>
      </c>
      <c r="C59" s="251">
        <v>1218</v>
      </c>
      <c r="D59" s="251">
        <v>1210</v>
      </c>
      <c r="E59" s="252">
        <f t="shared" si="1"/>
        <v>-0.007</v>
      </c>
    </row>
    <row r="60" ht="36" customHeight="1" spans="1:5">
      <c r="A60" s="377" t="s">
        <v>230</v>
      </c>
      <c r="B60" s="253" t="s">
        <v>139</v>
      </c>
      <c r="C60" s="254">
        <v>497</v>
      </c>
      <c r="D60" s="254">
        <v>532</v>
      </c>
      <c r="E60" s="255">
        <f t="shared" si="1"/>
        <v>0.07</v>
      </c>
    </row>
    <row r="61" ht="36" customHeight="1" spans="1:5">
      <c r="A61" s="377" t="s">
        <v>231</v>
      </c>
      <c r="B61" s="253" t="s">
        <v>141</v>
      </c>
      <c r="C61" s="254">
        <v>185</v>
      </c>
      <c r="D61" s="254">
        <v>160</v>
      </c>
      <c r="E61" s="255">
        <f t="shared" si="1"/>
        <v>-0.135</v>
      </c>
    </row>
    <row r="62" ht="36" customHeight="1" spans="1:5">
      <c r="A62" s="377" t="s">
        <v>232</v>
      </c>
      <c r="B62" s="253" t="s">
        <v>143</v>
      </c>
      <c r="C62" s="254"/>
      <c r="D62" s="254"/>
      <c r="E62" s="252" t="str">
        <f t="shared" si="1"/>
        <v/>
      </c>
    </row>
    <row r="63" ht="36" customHeight="1" spans="1:5">
      <c r="A63" s="377" t="s">
        <v>233</v>
      </c>
      <c r="B63" s="253" t="s">
        <v>234</v>
      </c>
      <c r="C63" s="254"/>
      <c r="D63" s="254"/>
      <c r="E63" s="252" t="str">
        <f t="shared" si="1"/>
        <v/>
      </c>
    </row>
    <row r="64" ht="36" customHeight="1" spans="1:5">
      <c r="A64" s="377" t="s">
        <v>235</v>
      </c>
      <c r="B64" s="253" t="s">
        <v>236</v>
      </c>
      <c r="C64" s="254"/>
      <c r="D64" s="254"/>
      <c r="E64" s="252" t="str">
        <f t="shared" si="1"/>
        <v/>
      </c>
    </row>
    <row r="65" ht="36" customHeight="1" spans="1:5">
      <c r="A65" s="377" t="s">
        <v>237</v>
      </c>
      <c r="B65" s="253" t="s">
        <v>238</v>
      </c>
      <c r="C65" s="254"/>
      <c r="D65" s="254"/>
      <c r="E65" s="252" t="str">
        <f t="shared" si="1"/>
        <v/>
      </c>
    </row>
    <row r="66" ht="36" customHeight="1" spans="1:5">
      <c r="A66" s="377" t="s">
        <v>239</v>
      </c>
      <c r="B66" s="253" t="s">
        <v>240</v>
      </c>
      <c r="C66" s="254"/>
      <c r="D66" s="254"/>
      <c r="E66" s="252" t="str">
        <f t="shared" si="1"/>
        <v/>
      </c>
    </row>
    <row r="67" ht="36" customHeight="1" spans="1:5">
      <c r="A67" s="377" t="s">
        <v>241</v>
      </c>
      <c r="B67" s="253" t="s">
        <v>242</v>
      </c>
      <c r="C67" s="254"/>
      <c r="D67" s="254"/>
      <c r="E67" s="252" t="str">
        <f t="shared" si="1"/>
        <v/>
      </c>
    </row>
    <row r="68" ht="36" customHeight="1" spans="1:5">
      <c r="A68" s="377" t="s">
        <v>243</v>
      </c>
      <c r="B68" s="253" t="s">
        <v>157</v>
      </c>
      <c r="C68" s="254">
        <v>536</v>
      </c>
      <c r="D68" s="254">
        <v>518</v>
      </c>
      <c r="E68" s="255">
        <f t="shared" si="1"/>
        <v>-0.034</v>
      </c>
    </row>
    <row r="69" ht="36" customHeight="1" spans="1:5">
      <c r="A69" s="377" t="s">
        <v>244</v>
      </c>
      <c r="B69" s="253" t="s">
        <v>245</v>
      </c>
      <c r="C69" s="254"/>
      <c r="D69" s="254"/>
      <c r="E69" s="252" t="str">
        <f t="shared" ref="E69:E100" si="3">IF(C69&gt;0,D69/C69-1,IF(C69&lt;0,-(D69/C69-1),""))</f>
        <v/>
      </c>
    </row>
    <row r="70" ht="36" customHeight="1" spans="1:5">
      <c r="A70" s="376" t="s">
        <v>246</v>
      </c>
      <c r="B70" s="250" t="s">
        <v>247</v>
      </c>
      <c r="C70" s="251">
        <v>180</v>
      </c>
      <c r="D70" s="251">
        <v>167</v>
      </c>
      <c r="E70" s="252">
        <f t="shared" si="3"/>
        <v>-0.072</v>
      </c>
    </row>
    <row r="71" ht="36" customHeight="1" spans="1:5">
      <c r="A71" s="377" t="s">
        <v>248</v>
      </c>
      <c r="B71" s="253" t="s">
        <v>139</v>
      </c>
      <c r="C71" s="254">
        <v>101</v>
      </c>
      <c r="D71" s="254">
        <v>101</v>
      </c>
      <c r="E71" s="252">
        <f t="shared" si="3"/>
        <v>0</v>
      </c>
    </row>
    <row r="72" ht="36" customHeight="1" spans="1:5">
      <c r="A72" s="377" t="s">
        <v>249</v>
      </c>
      <c r="B72" s="253" t="s">
        <v>141</v>
      </c>
      <c r="C72" s="254">
        <v>79</v>
      </c>
      <c r="D72" s="254">
        <v>66</v>
      </c>
      <c r="E72" s="255">
        <f t="shared" si="3"/>
        <v>-0.165</v>
      </c>
    </row>
    <row r="73" ht="36" customHeight="1" spans="1:5">
      <c r="A73" s="377" t="s">
        <v>250</v>
      </c>
      <c r="B73" s="253" t="s">
        <v>143</v>
      </c>
      <c r="C73" s="254">
        <v>0</v>
      </c>
      <c r="D73" s="254">
        <v>0</v>
      </c>
      <c r="E73" s="252" t="str">
        <f t="shared" si="3"/>
        <v/>
      </c>
    </row>
    <row r="74" ht="36" customHeight="1" spans="1:5">
      <c r="A74" s="377" t="s">
        <v>251</v>
      </c>
      <c r="B74" s="253" t="s">
        <v>252</v>
      </c>
      <c r="C74" s="254">
        <v>0</v>
      </c>
      <c r="D74" s="254">
        <v>0</v>
      </c>
      <c r="E74" s="252" t="str">
        <f t="shared" si="3"/>
        <v/>
      </c>
    </row>
    <row r="75" ht="36" customHeight="1" spans="1:5">
      <c r="A75" s="377" t="s">
        <v>253</v>
      </c>
      <c r="B75" s="253" t="s">
        <v>254</v>
      </c>
      <c r="C75" s="254">
        <v>0</v>
      </c>
      <c r="D75" s="254">
        <v>0</v>
      </c>
      <c r="E75" s="252" t="str">
        <f t="shared" si="3"/>
        <v/>
      </c>
    </row>
    <row r="76" ht="36" customHeight="1" spans="1:5">
      <c r="A76" s="377" t="s">
        <v>255</v>
      </c>
      <c r="B76" s="253" t="s">
        <v>256</v>
      </c>
      <c r="C76" s="254"/>
      <c r="D76" s="254"/>
      <c r="E76" s="252" t="str">
        <f t="shared" si="3"/>
        <v/>
      </c>
    </row>
    <row r="77" ht="36" customHeight="1" spans="1:5">
      <c r="A77" s="377" t="s">
        <v>257</v>
      </c>
      <c r="B77" s="253" t="s">
        <v>258</v>
      </c>
      <c r="C77" s="254">
        <v>0</v>
      </c>
      <c r="D77" s="254">
        <v>0</v>
      </c>
      <c r="E77" s="252" t="str">
        <f t="shared" si="3"/>
        <v/>
      </c>
    </row>
    <row r="78" ht="36" customHeight="1" spans="1:5">
      <c r="A78" s="377" t="s">
        <v>259</v>
      </c>
      <c r="B78" s="253" t="s">
        <v>260</v>
      </c>
      <c r="C78" s="254">
        <v>0</v>
      </c>
      <c r="D78" s="254">
        <v>0</v>
      </c>
      <c r="E78" s="252" t="str">
        <f t="shared" si="3"/>
        <v/>
      </c>
    </row>
    <row r="79" ht="36" customHeight="1" spans="1:5">
      <c r="A79" s="377" t="s">
        <v>261</v>
      </c>
      <c r="B79" s="253" t="s">
        <v>240</v>
      </c>
      <c r="C79" s="254">
        <v>0</v>
      </c>
      <c r="D79" s="254">
        <v>0</v>
      </c>
      <c r="E79" s="252" t="str">
        <f t="shared" si="3"/>
        <v/>
      </c>
    </row>
    <row r="80" ht="36" customHeight="1" spans="1:5">
      <c r="A80" s="382">
        <v>2010710</v>
      </c>
      <c r="B80" s="253" t="s">
        <v>262</v>
      </c>
      <c r="C80" s="254">
        <v>0</v>
      </c>
      <c r="D80" s="254">
        <v>0</v>
      </c>
      <c r="E80" s="252" t="str">
        <f t="shared" si="3"/>
        <v/>
      </c>
    </row>
    <row r="81" ht="36" customHeight="1" spans="1:5">
      <c r="A81" s="377" t="s">
        <v>263</v>
      </c>
      <c r="B81" s="253" t="s">
        <v>157</v>
      </c>
      <c r="C81" s="254"/>
      <c r="D81" s="254"/>
      <c r="E81" s="252" t="str">
        <f t="shared" si="3"/>
        <v/>
      </c>
    </row>
    <row r="82" ht="36" customHeight="1" spans="1:5">
      <c r="A82" s="377" t="s">
        <v>264</v>
      </c>
      <c r="B82" s="253" t="s">
        <v>265</v>
      </c>
      <c r="C82" s="254">
        <v>0</v>
      </c>
      <c r="D82" s="254">
        <v>0</v>
      </c>
      <c r="E82" s="252" t="str">
        <f t="shared" si="3"/>
        <v/>
      </c>
    </row>
    <row r="83" ht="36" customHeight="1" spans="1:5">
      <c r="A83" s="376" t="s">
        <v>266</v>
      </c>
      <c r="B83" s="250" t="s">
        <v>267</v>
      </c>
      <c r="C83" s="251"/>
      <c r="D83" s="251">
        <v>81</v>
      </c>
      <c r="E83" s="252" t="str">
        <f t="shared" si="3"/>
        <v/>
      </c>
    </row>
    <row r="84" ht="36" customHeight="1" spans="1:5">
      <c r="A84" s="377" t="s">
        <v>268</v>
      </c>
      <c r="B84" s="253" t="s">
        <v>139</v>
      </c>
      <c r="C84" s="254"/>
      <c r="D84" s="254">
        <v>1</v>
      </c>
      <c r="E84" s="252" t="str">
        <f t="shared" si="3"/>
        <v/>
      </c>
    </row>
    <row r="85" ht="36" customHeight="1" spans="1:5">
      <c r="A85" s="377" t="s">
        <v>269</v>
      </c>
      <c r="B85" s="253" t="s">
        <v>141</v>
      </c>
      <c r="C85" s="254">
        <v>0</v>
      </c>
      <c r="D85" s="254">
        <v>80</v>
      </c>
      <c r="E85" s="252" t="str">
        <f t="shared" si="3"/>
        <v/>
      </c>
    </row>
    <row r="86" ht="36" customHeight="1" spans="1:5">
      <c r="A86" s="377" t="s">
        <v>270</v>
      </c>
      <c r="B86" s="253" t="s">
        <v>143</v>
      </c>
      <c r="C86" s="254"/>
      <c r="D86" s="254"/>
      <c r="E86" s="252" t="str">
        <f t="shared" si="3"/>
        <v/>
      </c>
    </row>
    <row r="87" ht="36" customHeight="1" spans="1:5">
      <c r="A87" s="377" t="s">
        <v>271</v>
      </c>
      <c r="B87" s="253" t="s">
        <v>272</v>
      </c>
      <c r="C87" s="254"/>
      <c r="D87" s="254"/>
      <c r="E87" s="252" t="str">
        <f t="shared" si="3"/>
        <v/>
      </c>
    </row>
    <row r="88" ht="36" customHeight="1" spans="1:5">
      <c r="A88" s="377" t="s">
        <v>273</v>
      </c>
      <c r="B88" s="253" t="s">
        <v>274</v>
      </c>
      <c r="C88" s="254"/>
      <c r="D88" s="254"/>
      <c r="E88" s="252" t="str">
        <f t="shared" si="3"/>
        <v/>
      </c>
    </row>
    <row r="89" ht="36" customHeight="1" spans="1:5">
      <c r="A89" s="377" t="s">
        <v>275</v>
      </c>
      <c r="B89" s="253" t="s">
        <v>240</v>
      </c>
      <c r="C89" s="254">
        <v>0</v>
      </c>
      <c r="D89" s="254">
        <v>0</v>
      </c>
      <c r="E89" s="252" t="str">
        <f t="shared" si="3"/>
        <v/>
      </c>
    </row>
    <row r="90" ht="36" customHeight="1" spans="1:5">
      <c r="A90" s="377" t="s">
        <v>276</v>
      </c>
      <c r="B90" s="253" t="s">
        <v>157</v>
      </c>
      <c r="C90" s="254"/>
      <c r="D90" s="254"/>
      <c r="E90" s="252" t="str">
        <f t="shared" si="3"/>
        <v/>
      </c>
    </row>
    <row r="91" ht="36" customHeight="1" spans="1:5">
      <c r="A91" s="377" t="s">
        <v>277</v>
      </c>
      <c r="B91" s="253" t="s">
        <v>278</v>
      </c>
      <c r="C91" s="254"/>
      <c r="D91" s="254"/>
      <c r="E91" s="252" t="str">
        <f t="shared" si="3"/>
        <v/>
      </c>
    </row>
    <row r="92" ht="36" customHeight="1" spans="1:5">
      <c r="A92" s="376" t="s">
        <v>279</v>
      </c>
      <c r="B92" s="250" t="s">
        <v>280</v>
      </c>
      <c r="C92" s="251"/>
      <c r="D92" s="251"/>
      <c r="E92" s="252" t="str">
        <f t="shared" si="3"/>
        <v/>
      </c>
    </row>
    <row r="93" ht="36" customHeight="1" spans="1:5">
      <c r="A93" s="377" t="s">
        <v>281</v>
      </c>
      <c r="B93" s="253" t="s">
        <v>139</v>
      </c>
      <c r="C93" s="254">
        <v>0</v>
      </c>
      <c r="D93" s="254">
        <v>0</v>
      </c>
      <c r="E93" s="252" t="str">
        <f t="shared" si="3"/>
        <v/>
      </c>
    </row>
    <row r="94" ht="36" customHeight="1" spans="1:5">
      <c r="A94" s="377" t="s">
        <v>282</v>
      </c>
      <c r="B94" s="253" t="s">
        <v>141</v>
      </c>
      <c r="C94" s="254">
        <v>0</v>
      </c>
      <c r="D94" s="254">
        <v>0</v>
      </c>
      <c r="E94" s="252" t="str">
        <f t="shared" si="3"/>
        <v/>
      </c>
    </row>
    <row r="95" ht="36" customHeight="1" spans="1:5">
      <c r="A95" s="377" t="s">
        <v>283</v>
      </c>
      <c r="B95" s="253" t="s">
        <v>143</v>
      </c>
      <c r="C95" s="254">
        <v>0</v>
      </c>
      <c r="D95" s="254">
        <v>0</v>
      </c>
      <c r="E95" s="252" t="str">
        <f t="shared" si="3"/>
        <v/>
      </c>
    </row>
    <row r="96" ht="36" customHeight="1" spans="1:5">
      <c r="A96" s="377" t="s">
        <v>284</v>
      </c>
      <c r="B96" s="253" t="s">
        <v>285</v>
      </c>
      <c r="C96" s="254"/>
      <c r="D96" s="254"/>
      <c r="E96" s="252" t="str">
        <f t="shared" si="3"/>
        <v/>
      </c>
    </row>
    <row r="97" ht="36" customHeight="1" spans="1:5">
      <c r="A97" s="377" t="s">
        <v>286</v>
      </c>
      <c r="B97" s="253" t="s">
        <v>287</v>
      </c>
      <c r="C97" s="254">
        <v>0</v>
      </c>
      <c r="D97" s="254">
        <v>0</v>
      </c>
      <c r="E97" s="252" t="str">
        <f t="shared" si="3"/>
        <v/>
      </c>
    </row>
    <row r="98" ht="36" customHeight="1" spans="1:5">
      <c r="A98" s="377" t="s">
        <v>288</v>
      </c>
      <c r="B98" s="253" t="s">
        <v>240</v>
      </c>
      <c r="C98" s="254">
        <v>0</v>
      </c>
      <c r="D98" s="254">
        <v>0</v>
      </c>
      <c r="E98" s="252" t="str">
        <f t="shared" si="3"/>
        <v/>
      </c>
    </row>
    <row r="99" ht="36" customHeight="1" spans="1:5">
      <c r="A99" s="377" t="s">
        <v>289</v>
      </c>
      <c r="B99" s="253" t="s">
        <v>290</v>
      </c>
      <c r="C99" s="254">
        <v>0</v>
      </c>
      <c r="D99" s="254">
        <v>0</v>
      </c>
      <c r="E99" s="252" t="str">
        <f t="shared" si="3"/>
        <v/>
      </c>
    </row>
    <row r="100" ht="36" customHeight="1" spans="1:5">
      <c r="A100" s="377" t="s">
        <v>291</v>
      </c>
      <c r="B100" s="253" t="s">
        <v>292</v>
      </c>
      <c r="C100" s="254">
        <v>0</v>
      </c>
      <c r="D100" s="254">
        <v>0</v>
      </c>
      <c r="E100" s="252" t="str">
        <f t="shared" si="3"/>
        <v/>
      </c>
    </row>
    <row r="101" ht="36" customHeight="1" spans="1:5">
      <c r="A101" s="377" t="s">
        <v>293</v>
      </c>
      <c r="B101" s="253" t="s">
        <v>294</v>
      </c>
      <c r="C101" s="254">
        <v>0</v>
      </c>
      <c r="D101" s="254">
        <v>0</v>
      </c>
      <c r="E101" s="252" t="str">
        <f t="shared" ref="E101:E126" si="4">IF(C101&gt;0,D101/C101-1,IF(C101&lt;0,-(D101/C101-1),""))</f>
        <v/>
      </c>
    </row>
    <row r="102" ht="36" customHeight="1" spans="1:5">
      <c r="A102" s="377" t="s">
        <v>295</v>
      </c>
      <c r="B102" s="253" t="s">
        <v>296</v>
      </c>
      <c r="C102" s="254">
        <v>0</v>
      </c>
      <c r="D102" s="254">
        <v>0</v>
      </c>
      <c r="E102" s="252" t="str">
        <f t="shared" si="4"/>
        <v/>
      </c>
    </row>
    <row r="103" ht="36" customHeight="1" spans="1:5">
      <c r="A103" s="377" t="s">
        <v>297</v>
      </c>
      <c r="B103" s="253" t="s">
        <v>157</v>
      </c>
      <c r="C103" s="254">
        <v>0</v>
      </c>
      <c r="D103" s="254">
        <v>0</v>
      </c>
      <c r="E103" s="252" t="str">
        <f t="shared" si="4"/>
        <v/>
      </c>
    </row>
    <row r="104" ht="36" customHeight="1" spans="1:5">
      <c r="A104" s="377" t="s">
        <v>298</v>
      </c>
      <c r="B104" s="253" t="s">
        <v>299</v>
      </c>
      <c r="C104" s="254"/>
      <c r="D104" s="254"/>
      <c r="E104" s="252" t="str">
        <f t="shared" si="4"/>
        <v/>
      </c>
    </row>
    <row r="105" ht="36" customHeight="1" spans="1:5">
      <c r="A105" s="376" t="s">
        <v>300</v>
      </c>
      <c r="B105" s="250" t="s">
        <v>301</v>
      </c>
      <c r="C105" s="251"/>
      <c r="D105" s="251"/>
      <c r="E105" s="252" t="str">
        <f t="shared" si="4"/>
        <v/>
      </c>
    </row>
    <row r="106" ht="36" customHeight="1" spans="1:5">
      <c r="A106" s="377" t="s">
        <v>302</v>
      </c>
      <c r="B106" s="253" t="s">
        <v>139</v>
      </c>
      <c r="C106" s="254"/>
      <c r="D106" s="254"/>
      <c r="E106" s="252" t="str">
        <f t="shared" si="4"/>
        <v/>
      </c>
    </row>
    <row r="107" ht="36" customHeight="1" spans="1:5">
      <c r="A107" s="377" t="s">
        <v>303</v>
      </c>
      <c r="B107" s="253" t="s">
        <v>141</v>
      </c>
      <c r="C107" s="254">
        <v>0</v>
      </c>
      <c r="D107" s="254">
        <v>0</v>
      </c>
      <c r="E107" s="252" t="str">
        <f t="shared" si="4"/>
        <v/>
      </c>
    </row>
    <row r="108" ht="36" customHeight="1" spans="1:5">
      <c r="A108" s="377" t="s">
        <v>304</v>
      </c>
      <c r="B108" s="253" t="s">
        <v>143</v>
      </c>
      <c r="C108" s="254">
        <v>0</v>
      </c>
      <c r="D108" s="254">
        <v>0</v>
      </c>
      <c r="E108" s="252" t="str">
        <f t="shared" si="4"/>
        <v/>
      </c>
    </row>
    <row r="109" ht="36" customHeight="1" spans="1:5">
      <c r="A109" s="377" t="s">
        <v>305</v>
      </c>
      <c r="B109" s="253" t="s">
        <v>306</v>
      </c>
      <c r="C109" s="254">
        <v>0</v>
      </c>
      <c r="D109" s="254">
        <v>0</v>
      </c>
      <c r="E109" s="252" t="str">
        <f t="shared" si="4"/>
        <v/>
      </c>
    </row>
    <row r="110" ht="36" customHeight="1" spans="1:5">
      <c r="A110" s="377" t="s">
        <v>307</v>
      </c>
      <c r="B110" s="253" t="s">
        <v>308</v>
      </c>
      <c r="C110" s="254">
        <v>0</v>
      </c>
      <c r="D110" s="254">
        <v>0</v>
      </c>
      <c r="E110" s="252" t="str">
        <f t="shared" si="4"/>
        <v/>
      </c>
    </row>
    <row r="111" ht="36" customHeight="1" spans="1:5">
      <c r="A111" s="377" t="s">
        <v>309</v>
      </c>
      <c r="B111" s="253" t="s">
        <v>310</v>
      </c>
      <c r="C111" s="254">
        <v>0</v>
      </c>
      <c r="D111" s="254">
        <v>0</v>
      </c>
      <c r="E111" s="252" t="str">
        <f t="shared" si="4"/>
        <v/>
      </c>
    </row>
    <row r="112" ht="36" customHeight="1" spans="1:5">
      <c r="A112" s="377" t="s">
        <v>311</v>
      </c>
      <c r="B112" s="253" t="s">
        <v>312</v>
      </c>
      <c r="C112" s="254"/>
      <c r="D112" s="254"/>
      <c r="E112" s="252" t="str">
        <f t="shared" si="4"/>
        <v/>
      </c>
    </row>
    <row r="113" ht="36" customHeight="1" spans="1:5">
      <c r="A113" s="377" t="s">
        <v>313</v>
      </c>
      <c r="B113" s="253" t="s">
        <v>157</v>
      </c>
      <c r="C113" s="254"/>
      <c r="D113" s="254"/>
      <c r="E113" s="252" t="str">
        <f t="shared" si="4"/>
        <v/>
      </c>
    </row>
    <row r="114" ht="36" customHeight="1" spans="1:5">
      <c r="A114" s="377" t="s">
        <v>314</v>
      </c>
      <c r="B114" s="253" t="s">
        <v>315</v>
      </c>
      <c r="C114" s="254"/>
      <c r="D114" s="254"/>
      <c r="E114" s="252" t="str">
        <f t="shared" si="4"/>
        <v/>
      </c>
    </row>
    <row r="115" ht="36" customHeight="1" spans="1:5">
      <c r="A115" s="376" t="s">
        <v>316</v>
      </c>
      <c r="B115" s="250" t="s">
        <v>317</v>
      </c>
      <c r="C115" s="251">
        <v>2146</v>
      </c>
      <c r="D115" s="251">
        <v>2252</v>
      </c>
      <c r="E115" s="252">
        <f t="shared" si="4"/>
        <v>0.049</v>
      </c>
    </row>
    <row r="116" ht="36" customHeight="1" spans="1:5">
      <c r="A116" s="377" t="s">
        <v>318</v>
      </c>
      <c r="B116" s="253" t="s">
        <v>139</v>
      </c>
      <c r="C116" s="254">
        <v>1782</v>
      </c>
      <c r="D116" s="254">
        <v>1937</v>
      </c>
      <c r="E116" s="255">
        <f t="shared" si="4"/>
        <v>0.087</v>
      </c>
    </row>
    <row r="117" ht="36" customHeight="1" spans="1:5">
      <c r="A117" s="377" t="s">
        <v>319</v>
      </c>
      <c r="B117" s="253" t="s">
        <v>141</v>
      </c>
      <c r="C117" s="254">
        <v>207</v>
      </c>
      <c r="D117" s="254">
        <v>240</v>
      </c>
      <c r="E117" s="255">
        <f t="shared" si="4"/>
        <v>0.159</v>
      </c>
    </row>
    <row r="118" ht="36" customHeight="1" spans="1:5">
      <c r="A118" s="377" t="s">
        <v>320</v>
      </c>
      <c r="B118" s="253" t="s">
        <v>143</v>
      </c>
      <c r="C118" s="254" t="s">
        <v>321</v>
      </c>
      <c r="D118" s="254"/>
      <c r="E118" s="255" t="e">
        <f t="shared" si="4"/>
        <v>#VALUE!</v>
      </c>
    </row>
    <row r="119" ht="36" customHeight="1" spans="1:5">
      <c r="A119" s="377" t="s">
        <v>322</v>
      </c>
      <c r="B119" s="253" t="s">
        <v>323</v>
      </c>
      <c r="C119" s="254">
        <v>14</v>
      </c>
      <c r="D119" s="254"/>
      <c r="E119" s="255">
        <f t="shared" si="4"/>
        <v>-1</v>
      </c>
    </row>
    <row r="120" ht="36" customHeight="1" spans="1:5">
      <c r="A120" s="377" t="s">
        <v>324</v>
      </c>
      <c r="B120" s="253" t="s">
        <v>325</v>
      </c>
      <c r="C120" s="254">
        <v>0</v>
      </c>
      <c r="D120" s="254">
        <v>0</v>
      </c>
      <c r="E120" s="252" t="str">
        <f t="shared" si="4"/>
        <v/>
      </c>
    </row>
    <row r="121" ht="36" customHeight="1" spans="1:5">
      <c r="A121" s="377" t="s">
        <v>326</v>
      </c>
      <c r="B121" s="253" t="s">
        <v>327</v>
      </c>
      <c r="C121" s="254">
        <v>0</v>
      </c>
      <c r="D121" s="254">
        <v>0</v>
      </c>
      <c r="E121" s="252" t="str">
        <f t="shared" si="4"/>
        <v/>
      </c>
    </row>
    <row r="122" ht="36" customHeight="1" spans="1:5">
      <c r="A122" s="377" t="s">
        <v>328</v>
      </c>
      <c r="B122" s="253" t="s">
        <v>157</v>
      </c>
      <c r="C122" s="254"/>
      <c r="D122" s="254"/>
      <c r="E122" s="252" t="str">
        <f t="shared" si="4"/>
        <v/>
      </c>
    </row>
    <row r="123" ht="36" customHeight="1" spans="1:5">
      <c r="A123" s="377" t="s">
        <v>329</v>
      </c>
      <c r="B123" s="253" t="s">
        <v>330</v>
      </c>
      <c r="C123" s="254">
        <v>143</v>
      </c>
      <c r="D123" s="254">
        <v>75</v>
      </c>
      <c r="E123" s="255">
        <f t="shared" si="4"/>
        <v>-0.476</v>
      </c>
    </row>
    <row r="124" ht="36" customHeight="1" spans="1:5">
      <c r="A124" s="376" t="s">
        <v>331</v>
      </c>
      <c r="B124" s="250" t="s">
        <v>332</v>
      </c>
      <c r="C124" s="251">
        <v>227</v>
      </c>
      <c r="D124" s="251">
        <v>265</v>
      </c>
      <c r="E124" s="252">
        <f t="shared" si="4"/>
        <v>0.167</v>
      </c>
    </row>
    <row r="125" ht="36" customHeight="1" spans="1:5">
      <c r="A125" s="377" t="s">
        <v>333</v>
      </c>
      <c r="B125" s="253" t="s">
        <v>139</v>
      </c>
      <c r="C125" s="254">
        <v>130</v>
      </c>
      <c r="D125" s="254">
        <v>143</v>
      </c>
      <c r="E125" s="255">
        <f t="shared" si="4"/>
        <v>0.1</v>
      </c>
    </row>
    <row r="126" ht="36" customHeight="1" spans="1:5">
      <c r="A126" s="377" t="s">
        <v>334</v>
      </c>
      <c r="B126" s="253" t="s">
        <v>141</v>
      </c>
      <c r="C126" s="254">
        <v>23</v>
      </c>
      <c r="D126" s="254">
        <v>22</v>
      </c>
      <c r="E126" s="255">
        <f t="shared" si="4"/>
        <v>-0.043</v>
      </c>
    </row>
    <row r="127" ht="36" customHeight="1" spans="1:5">
      <c r="A127" s="377" t="s">
        <v>335</v>
      </c>
      <c r="B127" s="253" t="s">
        <v>143</v>
      </c>
      <c r="C127" s="254"/>
      <c r="D127" s="254"/>
      <c r="E127" s="252" t="str">
        <f t="shared" ref="E127:E158" si="5">IF(C127&gt;0,D127/C127-1,IF(C127&lt;0,-(D127/C127-1),""))</f>
        <v/>
      </c>
    </row>
    <row r="128" ht="36" customHeight="1" spans="1:5">
      <c r="A128" s="377" t="s">
        <v>336</v>
      </c>
      <c r="B128" s="253" t="s">
        <v>337</v>
      </c>
      <c r="C128" s="254">
        <v>0</v>
      </c>
      <c r="D128" s="254">
        <v>0</v>
      </c>
      <c r="E128" s="252" t="str">
        <f t="shared" si="5"/>
        <v/>
      </c>
    </row>
    <row r="129" ht="36" customHeight="1" spans="1:5">
      <c r="A129" s="377" t="s">
        <v>338</v>
      </c>
      <c r="B129" s="253" t="s">
        <v>339</v>
      </c>
      <c r="C129" s="254">
        <v>0</v>
      </c>
      <c r="D129" s="254">
        <v>0</v>
      </c>
      <c r="E129" s="252" t="str">
        <f t="shared" si="5"/>
        <v/>
      </c>
    </row>
    <row r="130" ht="36" customHeight="1" spans="1:5">
      <c r="A130" s="377" t="s">
        <v>340</v>
      </c>
      <c r="B130" s="253" t="s">
        <v>341</v>
      </c>
      <c r="C130" s="254">
        <v>0</v>
      </c>
      <c r="D130" s="254">
        <v>0</v>
      </c>
      <c r="E130" s="252" t="str">
        <f t="shared" si="5"/>
        <v/>
      </c>
    </row>
    <row r="131" ht="36" customHeight="1" spans="1:5">
      <c r="A131" s="377" t="s">
        <v>342</v>
      </c>
      <c r="B131" s="253" t="s">
        <v>343</v>
      </c>
      <c r="C131" s="254">
        <v>0</v>
      </c>
      <c r="D131" s="254">
        <v>0</v>
      </c>
      <c r="E131" s="252" t="str">
        <f t="shared" si="5"/>
        <v/>
      </c>
    </row>
    <row r="132" ht="36" customHeight="1" spans="1:5">
      <c r="A132" s="377" t="s">
        <v>344</v>
      </c>
      <c r="B132" s="253" t="s">
        <v>345</v>
      </c>
      <c r="C132" s="254">
        <v>8</v>
      </c>
      <c r="D132" s="254"/>
      <c r="E132" s="255">
        <f t="shared" si="5"/>
        <v>-1</v>
      </c>
    </row>
    <row r="133" ht="36" customHeight="1" spans="1:5">
      <c r="A133" s="377" t="s">
        <v>346</v>
      </c>
      <c r="B133" s="253" t="s">
        <v>157</v>
      </c>
      <c r="C133" s="254"/>
      <c r="D133" s="254"/>
      <c r="E133" s="252" t="str">
        <f t="shared" si="5"/>
        <v/>
      </c>
    </row>
    <row r="134" ht="36" customHeight="1" spans="1:5">
      <c r="A134" s="377" t="s">
        <v>347</v>
      </c>
      <c r="B134" s="253" t="s">
        <v>348</v>
      </c>
      <c r="C134" s="254">
        <v>66</v>
      </c>
      <c r="D134" s="254">
        <v>100</v>
      </c>
      <c r="E134" s="255">
        <f t="shared" si="5"/>
        <v>0.515</v>
      </c>
    </row>
    <row r="135" ht="36" customHeight="1" spans="1:5">
      <c r="A135" s="376" t="s">
        <v>349</v>
      </c>
      <c r="B135" s="250" t="s">
        <v>350</v>
      </c>
      <c r="C135" s="251"/>
      <c r="D135" s="251">
        <v>5</v>
      </c>
      <c r="E135" s="252" t="str">
        <f t="shared" si="5"/>
        <v/>
      </c>
    </row>
    <row r="136" ht="36" customHeight="1" spans="1:5">
      <c r="A136" s="377" t="s">
        <v>351</v>
      </c>
      <c r="B136" s="253" t="s">
        <v>139</v>
      </c>
      <c r="C136" s="254">
        <v>0</v>
      </c>
      <c r="D136" s="254"/>
      <c r="E136" s="252" t="str">
        <f t="shared" si="5"/>
        <v/>
      </c>
    </row>
    <row r="137" ht="36" customHeight="1" spans="1:5">
      <c r="A137" s="377" t="s">
        <v>352</v>
      </c>
      <c r="B137" s="253" t="s">
        <v>141</v>
      </c>
      <c r="C137" s="254"/>
      <c r="D137" s="254">
        <v>5</v>
      </c>
      <c r="E137" s="252" t="str">
        <f t="shared" si="5"/>
        <v/>
      </c>
    </row>
    <row r="138" ht="36" customHeight="1" spans="1:5">
      <c r="A138" s="377" t="s">
        <v>353</v>
      </c>
      <c r="B138" s="253" t="s">
        <v>143</v>
      </c>
      <c r="C138" s="254">
        <v>0</v>
      </c>
      <c r="D138" s="254">
        <v>0</v>
      </c>
      <c r="E138" s="252" t="str">
        <f t="shared" si="5"/>
        <v/>
      </c>
    </row>
    <row r="139" ht="36" customHeight="1" spans="1:5">
      <c r="A139" s="377" t="s">
        <v>354</v>
      </c>
      <c r="B139" s="253" t="s">
        <v>355</v>
      </c>
      <c r="C139" s="254">
        <v>0</v>
      </c>
      <c r="D139" s="254">
        <v>0</v>
      </c>
      <c r="E139" s="252" t="str">
        <f t="shared" si="5"/>
        <v/>
      </c>
    </row>
    <row r="140" ht="36" customHeight="1" spans="1:5">
      <c r="A140" s="377" t="s">
        <v>356</v>
      </c>
      <c r="B140" s="253" t="s">
        <v>357</v>
      </c>
      <c r="C140" s="254"/>
      <c r="D140" s="254"/>
      <c r="E140" s="252" t="str">
        <f t="shared" si="5"/>
        <v/>
      </c>
    </row>
    <row r="141" ht="36" customHeight="1" spans="1:5">
      <c r="A141" s="377" t="s">
        <v>358</v>
      </c>
      <c r="B141" s="253" t="s">
        <v>359</v>
      </c>
      <c r="C141" s="254"/>
      <c r="D141" s="254"/>
      <c r="E141" s="252" t="str">
        <f t="shared" si="5"/>
        <v/>
      </c>
    </row>
    <row r="142" ht="36" customHeight="1" spans="1:5">
      <c r="A142" s="377" t="s">
        <v>360</v>
      </c>
      <c r="B142" s="253" t="s">
        <v>361</v>
      </c>
      <c r="C142" s="254">
        <v>0</v>
      </c>
      <c r="D142" s="254">
        <v>0</v>
      </c>
      <c r="E142" s="252" t="str">
        <f t="shared" si="5"/>
        <v/>
      </c>
    </row>
    <row r="143" ht="36" customHeight="1" spans="1:5">
      <c r="A143" s="377" t="s">
        <v>362</v>
      </c>
      <c r="B143" s="253" t="s">
        <v>363</v>
      </c>
      <c r="C143" s="254">
        <v>0</v>
      </c>
      <c r="D143" s="254">
        <v>0</v>
      </c>
      <c r="E143" s="252" t="str">
        <f t="shared" si="5"/>
        <v/>
      </c>
    </row>
    <row r="144" ht="36" customHeight="1" spans="1:5">
      <c r="A144" s="377" t="s">
        <v>364</v>
      </c>
      <c r="B144" s="253" t="s">
        <v>365</v>
      </c>
      <c r="C144" s="254">
        <v>0</v>
      </c>
      <c r="D144" s="254">
        <v>0</v>
      </c>
      <c r="E144" s="252" t="str">
        <f t="shared" si="5"/>
        <v/>
      </c>
    </row>
    <row r="145" ht="36" customHeight="1" spans="1:5">
      <c r="A145" s="377" t="s">
        <v>366</v>
      </c>
      <c r="B145" s="253" t="s">
        <v>367</v>
      </c>
      <c r="C145" s="254">
        <v>0</v>
      </c>
      <c r="D145" s="254">
        <v>0</v>
      </c>
      <c r="E145" s="252" t="str">
        <f t="shared" si="5"/>
        <v/>
      </c>
    </row>
    <row r="146" ht="36" customHeight="1" spans="1:5">
      <c r="A146" s="377" t="s">
        <v>368</v>
      </c>
      <c r="B146" s="253" t="s">
        <v>157</v>
      </c>
      <c r="C146" s="254">
        <v>0</v>
      </c>
      <c r="D146" s="254">
        <v>0</v>
      </c>
      <c r="E146" s="252" t="str">
        <f t="shared" si="5"/>
        <v/>
      </c>
    </row>
    <row r="147" ht="36" customHeight="1" spans="1:5">
      <c r="A147" s="377" t="s">
        <v>369</v>
      </c>
      <c r="B147" s="253" t="s">
        <v>370</v>
      </c>
      <c r="C147" s="254"/>
      <c r="D147" s="254"/>
      <c r="E147" s="252" t="str">
        <f t="shared" si="5"/>
        <v/>
      </c>
    </row>
    <row r="148" ht="36" customHeight="1" spans="1:5">
      <c r="A148" s="376" t="s">
        <v>371</v>
      </c>
      <c r="B148" s="250" t="s">
        <v>372</v>
      </c>
      <c r="C148" s="251">
        <v>167</v>
      </c>
      <c r="D148" s="251">
        <v>15</v>
      </c>
      <c r="E148" s="252">
        <f t="shared" si="5"/>
        <v>-0.91</v>
      </c>
    </row>
    <row r="149" ht="36" customHeight="1" spans="1:5">
      <c r="A149" s="377" t="s">
        <v>373</v>
      </c>
      <c r="B149" s="253" t="s">
        <v>139</v>
      </c>
      <c r="C149" s="254">
        <v>130</v>
      </c>
      <c r="D149" s="254"/>
      <c r="E149" s="255">
        <f t="shared" si="5"/>
        <v>-1</v>
      </c>
    </row>
    <row r="150" ht="36" customHeight="1" spans="1:5">
      <c r="A150" s="377" t="s">
        <v>374</v>
      </c>
      <c r="B150" s="253" t="s">
        <v>141</v>
      </c>
      <c r="C150" s="254">
        <v>37</v>
      </c>
      <c r="D150" s="254">
        <v>2</v>
      </c>
      <c r="E150" s="255">
        <f t="shared" si="5"/>
        <v>-0.946</v>
      </c>
    </row>
    <row r="151" ht="36" customHeight="1" spans="1:5">
      <c r="A151" s="377" t="s">
        <v>375</v>
      </c>
      <c r="B151" s="253" t="s">
        <v>143</v>
      </c>
      <c r="C151" s="254"/>
      <c r="D151" s="254"/>
      <c r="E151" s="252" t="str">
        <f t="shared" si="5"/>
        <v/>
      </c>
    </row>
    <row r="152" ht="36" customHeight="1" spans="1:5">
      <c r="A152" s="377" t="s">
        <v>376</v>
      </c>
      <c r="B152" s="253" t="s">
        <v>377</v>
      </c>
      <c r="C152" s="254"/>
      <c r="D152" s="254">
        <v>13</v>
      </c>
      <c r="E152" s="252" t="str">
        <f t="shared" si="5"/>
        <v/>
      </c>
    </row>
    <row r="153" ht="36" customHeight="1" spans="1:5">
      <c r="A153" s="377" t="s">
        <v>378</v>
      </c>
      <c r="B153" s="253" t="s">
        <v>157</v>
      </c>
      <c r="C153" s="254"/>
      <c r="D153" s="254"/>
      <c r="E153" s="252" t="str">
        <f t="shared" si="5"/>
        <v/>
      </c>
    </row>
    <row r="154" ht="36" customHeight="1" spans="1:5">
      <c r="A154" s="377" t="s">
        <v>379</v>
      </c>
      <c r="B154" s="253" t="s">
        <v>380</v>
      </c>
      <c r="C154" s="254"/>
      <c r="D154" s="254"/>
      <c r="E154" s="252" t="str">
        <f t="shared" si="5"/>
        <v/>
      </c>
    </row>
    <row r="155" ht="36" customHeight="1" spans="1:5">
      <c r="A155" s="376" t="s">
        <v>381</v>
      </c>
      <c r="B155" s="250" t="s">
        <v>382</v>
      </c>
      <c r="C155" s="251"/>
      <c r="D155" s="251"/>
      <c r="E155" s="252" t="str">
        <f t="shared" si="5"/>
        <v/>
      </c>
    </row>
    <row r="156" ht="36" customHeight="1" spans="1:5">
      <c r="A156" s="377" t="s">
        <v>383</v>
      </c>
      <c r="B156" s="253" t="s">
        <v>139</v>
      </c>
      <c r="C156" s="254"/>
      <c r="D156" s="254"/>
      <c r="E156" s="252" t="str">
        <f t="shared" si="5"/>
        <v/>
      </c>
    </row>
    <row r="157" ht="36" customHeight="1" spans="1:5">
      <c r="A157" s="377" t="s">
        <v>384</v>
      </c>
      <c r="B157" s="253" t="s">
        <v>141</v>
      </c>
      <c r="C157" s="254">
        <v>0</v>
      </c>
      <c r="D157" s="254">
        <v>0</v>
      </c>
      <c r="E157" s="252" t="str">
        <f t="shared" si="5"/>
        <v/>
      </c>
    </row>
    <row r="158" ht="36" customHeight="1" spans="1:5">
      <c r="A158" s="377" t="s">
        <v>385</v>
      </c>
      <c r="B158" s="253" t="s">
        <v>143</v>
      </c>
      <c r="C158" s="254"/>
      <c r="D158" s="254"/>
      <c r="E158" s="252" t="str">
        <f t="shared" si="5"/>
        <v/>
      </c>
    </row>
    <row r="159" ht="36" customHeight="1" spans="1:5">
      <c r="A159" s="377" t="s">
        <v>386</v>
      </c>
      <c r="B159" s="253" t="s">
        <v>387</v>
      </c>
      <c r="C159" s="254">
        <v>0</v>
      </c>
      <c r="D159" s="254">
        <v>0</v>
      </c>
      <c r="E159" s="252" t="str">
        <f t="shared" ref="E159:E199" si="6">IF(C159&gt;0,D159/C159-1,IF(C159&lt;0,-(D159/C159-1),""))</f>
        <v/>
      </c>
    </row>
    <row r="160" ht="36" customHeight="1" spans="1:5">
      <c r="A160" s="377" t="s">
        <v>388</v>
      </c>
      <c r="B160" s="253" t="s">
        <v>389</v>
      </c>
      <c r="C160" s="254"/>
      <c r="D160" s="254"/>
      <c r="E160" s="252" t="str">
        <f t="shared" si="6"/>
        <v/>
      </c>
    </row>
    <row r="161" ht="36" customHeight="1" spans="1:5">
      <c r="A161" s="377" t="s">
        <v>390</v>
      </c>
      <c r="B161" s="253" t="s">
        <v>157</v>
      </c>
      <c r="C161" s="254"/>
      <c r="D161" s="254"/>
      <c r="E161" s="252" t="str">
        <f t="shared" si="6"/>
        <v/>
      </c>
    </row>
    <row r="162" ht="36" customHeight="1" spans="1:5">
      <c r="A162" s="377" t="s">
        <v>391</v>
      </c>
      <c r="B162" s="253" t="s">
        <v>392</v>
      </c>
      <c r="C162" s="254">
        <v>0</v>
      </c>
      <c r="D162" s="254">
        <v>0</v>
      </c>
      <c r="E162" s="252" t="str">
        <f t="shared" si="6"/>
        <v/>
      </c>
    </row>
    <row r="163" ht="36" customHeight="1" spans="1:5">
      <c r="A163" s="376" t="s">
        <v>393</v>
      </c>
      <c r="B163" s="250" t="s">
        <v>394</v>
      </c>
      <c r="C163" s="251">
        <v>75</v>
      </c>
      <c r="D163" s="251">
        <v>0</v>
      </c>
      <c r="E163" s="252">
        <f t="shared" si="6"/>
        <v>-1</v>
      </c>
    </row>
    <row r="164" ht="36" customHeight="1" spans="1:5">
      <c r="A164" s="377" t="s">
        <v>395</v>
      </c>
      <c r="B164" s="253" t="s">
        <v>139</v>
      </c>
      <c r="C164" s="254"/>
      <c r="D164" s="254"/>
      <c r="E164" s="252" t="str">
        <f t="shared" si="6"/>
        <v/>
      </c>
    </row>
    <row r="165" ht="36" customHeight="1" spans="1:5">
      <c r="A165" s="377" t="s">
        <v>396</v>
      </c>
      <c r="B165" s="253" t="s">
        <v>141</v>
      </c>
      <c r="C165" s="254">
        <v>0</v>
      </c>
      <c r="D165" s="254">
        <v>0</v>
      </c>
      <c r="E165" s="252" t="str">
        <f t="shared" si="6"/>
        <v/>
      </c>
    </row>
    <row r="166" ht="36" customHeight="1" spans="1:5">
      <c r="A166" s="377" t="s">
        <v>397</v>
      </c>
      <c r="B166" s="253" t="s">
        <v>143</v>
      </c>
      <c r="C166" s="254">
        <v>0</v>
      </c>
      <c r="D166" s="254">
        <v>0</v>
      </c>
      <c r="E166" s="252" t="str">
        <f t="shared" si="6"/>
        <v/>
      </c>
    </row>
    <row r="167" ht="36" customHeight="1" spans="1:5">
      <c r="A167" s="377" t="s">
        <v>398</v>
      </c>
      <c r="B167" s="253" t="s">
        <v>399</v>
      </c>
      <c r="C167" s="254">
        <v>75</v>
      </c>
      <c r="D167" s="254"/>
      <c r="E167" s="255">
        <f t="shared" si="6"/>
        <v>-1</v>
      </c>
    </row>
    <row r="168" ht="36" customHeight="1" spans="1:5">
      <c r="A168" s="377" t="s">
        <v>400</v>
      </c>
      <c r="B168" s="253" t="s">
        <v>401</v>
      </c>
      <c r="C168" s="254">
        <v>0</v>
      </c>
      <c r="D168" s="254">
        <v>0</v>
      </c>
      <c r="E168" s="252" t="str">
        <f t="shared" si="6"/>
        <v/>
      </c>
    </row>
    <row r="169" ht="36" customHeight="1" spans="1:5">
      <c r="A169" s="376" t="s">
        <v>402</v>
      </c>
      <c r="B169" s="250" t="s">
        <v>403</v>
      </c>
      <c r="C169" s="251">
        <v>108</v>
      </c>
      <c r="D169" s="251">
        <v>113</v>
      </c>
      <c r="E169" s="252">
        <f t="shared" si="6"/>
        <v>0.046</v>
      </c>
    </row>
    <row r="170" ht="36" customHeight="1" spans="1:5">
      <c r="A170" s="377" t="s">
        <v>404</v>
      </c>
      <c r="B170" s="253" t="s">
        <v>139</v>
      </c>
      <c r="C170" s="254">
        <v>107</v>
      </c>
      <c r="D170" s="254">
        <v>109</v>
      </c>
      <c r="E170" s="255">
        <f t="shared" si="6"/>
        <v>0.019</v>
      </c>
    </row>
    <row r="171" ht="36" customHeight="1" spans="1:5">
      <c r="A171" s="377" t="s">
        <v>405</v>
      </c>
      <c r="B171" s="253" t="s">
        <v>141</v>
      </c>
      <c r="C171" s="254">
        <v>1</v>
      </c>
      <c r="D171" s="254">
        <v>4</v>
      </c>
      <c r="E171" s="255">
        <f t="shared" si="6"/>
        <v>3</v>
      </c>
    </row>
    <row r="172" ht="36" customHeight="1" spans="1:5">
      <c r="A172" s="377" t="s">
        <v>406</v>
      </c>
      <c r="B172" s="253" t="s">
        <v>143</v>
      </c>
      <c r="C172" s="254">
        <v>0</v>
      </c>
      <c r="D172" s="254">
        <v>0</v>
      </c>
      <c r="E172" s="252" t="str">
        <f t="shared" si="6"/>
        <v/>
      </c>
    </row>
    <row r="173" ht="36" customHeight="1" spans="1:5">
      <c r="A173" s="377" t="s">
        <v>407</v>
      </c>
      <c r="B173" s="253" t="s">
        <v>170</v>
      </c>
      <c r="C173" s="254"/>
      <c r="D173" s="254"/>
      <c r="E173" s="252" t="str">
        <f t="shared" si="6"/>
        <v/>
      </c>
    </row>
    <row r="174" ht="36" customHeight="1" spans="1:5">
      <c r="A174" s="377" t="s">
        <v>408</v>
      </c>
      <c r="B174" s="253" t="s">
        <v>157</v>
      </c>
      <c r="C174" s="254">
        <v>0</v>
      </c>
      <c r="D174" s="254">
        <v>0</v>
      </c>
      <c r="E174" s="252" t="str">
        <f t="shared" si="6"/>
        <v/>
      </c>
    </row>
    <row r="175" ht="36" customHeight="1" spans="1:5">
      <c r="A175" s="377" t="s">
        <v>409</v>
      </c>
      <c r="B175" s="253" t="s">
        <v>410</v>
      </c>
      <c r="C175" s="254"/>
      <c r="D175" s="254"/>
      <c r="E175" s="252" t="str">
        <f t="shared" si="6"/>
        <v/>
      </c>
    </row>
    <row r="176" ht="36" customHeight="1" spans="1:5">
      <c r="A176" s="376" t="s">
        <v>411</v>
      </c>
      <c r="B176" s="250" t="s">
        <v>412</v>
      </c>
      <c r="C176" s="251">
        <v>494</v>
      </c>
      <c r="D176" s="251">
        <v>446</v>
      </c>
      <c r="E176" s="252">
        <f t="shared" si="6"/>
        <v>-0.097</v>
      </c>
    </row>
    <row r="177" ht="36" customHeight="1" spans="1:5">
      <c r="A177" s="377" t="s">
        <v>413</v>
      </c>
      <c r="B177" s="253" t="s">
        <v>139</v>
      </c>
      <c r="C177" s="254">
        <v>320</v>
      </c>
      <c r="D177" s="254">
        <v>313</v>
      </c>
      <c r="E177" s="255">
        <f t="shared" si="6"/>
        <v>-0.022</v>
      </c>
    </row>
    <row r="178" ht="36" customHeight="1" spans="1:5">
      <c r="A178" s="377" t="s">
        <v>414</v>
      </c>
      <c r="B178" s="253" t="s">
        <v>141</v>
      </c>
      <c r="C178" s="254">
        <v>55</v>
      </c>
      <c r="D178" s="254">
        <v>48</v>
      </c>
      <c r="E178" s="255">
        <f t="shared" si="6"/>
        <v>-0.127</v>
      </c>
    </row>
    <row r="179" ht="36" customHeight="1" spans="1:5">
      <c r="A179" s="377" t="s">
        <v>415</v>
      </c>
      <c r="B179" s="253" t="s">
        <v>143</v>
      </c>
      <c r="C179" s="254"/>
      <c r="D179" s="254"/>
      <c r="E179" s="252" t="str">
        <f t="shared" si="6"/>
        <v/>
      </c>
    </row>
    <row r="180" ht="36" customHeight="1" spans="1:5">
      <c r="A180" s="377">
        <v>2012906</v>
      </c>
      <c r="B180" s="253" t="s">
        <v>416</v>
      </c>
      <c r="C180" s="254">
        <v>0</v>
      </c>
      <c r="D180" s="254">
        <v>0</v>
      </c>
      <c r="E180" s="252" t="str">
        <f t="shared" si="6"/>
        <v/>
      </c>
    </row>
    <row r="181" ht="36" customHeight="1" spans="1:5">
      <c r="A181" s="377" t="s">
        <v>417</v>
      </c>
      <c r="B181" s="253" t="s">
        <v>157</v>
      </c>
      <c r="C181" s="254"/>
      <c r="D181" s="254"/>
      <c r="E181" s="252" t="str">
        <f t="shared" si="6"/>
        <v/>
      </c>
    </row>
    <row r="182" ht="36" customHeight="1" spans="1:5">
      <c r="A182" s="377" t="s">
        <v>418</v>
      </c>
      <c r="B182" s="253" t="s">
        <v>419</v>
      </c>
      <c r="C182" s="254">
        <v>119</v>
      </c>
      <c r="D182" s="254">
        <v>85</v>
      </c>
      <c r="E182" s="255">
        <f t="shared" si="6"/>
        <v>-0.286</v>
      </c>
    </row>
    <row r="183" ht="36" customHeight="1" spans="1:5">
      <c r="A183" s="376" t="s">
        <v>420</v>
      </c>
      <c r="B183" s="250" t="s">
        <v>421</v>
      </c>
      <c r="C183" s="251">
        <v>2155</v>
      </c>
      <c r="D183" s="251">
        <v>2159</v>
      </c>
      <c r="E183" s="252">
        <f t="shared" si="6"/>
        <v>0.002</v>
      </c>
    </row>
    <row r="184" ht="36" customHeight="1" spans="1:5">
      <c r="A184" s="377" t="s">
        <v>422</v>
      </c>
      <c r="B184" s="253" t="s">
        <v>139</v>
      </c>
      <c r="C184" s="254">
        <v>1992</v>
      </c>
      <c r="D184" s="254">
        <v>2017</v>
      </c>
      <c r="E184" s="255">
        <f t="shared" si="6"/>
        <v>0.013</v>
      </c>
    </row>
    <row r="185" ht="36" customHeight="1" spans="1:5">
      <c r="A185" s="377" t="s">
        <v>423</v>
      </c>
      <c r="B185" s="253" t="s">
        <v>141</v>
      </c>
      <c r="C185" s="254">
        <v>163</v>
      </c>
      <c r="D185" s="254">
        <v>139</v>
      </c>
      <c r="E185" s="255">
        <f t="shared" si="6"/>
        <v>-0.147</v>
      </c>
    </row>
    <row r="186" ht="36" customHeight="1" spans="1:5">
      <c r="A186" s="377" t="s">
        <v>424</v>
      </c>
      <c r="B186" s="253" t="s">
        <v>143</v>
      </c>
      <c r="C186" s="254"/>
      <c r="D186" s="254"/>
      <c r="E186" s="252" t="str">
        <f t="shared" si="6"/>
        <v/>
      </c>
    </row>
    <row r="187" ht="36" customHeight="1" spans="1:5">
      <c r="A187" s="377" t="s">
        <v>425</v>
      </c>
      <c r="B187" s="253" t="s">
        <v>426</v>
      </c>
      <c r="C187" s="254"/>
      <c r="D187" s="254">
        <v>3</v>
      </c>
      <c r="E187" s="252" t="str">
        <f t="shared" si="6"/>
        <v/>
      </c>
    </row>
    <row r="188" ht="36" customHeight="1" spans="1:5">
      <c r="A188" s="377" t="s">
        <v>427</v>
      </c>
      <c r="B188" s="253" t="s">
        <v>157</v>
      </c>
      <c r="C188" s="254"/>
      <c r="D188" s="254"/>
      <c r="E188" s="252" t="str">
        <f t="shared" si="6"/>
        <v/>
      </c>
    </row>
    <row r="189" ht="36" customHeight="1" spans="1:5">
      <c r="A189" s="377" t="s">
        <v>428</v>
      </c>
      <c r="B189" s="253" t="s">
        <v>429</v>
      </c>
      <c r="C189" s="254"/>
      <c r="D189" s="254"/>
      <c r="E189" s="252" t="str">
        <f t="shared" si="6"/>
        <v/>
      </c>
    </row>
    <row r="190" ht="36" customHeight="1" spans="1:5">
      <c r="A190" s="376" t="s">
        <v>430</v>
      </c>
      <c r="B190" s="250" t="s">
        <v>431</v>
      </c>
      <c r="C190" s="251">
        <v>496</v>
      </c>
      <c r="D190" s="251">
        <v>596</v>
      </c>
      <c r="E190" s="252">
        <f t="shared" si="6"/>
        <v>0.202</v>
      </c>
    </row>
    <row r="191" ht="36" customHeight="1" spans="1:5">
      <c r="A191" s="377" t="s">
        <v>432</v>
      </c>
      <c r="B191" s="253" t="s">
        <v>139</v>
      </c>
      <c r="C191" s="254">
        <v>359</v>
      </c>
      <c r="D191" s="254">
        <v>376</v>
      </c>
      <c r="E191" s="255">
        <f t="shared" si="6"/>
        <v>0.047</v>
      </c>
    </row>
    <row r="192" ht="36" customHeight="1" spans="1:5">
      <c r="A192" s="377" t="s">
        <v>433</v>
      </c>
      <c r="B192" s="253" t="s">
        <v>141</v>
      </c>
      <c r="C192" s="254">
        <v>83</v>
      </c>
      <c r="D192" s="254">
        <v>66</v>
      </c>
      <c r="E192" s="255">
        <f t="shared" si="6"/>
        <v>-0.205</v>
      </c>
    </row>
    <row r="193" ht="36" customHeight="1" spans="1:5">
      <c r="A193" s="377" t="s">
        <v>434</v>
      </c>
      <c r="B193" s="253" t="s">
        <v>143</v>
      </c>
      <c r="C193" s="254"/>
      <c r="D193" s="254"/>
      <c r="E193" s="252" t="str">
        <f t="shared" si="6"/>
        <v/>
      </c>
    </row>
    <row r="194" ht="36" customHeight="1" spans="1:5">
      <c r="A194" s="377" t="s">
        <v>435</v>
      </c>
      <c r="B194" s="253" t="s">
        <v>436</v>
      </c>
      <c r="C194" s="254">
        <v>0</v>
      </c>
      <c r="D194" s="254">
        <v>0</v>
      </c>
      <c r="E194" s="252" t="str">
        <f t="shared" si="6"/>
        <v/>
      </c>
    </row>
    <row r="195" ht="36" customHeight="1" spans="1:5">
      <c r="A195" s="377" t="s">
        <v>437</v>
      </c>
      <c r="B195" s="253" t="s">
        <v>157</v>
      </c>
      <c r="C195" s="254"/>
      <c r="D195" s="254"/>
      <c r="E195" s="252" t="str">
        <f t="shared" si="6"/>
        <v/>
      </c>
    </row>
    <row r="196" ht="36" customHeight="1" spans="1:5">
      <c r="A196" s="377" t="s">
        <v>438</v>
      </c>
      <c r="B196" s="253" t="s">
        <v>439</v>
      </c>
      <c r="C196" s="254">
        <v>54</v>
      </c>
      <c r="D196" s="254">
        <v>154</v>
      </c>
      <c r="E196" s="255">
        <f t="shared" si="6"/>
        <v>1.852</v>
      </c>
    </row>
    <row r="197" ht="36" customHeight="1" spans="1:5">
      <c r="A197" s="376" t="s">
        <v>440</v>
      </c>
      <c r="B197" s="250" t="s">
        <v>441</v>
      </c>
      <c r="C197" s="251">
        <v>222</v>
      </c>
      <c r="D197" s="251">
        <v>223</v>
      </c>
      <c r="E197" s="252">
        <f t="shared" si="6"/>
        <v>0.005</v>
      </c>
    </row>
    <row r="198" ht="36" customHeight="1" spans="1:5">
      <c r="A198" s="377" t="s">
        <v>442</v>
      </c>
      <c r="B198" s="253" t="s">
        <v>139</v>
      </c>
      <c r="C198" s="254">
        <v>197</v>
      </c>
      <c r="D198" s="254">
        <v>202</v>
      </c>
      <c r="E198" s="255">
        <f t="shared" si="6"/>
        <v>0.025</v>
      </c>
    </row>
    <row r="199" ht="36" customHeight="1" spans="1:5">
      <c r="A199" s="377" t="s">
        <v>443</v>
      </c>
      <c r="B199" s="253" t="s">
        <v>141</v>
      </c>
      <c r="C199" s="254">
        <v>25</v>
      </c>
      <c r="D199" s="254">
        <v>21</v>
      </c>
      <c r="E199" s="255">
        <f t="shared" si="6"/>
        <v>-0.16</v>
      </c>
    </row>
    <row r="200" ht="36" customHeight="1" spans="1:5">
      <c r="A200" s="377" t="s">
        <v>444</v>
      </c>
      <c r="B200" s="253" t="s">
        <v>143</v>
      </c>
      <c r="C200" s="254"/>
      <c r="D200" s="254"/>
      <c r="E200" s="252" t="str">
        <f t="shared" ref="E200:E231" si="7">IF(C200&gt;0,D200/C200-1,IF(C200&lt;0,-(D200/C200-1),""))</f>
        <v/>
      </c>
    </row>
    <row r="201" ht="36" customHeight="1" spans="1:5">
      <c r="A201" s="377" t="s">
        <v>445</v>
      </c>
      <c r="B201" s="253" t="s">
        <v>446</v>
      </c>
      <c r="C201" s="254">
        <v>0</v>
      </c>
      <c r="D201" s="254">
        <v>0</v>
      </c>
      <c r="E201" s="252" t="str">
        <f t="shared" si="7"/>
        <v/>
      </c>
    </row>
    <row r="202" ht="36" customHeight="1" spans="1:5">
      <c r="A202" s="377" t="s">
        <v>447</v>
      </c>
      <c r="B202" s="253" t="s">
        <v>157</v>
      </c>
      <c r="C202" s="254">
        <v>0</v>
      </c>
      <c r="D202" s="254">
        <v>0</v>
      </c>
      <c r="E202" s="252" t="str">
        <f t="shared" si="7"/>
        <v/>
      </c>
    </row>
    <row r="203" ht="36" customHeight="1" spans="1:5">
      <c r="A203" s="377" t="s">
        <v>448</v>
      </c>
      <c r="B203" s="253" t="s">
        <v>449</v>
      </c>
      <c r="C203" s="254"/>
      <c r="D203" s="254"/>
      <c r="E203" s="252" t="str">
        <f t="shared" si="7"/>
        <v/>
      </c>
    </row>
    <row r="204" ht="36" customHeight="1" spans="1:5">
      <c r="A204" s="376" t="s">
        <v>450</v>
      </c>
      <c r="B204" s="250" t="s">
        <v>451</v>
      </c>
      <c r="C204" s="251">
        <v>318</v>
      </c>
      <c r="D204" s="251">
        <v>430</v>
      </c>
      <c r="E204" s="252">
        <f t="shared" si="7"/>
        <v>0.352</v>
      </c>
    </row>
    <row r="205" ht="36" customHeight="1" spans="1:5">
      <c r="A205" s="377" t="s">
        <v>452</v>
      </c>
      <c r="B205" s="253" t="s">
        <v>139</v>
      </c>
      <c r="C205" s="254">
        <v>230</v>
      </c>
      <c r="D205" s="254">
        <v>330</v>
      </c>
      <c r="E205" s="255">
        <f t="shared" si="7"/>
        <v>0.435</v>
      </c>
    </row>
    <row r="206" ht="36" customHeight="1" spans="1:5">
      <c r="A206" s="377" t="s">
        <v>453</v>
      </c>
      <c r="B206" s="253" t="s">
        <v>141</v>
      </c>
      <c r="C206" s="254">
        <v>15</v>
      </c>
      <c r="D206" s="254">
        <v>6</v>
      </c>
      <c r="E206" s="255">
        <f t="shared" si="7"/>
        <v>-0.6</v>
      </c>
    </row>
    <row r="207" ht="36" customHeight="1" spans="1:5">
      <c r="A207" s="377" t="s">
        <v>454</v>
      </c>
      <c r="B207" s="253" t="s">
        <v>143</v>
      </c>
      <c r="C207" s="254">
        <v>0</v>
      </c>
      <c r="D207" s="254">
        <v>0</v>
      </c>
      <c r="E207" s="252" t="str">
        <f t="shared" si="7"/>
        <v/>
      </c>
    </row>
    <row r="208" ht="36" customHeight="1" spans="1:5">
      <c r="A208" s="377" t="s">
        <v>455</v>
      </c>
      <c r="B208" s="253" t="s">
        <v>456</v>
      </c>
      <c r="C208" s="254">
        <v>49</v>
      </c>
      <c r="D208" s="254">
        <v>79</v>
      </c>
      <c r="E208" s="255">
        <f t="shared" si="7"/>
        <v>0.612</v>
      </c>
    </row>
    <row r="209" ht="36" customHeight="1" spans="1:5">
      <c r="A209" s="377" t="s">
        <v>457</v>
      </c>
      <c r="B209" s="253" t="s">
        <v>458</v>
      </c>
      <c r="C209" s="254">
        <v>7</v>
      </c>
      <c r="D209" s="254"/>
      <c r="E209" s="255">
        <f t="shared" si="7"/>
        <v>-1</v>
      </c>
    </row>
    <row r="210" ht="36" customHeight="1" spans="1:5">
      <c r="A210" s="377" t="s">
        <v>459</v>
      </c>
      <c r="B210" s="253" t="s">
        <v>157</v>
      </c>
      <c r="C210" s="254"/>
      <c r="D210" s="254"/>
      <c r="E210" s="252" t="str">
        <f t="shared" si="7"/>
        <v/>
      </c>
    </row>
    <row r="211" ht="36" customHeight="1" spans="1:5">
      <c r="A211" s="377" t="s">
        <v>460</v>
      </c>
      <c r="B211" s="253" t="s">
        <v>461</v>
      </c>
      <c r="C211" s="254">
        <v>17</v>
      </c>
      <c r="D211" s="254">
        <v>15</v>
      </c>
      <c r="E211" s="255">
        <f t="shared" si="7"/>
        <v>-0.118</v>
      </c>
    </row>
    <row r="212" ht="36" customHeight="1" spans="1:5">
      <c r="A212" s="376" t="s">
        <v>462</v>
      </c>
      <c r="B212" s="250" t="s">
        <v>463</v>
      </c>
      <c r="C212" s="251">
        <f>SUM(C213:C217)</f>
        <v>0</v>
      </c>
      <c r="D212" s="251">
        <f>SUM(D213:D217)</f>
        <v>0</v>
      </c>
      <c r="E212" s="252" t="str">
        <f t="shared" si="7"/>
        <v/>
      </c>
    </row>
    <row r="213" ht="36" customHeight="1" spans="1:5">
      <c r="A213" s="377" t="s">
        <v>464</v>
      </c>
      <c r="B213" s="253" t="s">
        <v>139</v>
      </c>
      <c r="C213" s="254">
        <v>0</v>
      </c>
      <c r="D213" s="254">
        <v>0</v>
      </c>
      <c r="E213" s="252" t="str">
        <f t="shared" si="7"/>
        <v/>
      </c>
    </row>
    <row r="214" ht="36" customHeight="1" spans="1:5">
      <c r="A214" s="377" t="s">
        <v>465</v>
      </c>
      <c r="B214" s="253" t="s">
        <v>141</v>
      </c>
      <c r="C214" s="254">
        <v>0</v>
      </c>
      <c r="D214" s="254">
        <v>0</v>
      </c>
      <c r="E214" s="252" t="str">
        <f t="shared" si="7"/>
        <v/>
      </c>
    </row>
    <row r="215" ht="36" customHeight="1" spans="1:5">
      <c r="A215" s="377" t="s">
        <v>466</v>
      </c>
      <c r="B215" s="253" t="s">
        <v>143</v>
      </c>
      <c r="C215" s="254">
        <v>0</v>
      </c>
      <c r="D215" s="254">
        <v>0</v>
      </c>
      <c r="E215" s="252" t="str">
        <f t="shared" si="7"/>
        <v/>
      </c>
    </row>
    <row r="216" ht="36" customHeight="1" spans="1:5">
      <c r="A216" s="377" t="s">
        <v>467</v>
      </c>
      <c r="B216" s="253" t="s">
        <v>157</v>
      </c>
      <c r="C216" s="254">
        <v>0</v>
      </c>
      <c r="D216" s="254">
        <v>0</v>
      </c>
      <c r="E216" s="252" t="str">
        <f t="shared" si="7"/>
        <v/>
      </c>
    </row>
    <row r="217" ht="36" customHeight="1" spans="1:5">
      <c r="A217" s="377" t="s">
        <v>468</v>
      </c>
      <c r="B217" s="253" t="s">
        <v>469</v>
      </c>
      <c r="C217" s="254">
        <v>0</v>
      </c>
      <c r="D217" s="254">
        <v>0</v>
      </c>
      <c r="E217" s="252" t="str">
        <f t="shared" si="7"/>
        <v/>
      </c>
    </row>
    <row r="218" ht="36" customHeight="1" spans="1:5">
      <c r="A218" s="376" t="s">
        <v>470</v>
      </c>
      <c r="B218" s="250" t="s">
        <v>471</v>
      </c>
      <c r="C218" s="251"/>
      <c r="D218" s="251">
        <v>4</v>
      </c>
      <c r="E218" s="252" t="str">
        <f t="shared" si="7"/>
        <v/>
      </c>
    </row>
    <row r="219" ht="36" customHeight="1" spans="1:5">
      <c r="A219" s="377" t="s">
        <v>472</v>
      </c>
      <c r="B219" s="253" t="s">
        <v>139</v>
      </c>
      <c r="C219" s="254"/>
      <c r="D219" s="254"/>
      <c r="E219" s="252" t="str">
        <f t="shared" si="7"/>
        <v/>
      </c>
    </row>
    <row r="220" ht="36" customHeight="1" spans="1:5">
      <c r="A220" s="377" t="s">
        <v>473</v>
      </c>
      <c r="B220" s="253" t="s">
        <v>141</v>
      </c>
      <c r="C220" s="254"/>
      <c r="D220" s="254"/>
      <c r="E220" s="252" t="str">
        <f t="shared" si="7"/>
        <v/>
      </c>
    </row>
    <row r="221" ht="36" customHeight="1" spans="1:5">
      <c r="A221" s="377" t="s">
        <v>474</v>
      </c>
      <c r="B221" s="253" t="s">
        <v>143</v>
      </c>
      <c r="C221" s="254">
        <v>0</v>
      </c>
      <c r="D221" s="254">
        <v>0</v>
      </c>
      <c r="E221" s="252" t="str">
        <f t="shared" si="7"/>
        <v/>
      </c>
    </row>
    <row r="222" ht="36" customHeight="1" spans="1:5">
      <c r="A222" s="377" t="s">
        <v>475</v>
      </c>
      <c r="B222" s="253" t="s">
        <v>157</v>
      </c>
      <c r="C222" s="254"/>
      <c r="D222" s="254"/>
      <c r="E222" s="252" t="str">
        <f t="shared" si="7"/>
        <v/>
      </c>
    </row>
    <row r="223" ht="36" customHeight="1" spans="1:5">
      <c r="A223" s="377" t="s">
        <v>476</v>
      </c>
      <c r="B223" s="253" t="s">
        <v>477</v>
      </c>
      <c r="C223" s="254"/>
      <c r="D223" s="254">
        <v>4</v>
      </c>
      <c r="E223" s="252" t="str">
        <f t="shared" si="7"/>
        <v/>
      </c>
    </row>
    <row r="224" ht="36" customHeight="1" spans="1:5">
      <c r="A224" s="376" t="s">
        <v>478</v>
      </c>
      <c r="B224" s="250" t="s">
        <v>479</v>
      </c>
      <c r="C224" s="251"/>
      <c r="D224" s="251"/>
      <c r="E224" s="252" t="str">
        <f t="shared" si="7"/>
        <v/>
      </c>
    </row>
    <row r="225" ht="36" customHeight="1" spans="1:5">
      <c r="A225" s="377" t="s">
        <v>480</v>
      </c>
      <c r="B225" s="253" t="s">
        <v>139</v>
      </c>
      <c r="C225" s="254"/>
      <c r="D225" s="254"/>
      <c r="E225" s="252" t="str">
        <f t="shared" si="7"/>
        <v/>
      </c>
    </row>
    <row r="226" ht="36" customHeight="1" spans="1:5">
      <c r="A226" s="377" t="s">
        <v>481</v>
      </c>
      <c r="B226" s="253" t="s">
        <v>141</v>
      </c>
      <c r="C226" s="254">
        <v>0</v>
      </c>
      <c r="D226" s="254">
        <v>0</v>
      </c>
      <c r="E226" s="252" t="str">
        <f t="shared" si="7"/>
        <v/>
      </c>
    </row>
    <row r="227" ht="36" customHeight="1" spans="1:5">
      <c r="A227" s="377" t="s">
        <v>482</v>
      </c>
      <c r="B227" s="253" t="s">
        <v>143</v>
      </c>
      <c r="C227" s="254"/>
      <c r="D227" s="254"/>
      <c r="E227" s="252" t="str">
        <f t="shared" si="7"/>
        <v/>
      </c>
    </row>
    <row r="228" ht="36" customHeight="1" spans="1:5">
      <c r="A228" s="377" t="s">
        <v>483</v>
      </c>
      <c r="B228" s="253" t="s">
        <v>484</v>
      </c>
      <c r="C228" s="254"/>
      <c r="D228" s="254"/>
      <c r="E228" s="252" t="str">
        <f t="shared" si="7"/>
        <v/>
      </c>
    </row>
    <row r="229" ht="36" customHeight="1" spans="1:5">
      <c r="A229" s="377" t="s">
        <v>485</v>
      </c>
      <c r="B229" s="253" t="s">
        <v>157</v>
      </c>
      <c r="C229" s="254">
        <v>0</v>
      </c>
      <c r="D229" s="254">
        <v>0</v>
      </c>
      <c r="E229" s="252" t="str">
        <f t="shared" si="7"/>
        <v/>
      </c>
    </row>
    <row r="230" ht="36" customHeight="1" spans="1:5">
      <c r="A230" s="377" t="s">
        <v>486</v>
      </c>
      <c r="B230" s="253" t="s">
        <v>487</v>
      </c>
      <c r="C230" s="254"/>
      <c r="D230" s="254"/>
      <c r="E230" s="252" t="str">
        <f t="shared" si="7"/>
        <v/>
      </c>
    </row>
    <row r="231" ht="36" customHeight="1" spans="1:5">
      <c r="A231" s="376" t="s">
        <v>488</v>
      </c>
      <c r="B231" s="250" t="s">
        <v>489</v>
      </c>
      <c r="C231" s="251">
        <v>1092</v>
      </c>
      <c r="D231" s="251">
        <v>1195</v>
      </c>
      <c r="E231" s="252">
        <f t="shared" si="7"/>
        <v>0.094</v>
      </c>
    </row>
    <row r="232" ht="36" customHeight="1" spans="1:5">
      <c r="A232" s="377" t="s">
        <v>490</v>
      </c>
      <c r="B232" s="253" t="s">
        <v>139</v>
      </c>
      <c r="C232" s="254">
        <v>1024</v>
      </c>
      <c r="D232" s="254">
        <v>1034</v>
      </c>
      <c r="E232" s="255">
        <f t="shared" ref="E232:E263" si="8">IF(C232&gt;0,D232/C232-1,IF(C232&lt;0,-(D232/C232-1),""))</f>
        <v>0.01</v>
      </c>
    </row>
    <row r="233" ht="36" customHeight="1" spans="1:5">
      <c r="A233" s="377" t="s">
        <v>491</v>
      </c>
      <c r="B233" s="253" t="s">
        <v>141</v>
      </c>
      <c r="C233" s="254">
        <v>37</v>
      </c>
      <c r="D233" s="254">
        <v>143</v>
      </c>
      <c r="E233" s="255">
        <f t="shared" si="8"/>
        <v>2.865</v>
      </c>
    </row>
    <row r="234" ht="36" customHeight="1" spans="1:5">
      <c r="A234" s="377" t="s">
        <v>492</v>
      </c>
      <c r="B234" s="253" t="s">
        <v>143</v>
      </c>
      <c r="C234" s="254"/>
      <c r="D234" s="254"/>
      <c r="E234" s="252" t="str">
        <f t="shared" si="8"/>
        <v/>
      </c>
    </row>
    <row r="235" ht="36" customHeight="1" spans="1:5">
      <c r="A235" s="377" t="s">
        <v>493</v>
      </c>
      <c r="B235" s="253" t="s">
        <v>494</v>
      </c>
      <c r="C235" s="254"/>
      <c r="D235" s="254"/>
      <c r="E235" s="252" t="str">
        <f t="shared" si="8"/>
        <v/>
      </c>
    </row>
    <row r="236" ht="36" customHeight="1" spans="1:5">
      <c r="A236" s="377" t="s">
        <v>495</v>
      </c>
      <c r="B236" s="253" t="s">
        <v>496</v>
      </c>
      <c r="C236" s="254">
        <v>1</v>
      </c>
      <c r="D236" s="254"/>
      <c r="E236" s="255">
        <f t="shared" si="8"/>
        <v>-1</v>
      </c>
    </row>
    <row r="237" ht="36" customHeight="1" spans="1:5">
      <c r="A237" s="377" t="s">
        <v>497</v>
      </c>
      <c r="B237" s="253" t="s">
        <v>240</v>
      </c>
      <c r="C237" s="254"/>
      <c r="D237" s="254"/>
      <c r="E237" s="252" t="str">
        <f t="shared" si="8"/>
        <v/>
      </c>
    </row>
    <row r="238" ht="36" customHeight="1" spans="1:5">
      <c r="A238" s="377" t="s">
        <v>498</v>
      </c>
      <c r="B238" s="253" t="s">
        <v>499</v>
      </c>
      <c r="C238" s="254"/>
      <c r="D238" s="254">
        <v>3</v>
      </c>
      <c r="E238" s="252" t="str">
        <f t="shared" si="8"/>
        <v/>
      </c>
    </row>
    <row r="239" ht="36" customHeight="1" spans="1:5">
      <c r="A239" s="377" t="s">
        <v>500</v>
      </c>
      <c r="B239" s="253" t="s">
        <v>501</v>
      </c>
      <c r="C239" s="254">
        <v>3</v>
      </c>
      <c r="D239" s="254"/>
      <c r="E239" s="255">
        <f t="shared" si="8"/>
        <v>-1</v>
      </c>
    </row>
    <row r="240" ht="36" customHeight="1" spans="1:5">
      <c r="A240" s="377" t="s">
        <v>502</v>
      </c>
      <c r="B240" s="253" t="s">
        <v>503</v>
      </c>
      <c r="C240" s="254" t="s">
        <v>321</v>
      </c>
      <c r="D240" s="254"/>
      <c r="E240" s="255" t="e">
        <f t="shared" si="8"/>
        <v>#VALUE!</v>
      </c>
    </row>
    <row r="241" ht="36" customHeight="1" spans="1:5">
      <c r="A241" s="377" t="s">
        <v>504</v>
      </c>
      <c r="B241" s="253" t="s">
        <v>505</v>
      </c>
      <c r="C241" s="254">
        <v>0</v>
      </c>
      <c r="D241" s="254">
        <v>0</v>
      </c>
      <c r="E241" s="252" t="str">
        <f t="shared" si="8"/>
        <v/>
      </c>
    </row>
    <row r="242" ht="36" customHeight="1" spans="1:5">
      <c r="A242" s="377" t="s">
        <v>506</v>
      </c>
      <c r="B242" s="253" t="s">
        <v>507</v>
      </c>
      <c r="C242" s="254">
        <v>4</v>
      </c>
      <c r="D242" s="254"/>
      <c r="E242" s="255">
        <f t="shared" si="8"/>
        <v>-1</v>
      </c>
    </row>
    <row r="243" ht="36" customHeight="1" spans="1:5">
      <c r="A243" s="377" t="s">
        <v>508</v>
      </c>
      <c r="B243" s="253" t="s">
        <v>509</v>
      </c>
      <c r="C243" s="254">
        <v>19</v>
      </c>
      <c r="D243" s="254">
        <v>10</v>
      </c>
      <c r="E243" s="255">
        <f t="shared" si="8"/>
        <v>-0.474</v>
      </c>
    </row>
    <row r="244" ht="36" customHeight="1" spans="1:5">
      <c r="A244" s="377" t="s">
        <v>510</v>
      </c>
      <c r="B244" s="253" t="s">
        <v>157</v>
      </c>
      <c r="C244" s="254"/>
      <c r="D244" s="254"/>
      <c r="E244" s="252" t="str">
        <f t="shared" si="8"/>
        <v/>
      </c>
    </row>
    <row r="245" ht="36" customHeight="1" spans="1:5">
      <c r="A245" s="377" t="s">
        <v>511</v>
      </c>
      <c r="B245" s="253" t="s">
        <v>512</v>
      </c>
      <c r="C245" s="254">
        <v>4</v>
      </c>
      <c r="D245" s="254">
        <v>5</v>
      </c>
      <c r="E245" s="255">
        <f t="shared" si="8"/>
        <v>0.25</v>
      </c>
    </row>
    <row r="246" ht="36" customHeight="1" spans="1:5">
      <c r="A246" s="377"/>
      <c r="B246" s="250" t="s">
        <v>513</v>
      </c>
      <c r="C246" s="251">
        <v>77</v>
      </c>
      <c r="D246" s="251">
        <v>171</v>
      </c>
      <c r="E246" s="252">
        <f t="shared" si="8"/>
        <v>1.221</v>
      </c>
    </row>
    <row r="247" ht="36" customHeight="1" spans="1:5">
      <c r="A247" s="377"/>
      <c r="B247" s="253" t="s">
        <v>514</v>
      </c>
      <c r="C247" s="254">
        <v>74</v>
      </c>
      <c r="D247" s="254">
        <v>165</v>
      </c>
      <c r="E247" s="255">
        <f t="shared" si="8"/>
        <v>1.23</v>
      </c>
    </row>
    <row r="248" ht="36" customHeight="1" spans="1:5">
      <c r="A248" s="377"/>
      <c r="B248" s="253" t="s">
        <v>515</v>
      </c>
      <c r="C248" s="254">
        <v>3</v>
      </c>
      <c r="D248" s="254">
        <v>6</v>
      </c>
      <c r="E248" s="255">
        <f t="shared" si="8"/>
        <v>1</v>
      </c>
    </row>
    <row r="249" ht="36" customHeight="1" spans="1:5">
      <c r="A249" s="377"/>
      <c r="B249" s="250" t="s">
        <v>516</v>
      </c>
      <c r="C249" s="251">
        <v>203</v>
      </c>
      <c r="D249" s="251">
        <v>212</v>
      </c>
      <c r="E249" s="252">
        <f t="shared" si="8"/>
        <v>0.044</v>
      </c>
    </row>
    <row r="250" ht="36" customHeight="1" spans="1:5">
      <c r="A250" s="377"/>
      <c r="B250" s="253" t="s">
        <v>517</v>
      </c>
      <c r="C250" s="254">
        <v>148</v>
      </c>
      <c r="D250" s="254">
        <v>163</v>
      </c>
      <c r="E250" s="255">
        <f t="shared" si="8"/>
        <v>0.101</v>
      </c>
    </row>
    <row r="251" ht="36" customHeight="1" spans="1:5">
      <c r="A251" s="377"/>
      <c r="B251" s="253" t="s">
        <v>518</v>
      </c>
      <c r="C251" s="254">
        <v>27</v>
      </c>
      <c r="D251" s="254">
        <v>46</v>
      </c>
      <c r="E251" s="255">
        <f t="shared" si="8"/>
        <v>0.704</v>
      </c>
    </row>
    <row r="252" ht="36" customHeight="1" spans="1:5">
      <c r="A252" s="377"/>
      <c r="B252" s="253" t="s">
        <v>519</v>
      </c>
      <c r="C252" s="254"/>
      <c r="D252" s="254"/>
      <c r="E252" s="252" t="str">
        <f t="shared" si="8"/>
        <v/>
      </c>
    </row>
    <row r="253" ht="36" customHeight="1" spans="1:5">
      <c r="A253" s="377"/>
      <c r="B253" s="253" t="s">
        <v>520</v>
      </c>
      <c r="C253" s="254">
        <v>28</v>
      </c>
      <c r="D253" s="254">
        <v>3</v>
      </c>
      <c r="E253" s="255">
        <f t="shared" si="8"/>
        <v>-0.893</v>
      </c>
    </row>
    <row r="254" ht="36" customHeight="1" spans="1:5">
      <c r="A254" s="376" t="s">
        <v>521</v>
      </c>
      <c r="B254" s="250" t="s">
        <v>522</v>
      </c>
      <c r="C254" s="251"/>
      <c r="D254" s="251"/>
      <c r="E254" s="252" t="str">
        <f t="shared" si="8"/>
        <v/>
      </c>
    </row>
    <row r="255" ht="36" customHeight="1" spans="1:5">
      <c r="A255" s="377" t="s">
        <v>523</v>
      </c>
      <c r="B255" s="253" t="s">
        <v>524</v>
      </c>
      <c r="C255" s="254"/>
      <c r="D255" s="254"/>
      <c r="E255" s="252" t="str">
        <f t="shared" si="8"/>
        <v/>
      </c>
    </row>
    <row r="256" ht="36" customHeight="1" spans="1:5">
      <c r="A256" s="377" t="s">
        <v>525</v>
      </c>
      <c r="B256" s="253" t="s">
        <v>526</v>
      </c>
      <c r="C256" s="254"/>
      <c r="D256" s="254"/>
      <c r="E256" s="252" t="str">
        <f t="shared" si="8"/>
        <v/>
      </c>
    </row>
    <row r="257" ht="36" customHeight="1" spans="1:5">
      <c r="A257" s="383" t="s">
        <v>527</v>
      </c>
      <c r="B257" s="384" t="s">
        <v>528</v>
      </c>
      <c r="C257" s="385"/>
      <c r="D257" s="385"/>
      <c r="E257" s="252" t="str">
        <f t="shared" si="8"/>
        <v/>
      </c>
    </row>
    <row r="258" ht="36" customHeight="1" spans="1:5">
      <c r="A258" s="376" t="s">
        <v>71</v>
      </c>
      <c r="B258" s="250" t="s">
        <v>72</v>
      </c>
      <c r="C258" s="251"/>
      <c r="D258" s="251"/>
      <c r="E258" s="252" t="str">
        <f t="shared" si="8"/>
        <v/>
      </c>
    </row>
    <row r="259" ht="36" customHeight="1" spans="1:5">
      <c r="A259" s="376" t="s">
        <v>529</v>
      </c>
      <c r="B259" s="250" t="s">
        <v>530</v>
      </c>
      <c r="C259" s="251">
        <v>0</v>
      </c>
      <c r="D259" s="251">
        <v>0</v>
      </c>
      <c r="E259" s="252" t="str">
        <f t="shared" si="8"/>
        <v/>
      </c>
    </row>
    <row r="260" ht="36" customHeight="1" spans="1:5">
      <c r="A260" s="376" t="s">
        <v>531</v>
      </c>
      <c r="B260" s="250" t="s">
        <v>532</v>
      </c>
      <c r="C260" s="251">
        <v>0</v>
      </c>
      <c r="D260" s="251">
        <v>0</v>
      </c>
      <c r="E260" s="252" t="str">
        <f t="shared" si="8"/>
        <v/>
      </c>
    </row>
    <row r="261" ht="36" customHeight="1" spans="1:5">
      <c r="A261" s="376" t="s">
        <v>73</v>
      </c>
      <c r="B261" s="250" t="s">
        <v>74</v>
      </c>
      <c r="C261" s="251">
        <v>181</v>
      </c>
      <c r="D261" s="251">
        <v>183</v>
      </c>
      <c r="E261" s="252">
        <f t="shared" si="8"/>
        <v>0.011</v>
      </c>
    </row>
    <row r="262" ht="36" customHeight="1" spans="1:5">
      <c r="A262" s="386" t="s">
        <v>533</v>
      </c>
      <c r="B262" s="250" t="s">
        <v>534</v>
      </c>
      <c r="C262" s="251">
        <f t="shared" ref="C262:C266" si="9">C263</f>
        <v>0</v>
      </c>
      <c r="D262" s="251">
        <f t="shared" ref="D262:D266" si="10">D263</f>
        <v>0</v>
      </c>
      <c r="E262" s="252" t="str">
        <f t="shared" si="8"/>
        <v/>
      </c>
    </row>
    <row r="263" ht="36" customHeight="1" spans="1:5">
      <c r="A263" s="257" t="s">
        <v>535</v>
      </c>
      <c r="B263" s="253" t="s">
        <v>536</v>
      </c>
      <c r="C263" s="254">
        <v>0</v>
      </c>
      <c r="D263" s="254">
        <v>0</v>
      </c>
      <c r="E263" s="252" t="str">
        <f t="shared" si="8"/>
        <v/>
      </c>
    </row>
    <row r="264" ht="36" customHeight="1" spans="1:5">
      <c r="A264" s="386" t="s">
        <v>537</v>
      </c>
      <c r="B264" s="250" t="s">
        <v>538</v>
      </c>
      <c r="C264" s="251">
        <f t="shared" si="9"/>
        <v>0</v>
      </c>
      <c r="D264" s="251">
        <f t="shared" si="10"/>
        <v>0</v>
      </c>
      <c r="E264" s="252" t="str">
        <f t="shared" ref="E264:E295" si="11">IF(C264&gt;0,D264/C264-1,IF(C264&lt;0,-(D264/C264-1),""))</f>
        <v/>
      </c>
    </row>
    <row r="265" ht="36" customHeight="1" spans="1:5">
      <c r="A265" s="257" t="s">
        <v>539</v>
      </c>
      <c r="B265" s="253" t="s">
        <v>540</v>
      </c>
      <c r="C265" s="254">
        <v>0</v>
      </c>
      <c r="D265" s="254">
        <v>0</v>
      </c>
      <c r="E265" s="252" t="str">
        <f t="shared" si="11"/>
        <v/>
      </c>
    </row>
    <row r="266" ht="36" customHeight="1" spans="1:5">
      <c r="A266" s="386" t="s">
        <v>541</v>
      </c>
      <c r="B266" s="250" t="s">
        <v>542</v>
      </c>
      <c r="C266" s="251">
        <f t="shared" si="9"/>
        <v>0</v>
      </c>
      <c r="D266" s="251">
        <f t="shared" si="10"/>
        <v>0</v>
      </c>
      <c r="E266" s="252" t="str">
        <f t="shared" si="11"/>
        <v/>
      </c>
    </row>
    <row r="267" ht="36" customHeight="1" spans="1:5">
      <c r="A267" s="257" t="s">
        <v>543</v>
      </c>
      <c r="B267" s="253" t="s">
        <v>544</v>
      </c>
      <c r="C267" s="254">
        <v>0</v>
      </c>
      <c r="D267" s="254">
        <v>0</v>
      </c>
      <c r="E267" s="252" t="str">
        <f t="shared" si="11"/>
        <v/>
      </c>
    </row>
    <row r="268" ht="36" customHeight="1" spans="1:5">
      <c r="A268" s="376" t="s">
        <v>545</v>
      </c>
      <c r="B268" s="250" t="s">
        <v>546</v>
      </c>
      <c r="C268" s="251">
        <v>181</v>
      </c>
      <c r="D268" s="251">
        <v>183</v>
      </c>
      <c r="E268" s="252">
        <f t="shared" si="11"/>
        <v>0.011</v>
      </c>
    </row>
    <row r="269" ht="36" customHeight="1" spans="1:5">
      <c r="A269" s="377" t="s">
        <v>547</v>
      </c>
      <c r="B269" s="253" t="s">
        <v>548</v>
      </c>
      <c r="C269" s="254">
        <v>102</v>
      </c>
      <c r="D269" s="254">
        <v>94</v>
      </c>
      <c r="E269" s="255">
        <f t="shared" si="11"/>
        <v>-0.078</v>
      </c>
    </row>
    <row r="270" ht="36" customHeight="1" spans="1:5">
      <c r="A270" s="377" t="s">
        <v>549</v>
      </c>
      <c r="B270" s="253" t="s">
        <v>550</v>
      </c>
      <c r="C270" s="254">
        <v>0</v>
      </c>
      <c r="D270" s="254">
        <v>0</v>
      </c>
      <c r="E270" s="252" t="str">
        <f t="shared" si="11"/>
        <v/>
      </c>
    </row>
    <row r="271" ht="36" customHeight="1" spans="1:5">
      <c r="A271" s="377" t="s">
        <v>551</v>
      </c>
      <c r="B271" s="253" t="s">
        <v>552</v>
      </c>
      <c r="C271" s="254"/>
      <c r="D271" s="254">
        <v>10</v>
      </c>
      <c r="E271" s="252" t="str">
        <f t="shared" si="11"/>
        <v/>
      </c>
    </row>
    <row r="272" ht="36" customHeight="1" spans="1:5">
      <c r="A272" s="377" t="s">
        <v>553</v>
      </c>
      <c r="B272" s="253" t="s">
        <v>554</v>
      </c>
      <c r="C272" s="254">
        <v>0</v>
      </c>
      <c r="D272" s="254">
        <v>0</v>
      </c>
      <c r="E272" s="252" t="str">
        <f t="shared" si="11"/>
        <v/>
      </c>
    </row>
    <row r="273" ht="36" customHeight="1" spans="1:5">
      <c r="A273" s="377" t="s">
        <v>555</v>
      </c>
      <c r="B273" s="253" t="s">
        <v>556</v>
      </c>
      <c r="C273" s="254">
        <v>0</v>
      </c>
      <c r="D273" s="254">
        <v>0</v>
      </c>
      <c r="E273" s="252" t="str">
        <f t="shared" si="11"/>
        <v/>
      </c>
    </row>
    <row r="274" ht="36" customHeight="1" spans="1:5">
      <c r="A274" s="377" t="s">
        <v>557</v>
      </c>
      <c r="B274" s="253" t="s">
        <v>558</v>
      </c>
      <c r="C274" s="254">
        <v>0</v>
      </c>
      <c r="D274" s="254">
        <v>0</v>
      </c>
      <c r="E274" s="252" t="str">
        <f t="shared" si="11"/>
        <v/>
      </c>
    </row>
    <row r="275" ht="36" customHeight="1" spans="1:5">
      <c r="A275" s="377" t="s">
        <v>559</v>
      </c>
      <c r="B275" s="253" t="s">
        <v>560</v>
      </c>
      <c r="C275" s="254">
        <v>71</v>
      </c>
      <c r="D275" s="254">
        <v>71</v>
      </c>
      <c r="E275" s="252">
        <f t="shared" si="11"/>
        <v>0</v>
      </c>
    </row>
    <row r="276" ht="36" customHeight="1" spans="1:5">
      <c r="A276" s="377" t="s">
        <v>561</v>
      </c>
      <c r="B276" s="253" t="s">
        <v>562</v>
      </c>
      <c r="C276" s="254">
        <v>0</v>
      </c>
      <c r="D276" s="254">
        <v>0</v>
      </c>
      <c r="E276" s="252" t="str">
        <f t="shared" si="11"/>
        <v/>
      </c>
    </row>
    <row r="277" ht="36" customHeight="1" spans="1:5">
      <c r="A277" s="377" t="s">
        <v>563</v>
      </c>
      <c r="B277" s="253" t="s">
        <v>564</v>
      </c>
      <c r="C277" s="254">
        <v>8</v>
      </c>
      <c r="D277" s="254">
        <v>8</v>
      </c>
      <c r="E277" s="252">
        <f t="shared" si="11"/>
        <v>0</v>
      </c>
    </row>
    <row r="278" ht="36" customHeight="1" spans="1:5">
      <c r="A278" s="376" t="s">
        <v>565</v>
      </c>
      <c r="B278" s="250" t="s">
        <v>566</v>
      </c>
      <c r="C278" s="251"/>
      <c r="D278" s="251"/>
      <c r="E278" s="252" t="str">
        <f t="shared" si="11"/>
        <v/>
      </c>
    </row>
    <row r="279" ht="36" customHeight="1" spans="1:5">
      <c r="A279" s="257" t="s">
        <v>567</v>
      </c>
      <c r="B279" s="253" t="s">
        <v>568</v>
      </c>
      <c r="C279" s="254"/>
      <c r="D279" s="254"/>
      <c r="E279" s="252" t="str">
        <f t="shared" si="11"/>
        <v/>
      </c>
    </row>
    <row r="280" ht="36" customHeight="1" spans="1:5">
      <c r="A280" s="383" t="s">
        <v>569</v>
      </c>
      <c r="B280" s="384" t="s">
        <v>528</v>
      </c>
      <c r="C280" s="385"/>
      <c r="D280" s="385"/>
      <c r="E280" s="252" t="str">
        <f t="shared" si="11"/>
        <v/>
      </c>
    </row>
    <row r="281" ht="36" customHeight="1" spans="1:5">
      <c r="A281" s="376" t="s">
        <v>75</v>
      </c>
      <c r="B281" s="250" t="s">
        <v>76</v>
      </c>
      <c r="C281" s="251">
        <v>6979</v>
      </c>
      <c r="D281" s="251">
        <v>8392</v>
      </c>
      <c r="E281" s="252">
        <f t="shared" si="11"/>
        <v>0.202</v>
      </c>
    </row>
    <row r="282" ht="36" customHeight="1" spans="1:5">
      <c r="A282" s="376" t="s">
        <v>570</v>
      </c>
      <c r="B282" s="250" t="s">
        <v>571</v>
      </c>
      <c r="C282" s="251"/>
      <c r="D282" s="251"/>
      <c r="E282" s="252" t="str">
        <f t="shared" si="11"/>
        <v/>
      </c>
    </row>
    <row r="283" ht="36" customHeight="1" spans="1:5">
      <c r="A283" s="377" t="s">
        <v>572</v>
      </c>
      <c r="B283" s="253" t="s">
        <v>573</v>
      </c>
      <c r="C283" s="254"/>
      <c r="D283" s="254"/>
      <c r="E283" s="252" t="str">
        <f t="shared" si="11"/>
        <v/>
      </c>
    </row>
    <row r="284" ht="36" customHeight="1" spans="1:5">
      <c r="A284" s="377" t="s">
        <v>574</v>
      </c>
      <c r="B284" s="253" t="s">
        <v>575</v>
      </c>
      <c r="C284" s="254"/>
      <c r="D284" s="254"/>
      <c r="E284" s="252" t="str">
        <f t="shared" si="11"/>
        <v/>
      </c>
    </row>
    <row r="285" ht="36" customHeight="1" spans="1:5">
      <c r="A285" s="376" t="s">
        <v>576</v>
      </c>
      <c r="B285" s="250" t="s">
        <v>577</v>
      </c>
      <c r="C285" s="251">
        <v>6122</v>
      </c>
      <c r="D285" s="251">
        <v>7480</v>
      </c>
      <c r="E285" s="252">
        <f t="shared" si="11"/>
        <v>0.222</v>
      </c>
    </row>
    <row r="286" ht="36" customHeight="1" spans="1:5">
      <c r="A286" s="377" t="s">
        <v>578</v>
      </c>
      <c r="B286" s="253" t="s">
        <v>139</v>
      </c>
      <c r="C286" s="254">
        <v>4550</v>
      </c>
      <c r="D286" s="254">
        <v>6068</v>
      </c>
      <c r="E286" s="255">
        <f t="shared" si="11"/>
        <v>0.334</v>
      </c>
    </row>
    <row r="287" ht="36" customHeight="1" spans="1:5">
      <c r="A287" s="377" t="s">
        <v>579</v>
      </c>
      <c r="B287" s="253" t="s">
        <v>141</v>
      </c>
      <c r="C287" s="254">
        <v>725</v>
      </c>
      <c r="D287" s="254">
        <v>689</v>
      </c>
      <c r="E287" s="255">
        <f t="shared" si="11"/>
        <v>-0.05</v>
      </c>
    </row>
    <row r="288" ht="36" customHeight="1" spans="1:5">
      <c r="A288" s="377" t="s">
        <v>580</v>
      </c>
      <c r="B288" s="253" t="s">
        <v>143</v>
      </c>
      <c r="C288" s="254">
        <v>0</v>
      </c>
      <c r="D288" s="254">
        <v>0</v>
      </c>
      <c r="E288" s="252" t="str">
        <f t="shared" si="11"/>
        <v/>
      </c>
    </row>
    <row r="289" ht="36" customHeight="1" spans="1:5">
      <c r="A289" s="377" t="s">
        <v>581</v>
      </c>
      <c r="B289" s="253" t="s">
        <v>240</v>
      </c>
      <c r="C289" s="254">
        <v>83</v>
      </c>
      <c r="D289" s="254">
        <v>83</v>
      </c>
      <c r="E289" s="252">
        <f t="shared" si="11"/>
        <v>0</v>
      </c>
    </row>
    <row r="290" ht="36" customHeight="1" spans="1:5">
      <c r="A290" s="377" t="s">
        <v>582</v>
      </c>
      <c r="B290" s="253" t="s">
        <v>583</v>
      </c>
      <c r="C290" s="254">
        <v>729</v>
      </c>
      <c r="D290" s="254">
        <v>638</v>
      </c>
      <c r="E290" s="255">
        <f t="shared" si="11"/>
        <v>-0.125</v>
      </c>
    </row>
    <row r="291" ht="36" customHeight="1" spans="1:5">
      <c r="A291" s="377" t="s">
        <v>584</v>
      </c>
      <c r="B291" s="253" t="s">
        <v>585</v>
      </c>
      <c r="C291" s="254">
        <v>5</v>
      </c>
      <c r="D291" s="254"/>
      <c r="E291" s="255">
        <f t="shared" si="11"/>
        <v>-1</v>
      </c>
    </row>
    <row r="292" ht="36" customHeight="1" spans="1:5">
      <c r="A292" s="377" t="s">
        <v>586</v>
      </c>
      <c r="B292" s="253" t="s">
        <v>587</v>
      </c>
      <c r="C292" s="254"/>
      <c r="D292" s="254"/>
      <c r="E292" s="252" t="str">
        <f t="shared" si="11"/>
        <v/>
      </c>
    </row>
    <row r="293" ht="36" customHeight="1" spans="1:5">
      <c r="A293" s="377" t="s">
        <v>588</v>
      </c>
      <c r="B293" s="253" t="s">
        <v>589</v>
      </c>
      <c r="C293" s="254"/>
      <c r="D293" s="254"/>
      <c r="E293" s="252" t="str">
        <f t="shared" si="11"/>
        <v/>
      </c>
    </row>
    <row r="294" ht="36" customHeight="1" spans="1:5">
      <c r="A294" s="377" t="s">
        <v>590</v>
      </c>
      <c r="B294" s="253" t="s">
        <v>157</v>
      </c>
      <c r="C294" s="254"/>
      <c r="D294" s="254"/>
      <c r="E294" s="252" t="str">
        <f t="shared" si="11"/>
        <v/>
      </c>
    </row>
    <row r="295" ht="36" customHeight="1" spans="1:5">
      <c r="A295" s="377" t="s">
        <v>591</v>
      </c>
      <c r="B295" s="253" t="s">
        <v>592</v>
      </c>
      <c r="C295" s="254">
        <v>30</v>
      </c>
      <c r="D295" s="254">
        <v>2</v>
      </c>
      <c r="E295" s="255">
        <f t="shared" si="11"/>
        <v>-0.933</v>
      </c>
    </row>
    <row r="296" ht="36" customHeight="1" spans="1:5">
      <c r="A296" s="376" t="s">
        <v>593</v>
      </c>
      <c r="B296" s="250" t="s">
        <v>594</v>
      </c>
      <c r="C296" s="251"/>
      <c r="D296" s="251"/>
      <c r="E296" s="252" t="str">
        <f t="shared" ref="E296:E327" si="12">IF(C296&gt;0,D296/C296-1,IF(C296&lt;0,-(D296/C296-1),""))</f>
        <v/>
      </c>
    </row>
    <row r="297" ht="36" customHeight="1" spans="1:5">
      <c r="A297" s="377" t="s">
        <v>595</v>
      </c>
      <c r="B297" s="253" t="s">
        <v>139</v>
      </c>
      <c r="C297" s="254"/>
      <c r="D297" s="254"/>
      <c r="E297" s="252" t="str">
        <f t="shared" si="12"/>
        <v/>
      </c>
    </row>
    <row r="298" ht="36" customHeight="1" spans="1:5">
      <c r="A298" s="377" t="s">
        <v>596</v>
      </c>
      <c r="B298" s="253" t="s">
        <v>141</v>
      </c>
      <c r="C298" s="254">
        <v>0</v>
      </c>
      <c r="D298" s="254">
        <v>0</v>
      </c>
      <c r="E298" s="252" t="str">
        <f t="shared" si="12"/>
        <v/>
      </c>
    </row>
    <row r="299" ht="36" customHeight="1" spans="1:5">
      <c r="A299" s="377" t="s">
        <v>597</v>
      </c>
      <c r="B299" s="253" t="s">
        <v>143</v>
      </c>
      <c r="C299" s="254">
        <v>0</v>
      </c>
      <c r="D299" s="254">
        <v>0</v>
      </c>
      <c r="E299" s="252" t="str">
        <f t="shared" si="12"/>
        <v/>
      </c>
    </row>
    <row r="300" ht="36" customHeight="1" spans="1:5">
      <c r="A300" s="377" t="s">
        <v>598</v>
      </c>
      <c r="B300" s="253" t="s">
        <v>599</v>
      </c>
      <c r="C300" s="254"/>
      <c r="D300" s="254"/>
      <c r="E300" s="252" t="str">
        <f t="shared" si="12"/>
        <v/>
      </c>
    </row>
    <row r="301" ht="36" customHeight="1" spans="1:5">
      <c r="A301" s="377" t="s">
        <v>600</v>
      </c>
      <c r="B301" s="253" t="s">
        <v>157</v>
      </c>
      <c r="C301" s="254"/>
      <c r="D301" s="254"/>
      <c r="E301" s="252" t="str">
        <f t="shared" si="12"/>
        <v/>
      </c>
    </row>
    <row r="302" ht="36" customHeight="1" spans="1:5">
      <c r="A302" s="377" t="s">
        <v>601</v>
      </c>
      <c r="B302" s="253" t="s">
        <v>602</v>
      </c>
      <c r="C302" s="254"/>
      <c r="D302" s="254"/>
      <c r="E302" s="252" t="str">
        <f t="shared" si="12"/>
        <v/>
      </c>
    </row>
    <row r="303" ht="36" customHeight="1" spans="1:5">
      <c r="A303" s="376" t="s">
        <v>603</v>
      </c>
      <c r="B303" s="250" t="s">
        <v>604</v>
      </c>
      <c r="C303" s="251">
        <v>7</v>
      </c>
      <c r="D303" s="251">
        <v>7</v>
      </c>
      <c r="E303" s="252">
        <f t="shared" si="12"/>
        <v>0</v>
      </c>
    </row>
    <row r="304" ht="36" customHeight="1" spans="1:5">
      <c r="A304" s="377" t="s">
        <v>605</v>
      </c>
      <c r="B304" s="253" t="s">
        <v>139</v>
      </c>
      <c r="C304" s="254">
        <v>1</v>
      </c>
      <c r="D304" s="254">
        <v>1</v>
      </c>
      <c r="E304" s="252">
        <f t="shared" si="12"/>
        <v>0</v>
      </c>
    </row>
    <row r="305" ht="36" customHeight="1" spans="1:5">
      <c r="A305" s="377" t="s">
        <v>606</v>
      </c>
      <c r="B305" s="253" t="s">
        <v>141</v>
      </c>
      <c r="C305" s="254">
        <v>6</v>
      </c>
      <c r="D305" s="254">
        <v>6</v>
      </c>
      <c r="E305" s="252">
        <f t="shared" si="12"/>
        <v>0</v>
      </c>
    </row>
    <row r="306" ht="36" customHeight="1" spans="1:5">
      <c r="A306" s="377" t="s">
        <v>607</v>
      </c>
      <c r="B306" s="253" t="s">
        <v>143</v>
      </c>
      <c r="C306" s="254"/>
      <c r="D306" s="254"/>
      <c r="E306" s="252" t="str">
        <f t="shared" si="12"/>
        <v/>
      </c>
    </row>
    <row r="307" ht="36" customHeight="1" spans="1:5">
      <c r="A307" s="377" t="s">
        <v>608</v>
      </c>
      <c r="B307" s="253" t="s">
        <v>609</v>
      </c>
      <c r="C307" s="254"/>
      <c r="D307" s="254"/>
      <c r="E307" s="252" t="str">
        <f t="shared" si="12"/>
        <v/>
      </c>
    </row>
    <row r="308" ht="36" customHeight="1" spans="1:5">
      <c r="A308" s="377" t="s">
        <v>610</v>
      </c>
      <c r="B308" s="253" t="s">
        <v>611</v>
      </c>
      <c r="C308" s="254"/>
      <c r="D308" s="254"/>
      <c r="E308" s="252" t="str">
        <f t="shared" si="12"/>
        <v/>
      </c>
    </row>
    <row r="309" ht="36" customHeight="1" spans="1:5">
      <c r="A309" s="377" t="s">
        <v>612</v>
      </c>
      <c r="B309" s="253" t="s">
        <v>157</v>
      </c>
      <c r="C309" s="254"/>
      <c r="D309" s="254"/>
      <c r="E309" s="252" t="str">
        <f t="shared" si="12"/>
        <v/>
      </c>
    </row>
    <row r="310" ht="36" customHeight="1" spans="1:5">
      <c r="A310" s="377" t="s">
        <v>613</v>
      </c>
      <c r="B310" s="253" t="s">
        <v>614</v>
      </c>
      <c r="C310" s="254"/>
      <c r="D310" s="254"/>
      <c r="E310" s="252" t="str">
        <f t="shared" si="12"/>
        <v/>
      </c>
    </row>
    <row r="311" ht="36" customHeight="1" spans="1:5">
      <c r="A311" s="376" t="s">
        <v>615</v>
      </c>
      <c r="B311" s="250" t="s">
        <v>616</v>
      </c>
      <c r="C311" s="251">
        <v>23</v>
      </c>
      <c r="D311" s="251">
        <v>28</v>
      </c>
      <c r="E311" s="252">
        <f t="shared" si="12"/>
        <v>0.217</v>
      </c>
    </row>
    <row r="312" ht="36" customHeight="1" spans="1:5">
      <c r="A312" s="377" t="s">
        <v>617</v>
      </c>
      <c r="B312" s="253" t="s">
        <v>139</v>
      </c>
      <c r="C312" s="254">
        <v>1</v>
      </c>
      <c r="D312" s="254">
        <v>1</v>
      </c>
      <c r="E312" s="252">
        <f t="shared" si="12"/>
        <v>0</v>
      </c>
    </row>
    <row r="313" ht="36" customHeight="1" spans="1:5">
      <c r="A313" s="377" t="s">
        <v>618</v>
      </c>
      <c r="B313" s="253" t="s">
        <v>141</v>
      </c>
      <c r="C313" s="254">
        <v>15</v>
      </c>
      <c r="D313" s="254"/>
      <c r="E313" s="255">
        <f t="shared" si="12"/>
        <v>-1</v>
      </c>
    </row>
    <row r="314" ht="36" customHeight="1" spans="1:5">
      <c r="A314" s="377" t="s">
        <v>619</v>
      </c>
      <c r="B314" s="253" t="s">
        <v>143</v>
      </c>
      <c r="C314" s="254">
        <v>0</v>
      </c>
      <c r="D314" s="254">
        <v>0</v>
      </c>
      <c r="E314" s="252" t="str">
        <f t="shared" si="12"/>
        <v/>
      </c>
    </row>
    <row r="315" ht="36" customHeight="1" spans="1:5">
      <c r="A315" s="377" t="s">
        <v>620</v>
      </c>
      <c r="B315" s="253" t="s">
        <v>621</v>
      </c>
      <c r="C315" s="254"/>
      <c r="D315" s="254"/>
      <c r="E315" s="252" t="str">
        <f t="shared" si="12"/>
        <v/>
      </c>
    </row>
    <row r="316" ht="36" customHeight="1" spans="1:5">
      <c r="A316" s="377" t="s">
        <v>622</v>
      </c>
      <c r="B316" s="253" t="s">
        <v>623</v>
      </c>
      <c r="C316" s="254">
        <v>7</v>
      </c>
      <c r="D316" s="254">
        <v>27</v>
      </c>
      <c r="E316" s="255">
        <f t="shared" si="12"/>
        <v>2.857</v>
      </c>
    </row>
    <row r="317" ht="36" customHeight="1" spans="1:5">
      <c r="A317" s="377" t="s">
        <v>624</v>
      </c>
      <c r="B317" s="253" t="s">
        <v>625</v>
      </c>
      <c r="C317" s="254"/>
      <c r="D317" s="254"/>
      <c r="E317" s="252" t="str">
        <f t="shared" si="12"/>
        <v/>
      </c>
    </row>
    <row r="318" ht="36" customHeight="1" spans="1:5">
      <c r="A318" s="377" t="s">
        <v>626</v>
      </c>
      <c r="B318" s="253" t="s">
        <v>157</v>
      </c>
      <c r="C318" s="254"/>
      <c r="D318" s="254"/>
      <c r="E318" s="252" t="str">
        <f t="shared" si="12"/>
        <v/>
      </c>
    </row>
    <row r="319" ht="36" customHeight="1" spans="1:5">
      <c r="A319" s="377" t="s">
        <v>627</v>
      </c>
      <c r="B319" s="253" t="s">
        <v>628</v>
      </c>
      <c r="C319" s="254"/>
      <c r="D319" s="254"/>
      <c r="E319" s="252" t="str">
        <f t="shared" si="12"/>
        <v/>
      </c>
    </row>
    <row r="320" ht="36" customHeight="1" spans="1:5">
      <c r="A320" s="376" t="s">
        <v>629</v>
      </c>
      <c r="B320" s="250" t="s">
        <v>630</v>
      </c>
      <c r="C320" s="251">
        <v>809</v>
      </c>
      <c r="D320" s="251">
        <v>877</v>
      </c>
      <c r="E320" s="252">
        <f t="shared" si="12"/>
        <v>0.084</v>
      </c>
    </row>
    <row r="321" ht="36" customHeight="1" spans="1:5">
      <c r="A321" s="377" t="s">
        <v>631</v>
      </c>
      <c r="B321" s="253" t="s">
        <v>139</v>
      </c>
      <c r="C321" s="254">
        <v>655</v>
      </c>
      <c r="D321" s="254">
        <v>702</v>
      </c>
      <c r="E321" s="255">
        <f t="shared" si="12"/>
        <v>0.072</v>
      </c>
    </row>
    <row r="322" ht="36" customHeight="1" spans="1:5">
      <c r="A322" s="377" t="s">
        <v>632</v>
      </c>
      <c r="B322" s="253" t="s">
        <v>141</v>
      </c>
      <c r="C322" s="254">
        <v>0</v>
      </c>
      <c r="D322" s="254">
        <v>0</v>
      </c>
      <c r="E322" s="252" t="str">
        <f t="shared" si="12"/>
        <v/>
      </c>
    </row>
    <row r="323" ht="36" customHeight="1" spans="1:5">
      <c r="A323" s="377" t="s">
        <v>633</v>
      </c>
      <c r="B323" s="253" t="s">
        <v>143</v>
      </c>
      <c r="C323" s="254">
        <v>0</v>
      </c>
      <c r="D323" s="254">
        <v>0</v>
      </c>
      <c r="E323" s="252" t="str">
        <f t="shared" si="12"/>
        <v/>
      </c>
    </row>
    <row r="324" ht="36" customHeight="1" spans="1:5">
      <c r="A324" s="377" t="s">
        <v>634</v>
      </c>
      <c r="B324" s="253" t="s">
        <v>635</v>
      </c>
      <c r="C324" s="254">
        <v>36</v>
      </c>
      <c r="D324" s="254">
        <v>32</v>
      </c>
      <c r="E324" s="255">
        <f t="shared" si="12"/>
        <v>-0.111</v>
      </c>
    </row>
    <row r="325" ht="36" customHeight="1" spans="1:5">
      <c r="A325" s="377" t="s">
        <v>636</v>
      </c>
      <c r="B325" s="253" t="s">
        <v>637</v>
      </c>
      <c r="C325" s="254">
        <v>11</v>
      </c>
      <c r="D325" s="254">
        <v>10</v>
      </c>
      <c r="E325" s="255">
        <f t="shared" si="12"/>
        <v>-0.091</v>
      </c>
    </row>
    <row r="326" ht="36" customHeight="1" spans="1:5">
      <c r="A326" s="387" t="s">
        <v>638</v>
      </c>
      <c r="B326" s="253" t="s">
        <v>639</v>
      </c>
      <c r="C326" s="254"/>
      <c r="D326" s="254"/>
      <c r="E326" s="252" t="str">
        <f t="shared" si="12"/>
        <v/>
      </c>
    </row>
    <row r="327" ht="36" customHeight="1" spans="1:5">
      <c r="A327" s="387" t="s">
        <v>640</v>
      </c>
      <c r="B327" s="253" t="s">
        <v>641</v>
      </c>
      <c r="C327" s="254">
        <v>45</v>
      </c>
      <c r="D327" s="254">
        <v>72</v>
      </c>
      <c r="E327" s="255">
        <f t="shared" si="12"/>
        <v>0.6</v>
      </c>
    </row>
    <row r="328" ht="36" customHeight="1" spans="1:5">
      <c r="A328" s="377" t="s">
        <v>642</v>
      </c>
      <c r="B328" s="253" t="s">
        <v>643</v>
      </c>
      <c r="C328" s="254"/>
      <c r="D328" s="254"/>
      <c r="E328" s="252" t="str">
        <f t="shared" ref="E328:E347" si="13">IF(C328&gt;0,D328/C328-1,IF(C328&lt;0,-(D328/C328-1),""))</f>
        <v/>
      </c>
    </row>
    <row r="329" ht="36" customHeight="1" spans="1:5">
      <c r="A329" s="377" t="s">
        <v>644</v>
      </c>
      <c r="B329" s="253" t="s">
        <v>645</v>
      </c>
      <c r="C329" s="254">
        <v>0</v>
      </c>
      <c r="D329" s="254">
        <v>0</v>
      </c>
      <c r="E329" s="252" t="str">
        <f t="shared" si="13"/>
        <v/>
      </c>
    </row>
    <row r="330" ht="36" customHeight="1" spans="1:5">
      <c r="A330" s="377" t="s">
        <v>646</v>
      </c>
      <c r="B330" s="253" t="s">
        <v>647</v>
      </c>
      <c r="C330" s="254">
        <v>45</v>
      </c>
      <c r="D330" s="254">
        <v>39</v>
      </c>
      <c r="E330" s="255">
        <f t="shared" si="13"/>
        <v>-0.133</v>
      </c>
    </row>
    <row r="331" ht="36" customHeight="1" spans="1:5">
      <c r="A331" s="377" t="s">
        <v>648</v>
      </c>
      <c r="B331" s="253" t="s">
        <v>649</v>
      </c>
      <c r="C331" s="254">
        <v>0</v>
      </c>
      <c r="D331" s="254">
        <v>0</v>
      </c>
      <c r="E331" s="252" t="str">
        <f t="shared" si="13"/>
        <v/>
      </c>
    </row>
    <row r="332" ht="36" customHeight="1" spans="1:5">
      <c r="A332" s="377" t="s">
        <v>650</v>
      </c>
      <c r="B332" s="253" t="s">
        <v>651</v>
      </c>
      <c r="C332" s="254">
        <v>2</v>
      </c>
      <c r="D332" s="254">
        <v>2</v>
      </c>
      <c r="E332" s="252">
        <f t="shared" si="13"/>
        <v>0</v>
      </c>
    </row>
    <row r="333" ht="36" customHeight="1" spans="1:5">
      <c r="A333" s="377" t="s">
        <v>652</v>
      </c>
      <c r="B333" s="253" t="s">
        <v>240</v>
      </c>
      <c r="C333" s="254">
        <v>7</v>
      </c>
      <c r="D333" s="254">
        <v>6</v>
      </c>
      <c r="E333" s="255">
        <f t="shared" si="13"/>
        <v>-0.143</v>
      </c>
    </row>
    <row r="334" ht="36" customHeight="1" spans="1:5">
      <c r="A334" s="377" t="s">
        <v>653</v>
      </c>
      <c r="B334" s="253" t="s">
        <v>157</v>
      </c>
      <c r="C334" s="254"/>
      <c r="D334" s="254"/>
      <c r="E334" s="252" t="str">
        <f t="shared" si="13"/>
        <v/>
      </c>
    </row>
    <row r="335" ht="36" customHeight="1" spans="1:5">
      <c r="A335" s="377" t="s">
        <v>654</v>
      </c>
      <c r="B335" s="253" t="s">
        <v>655</v>
      </c>
      <c r="C335" s="254">
        <v>8</v>
      </c>
      <c r="D335" s="254">
        <v>14</v>
      </c>
      <c r="E335" s="255">
        <f t="shared" si="13"/>
        <v>0.75</v>
      </c>
    </row>
    <row r="336" ht="36" customHeight="1" spans="1:5">
      <c r="A336" s="376" t="s">
        <v>656</v>
      </c>
      <c r="B336" s="250" t="s">
        <v>657</v>
      </c>
      <c r="C336" s="251"/>
      <c r="D336" s="251"/>
      <c r="E336" s="252" t="str">
        <f t="shared" si="13"/>
        <v/>
      </c>
    </row>
    <row r="337" ht="36" customHeight="1" spans="1:5">
      <c r="A337" s="377" t="s">
        <v>658</v>
      </c>
      <c r="B337" s="253" t="s">
        <v>139</v>
      </c>
      <c r="C337" s="254"/>
      <c r="D337" s="254"/>
      <c r="E337" s="252" t="str">
        <f t="shared" si="13"/>
        <v/>
      </c>
    </row>
    <row r="338" ht="36" customHeight="1" spans="1:5">
      <c r="A338" s="377" t="s">
        <v>659</v>
      </c>
      <c r="B338" s="253" t="s">
        <v>141</v>
      </c>
      <c r="C338" s="254">
        <v>0</v>
      </c>
      <c r="D338" s="254">
        <v>0</v>
      </c>
      <c r="E338" s="252" t="str">
        <f t="shared" si="13"/>
        <v/>
      </c>
    </row>
    <row r="339" ht="36" customHeight="1" spans="1:5">
      <c r="A339" s="377" t="s">
        <v>660</v>
      </c>
      <c r="B339" s="253" t="s">
        <v>143</v>
      </c>
      <c r="C339" s="254">
        <v>0</v>
      </c>
      <c r="D339" s="254">
        <v>0</v>
      </c>
      <c r="E339" s="252" t="str">
        <f t="shared" si="13"/>
        <v/>
      </c>
    </row>
    <row r="340" ht="36" customHeight="1" spans="1:5">
      <c r="A340" s="377" t="s">
        <v>661</v>
      </c>
      <c r="B340" s="253" t="s">
        <v>662</v>
      </c>
      <c r="C340" s="254"/>
      <c r="D340" s="254"/>
      <c r="E340" s="252" t="str">
        <f t="shared" si="13"/>
        <v/>
      </c>
    </row>
    <row r="341" ht="36" customHeight="1" spans="1:5">
      <c r="A341" s="377" t="s">
        <v>663</v>
      </c>
      <c r="B341" s="253" t="s">
        <v>664</v>
      </c>
      <c r="C341" s="254"/>
      <c r="D341" s="254"/>
      <c r="E341" s="252" t="str">
        <f t="shared" si="13"/>
        <v/>
      </c>
    </row>
    <row r="342" ht="36" customHeight="1" spans="1:5">
      <c r="A342" s="377" t="s">
        <v>665</v>
      </c>
      <c r="B342" s="253" t="s">
        <v>666</v>
      </c>
      <c r="C342" s="254"/>
      <c r="D342" s="254"/>
      <c r="E342" s="252" t="str">
        <f t="shared" si="13"/>
        <v/>
      </c>
    </row>
    <row r="343" ht="36" customHeight="1" spans="1:5">
      <c r="A343" s="377" t="s">
        <v>667</v>
      </c>
      <c r="B343" s="253" t="s">
        <v>240</v>
      </c>
      <c r="C343" s="254"/>
      <c r="D343" s="254"/>
      <c r="E343" s="252" t="str">
        <f t="shared" si="13"/>
        <v/>
      </c>
    </row>
    <row r="344" ht="36" customHeight="1" spans="1:5">
      <c r="A344" s="377" t="s">
        <v>668</v>
      </c>
      <c r="B344" s="253" t="s">
        <v>157</v>
      </c>
      <c r="C344" s="254">
        <v>0</v>
      </c>
      <c r="D344" s="254">
        <v>0</v>
      </c>
      <c r="E344" s="252" t="str">
        <f t="shared" si="13"/>
        <v/>
      </c>
    </row>
    <row r="345" ht="36" customHeight="1" spans="1:5">
      <c r="A345" s="377" t="s">
        <v>669</v>
      </c>
      <c r="B345" s="253" t="s">
        <v>670</v>
      </c>
      <c r="C345" s="254"/>
      <c r="D345" s="254"/>
      <c r="E345" s="252" t="str">
        <f t="shared" si="13"/>
        <v/>
      </c>
    </row>
    <row r="346" ht="36" customHeight="1" spans="1:5">
      <c r="A346" s="376" t="s">
        <v>671</v>
      </c>
      <c r="B346" s="250" t="s">
        <v>672</v>
      </c>
      <c r="C346" s="251"/>
      <c r="D346" s="251"/>
      <c r="E346" s="252" t="str">
        <f t="shared" si="13"/>
        <v/>
      </c>
    </row>
    <row r="347" ht="36" customHeight="1" spans="1:5">
      <c r="A347" s="377" t="s">
        <v>673</v>
      </c>
      <c r="B347" s="253" t="s">
        <v>139</v>
      </c>
      <c r="C347" s="254"/>
      <c r="D347" s="254"/>
      <c r="E347" s="252" t="str">
        <f t="shared" si="13"/>
        <v/>
      </c>
    </row>
    <row r="348" ht="36" customHeight="1" spans="1:5">
      <c r="A348" s="377" t="s">
        <v>674</v>
      </c>
      <c r="B348" s="253" t="s">
        <v>141</v>
      </c>
      <c r="C348" s="254">
        <v>0</v>
      </c>
      <c r="D348" s="254">
        <v>0</v>
      </c>
      <c r="E348" s="252" t="str">
        <f t="shared" ref="E348:E411" si="14">IF(C348&gt;0,D348/C348-1,IF(C348&lt;0,-(D348/C348-1),""))</f>
        <v/>
      </c>
    </row>
    <row r="349" ht="36" customHeight="1" spans="1:5">
      <c r="A349" s="377" t="s">
        <v>675</v>
      </c>
      <c r="B349" s="253" t="s">
        <v>143</v>
      </c>
      <c r="C349" s="254">
        <v>0</v>
      </c>
      <c r="D349" s="254">
        <v>0</v>
      </c>
      <c r="E349" s="252" t="str">
        <f t="shared" si="14"/>
        <v/>
      </c>
    </row>
    <row r="350" ht="36" customHeight="1" spans="1:5">
      <c r="A350" s="377" t="s">
        <v>676</v>
      </c>
      <c r="B350" s="253" t="s">
        <v>677</v>
      </c>
      <c r="C350" s="254"/>
      <c r="D350" s="254"/>
      <c r="E350" s="252" t="str">
        <f t="shared" si="14"/>
        <v/>
      </c>
    </row>
    <row r="351" ht="36" customHeight="1" spans="1:5">
      <c r="A351" s="377" t="s">
        <v>678</v>
      </c>
      <c r="B351" s="253" t="s">
        <v>679</v>
      </c>
      <c r="C351" s="254"/>
      <c r="D351" s="254"/>
      <c r="E351" s="252" t="str">
        <f t="shared" si="14"/>
        <v/>
      </c>
    </row>
    <row r="352" ht="36" customHeight="1" spans="1:5">
      <c r="A352" s="377" t="s">
        <v>680</v>
      </c>
      <c r="B352" s="253" t="s">
        <v>681</v>
      </c>
      <c r="C352" s="254"/>
      <c r="D352" s="254"/>
      <c r="E352" s="252" t="str">
        <f t="shared" si="14"/>
        <v/>
      </c>
    </row>
    <row r="353" ht="36" customHeight="1" spans="1:5">
      <c r="A353" s="377" t="s">
        <v>682</v>
      </c>
      <c r="B353" s="253" t="s">
        <v>240</v>
      </c>
      <c r="C353" s="254"/>
      <c r="D353" s="254"/>
      <c r="E353" s="252" t="str">
        <f t="shared" si="14"/>
        <v/>
      </c>
    </row>
    <row r="354" ht="36" customHeight="1" spans="1:5">
      <c r="A354" s="377" t="s">
        <v>683</v>
      </c>
      <c r="B354" s="253" t="s">
        <v>157</v>
      </c>
      <c r="C354" s="254">
        <v>0</v>
      </c>
      <c r="D354" s="254">
        <v>0</v>
      </c>
      <c r="E354" s="252" t="str">
        <f t="shared" si="14"/>
        <v/>
      </c>
    </row>
    <row r="355" ht="36" customHeight="1" spans="1:5">
      <c r="A355" s="377" t="s">
        <v>684</v>
      </c>
      <c r="B355" s="253" t="s">
        <v>685</v>
      </c>
      <c r="C355" s="254"/>
      <c r="D355" s="254"/>
      <c r="E355" s="252" t="str">
        <f t="shared" si="14"/>
        <v/>
      </c>
    </row>
    <row r="356" ht="36" customHeight="1" spans="1:5">
      <c r="A356" s="376" t="s">
        <v>686</v>
      </c>
      <c r="B356" s="250" t="s">
        <v>687</v>
      </c>
      <c r="C356" s="251"/>
      <c r="D356" s="251"/>
      <c r="E356" s="252" t="str">
        <f t="shared" si="14"/>
        <v/>
      </c>
    </row>
    <row r="357" ht="36" customHeight="1" spans="1:5">
      <c r="A357" s="377" t="s">
        <v>688</v>
      </c>
      <c r="B357" s="253" t="s">
        <v>139</v>
      </c>
      <c r="C357" s="254"/>
      <c r="D357" s="254"/>
      <c r="E357" s="252" t="str">
        <f t="shared" si="14"/>
        <v/>
      </c>
    </row>
    <row r="358" ht="36" customHeight="1" spans="1:5">
      <c r="A358" s="377" t="s">
        <v>689</v>
      </c>
      <c r="B358" s="253" t="s">
        <v>141</v>
      </c>
      <c r="C358" s="254">
        <v>0</v>
      </c>
      <c r="D358" s="254">
        <v>0</v>
      </c>
      <c r="E358" s="252" t="str">
        <f t="shared" si="14"/>
        <v/>
      </c>
    </row>
    <row r="359" ht="36" customHeight="1" spans="1:5">
      <c r="A359" s="377" t="s">
        <v>690</v>
      </c>
      <c r="B359" s="253" t="s">
        <v>143</v>
      </c>
      <c r="C359" s="254">
        <v>0</v>
      </c>
      <c r="D359" s="254">
        <v>0</v>
      </c>
      <c r="E359" s="252" t="str">
        <f t="shared" si="14"/>
        <v/>
      </c>
    </row>
    <row r="360" ht="36" customHeight="1" spans="1:5">
      <c r="A360" s="377" t="s">
        <v>691</v>
      </c>
      <c r="B360" s="253" t="s">
        <v>692</v>
      </c>
      <c r="C360" s="254">
        <v>0</v>
      </c>
      <c r="D360" s="254">
        <v>0</v>
      </c>
      <c r="E360" s="252" t="str">
        <f t="shared" si="14"/>
        <v/>
      </c>
    </row>
    <row r="361" ht="36" customHeight="1" spans="1:5">
      <c r="A361" s="377" t="s">
        <v>693</v>
      </c>
      <c r="B361" s="253" t="s">
        <v>694</v>
      </c>
      <c r="C361" s="254">
        <v>0</v>
      </c>
      <c r="D361" s="254">
        <v>0</v>
      </c>
      <c r="E361" s="252" t="str">
        <f t="shared" si="14"/>
        <v/>
      </c>
    </row>
    <row r="362" ht="36" customHeight="1" spans="1:5">
      <c r="A362" s="377" t="s">
        <v>695</v>
      </c>
      <c r="B362" s="253" t="s">
        <v>157</v>
      </c>
      <c r="C362" s="254"/>
      <c r="D362" s="254"/>
      <c r="E362" s="252" t="str">
        <f t="shared" si="14"/>
        <v/>
      </c>
    </row>
    <row r="363" ht="36" customHeight="1" spans="1:5">
      <c r="A363" s="377" t="s">
        <v>696</v>
      </c>
      <c r="B363" s="253" t="s">
        <v>697</v>
      </c>
      <c r="C363" s="254">
        <v>0</v>
      </c>
      <c r="D363" s="254">
        <v>0</v>
      </c>
      <c r="E363" s="252" t="str">
        <f t="shared" si="14"/>
        <v/>
      </c>
    </row>
    <row r="364" ht="36" customHeight="1" spans="1:5">
      <c r="A364" s="376" t="s">
        <v>698</v>
      </c>
      <c r="B364" s="250" t="s">
        <v>699</v>
      </c>
      <c r="C364" s="251">
        <f>SUM(C365:C369)</f>
        <v>0</v>
      </c>
      <c r="D364" s="251">
        <f>SUM(D365:D369)</f>
        <v>0</v>
      </c>
      <c r="E364" s="252" t="str">
        <f t="shared" si="14"/>
        <v/>
      </c>
    </row>
    <row r="365" ht="36" customHeight="1" spans="1:5">
      <c r="A365" s="377" t="s">
        <v>700</v>
      </c>
      <c r="B365" s="253" t="s">
        <v>139</v>
      </c>
      <c r="C365" s="254">
        <v>0</v>
      </c>
      <c r="D365" s="254">
        <v>0</v>
      </c>
      <c r="E365" s="252" t="str">
        <f t="shared" si="14"/>
        <v/>
      </c>
    </row>
    <row r="366" ht="36" customHeight="1" spans="1:5">
      <c r="A366" s="377" t="s">
        <v>701</v>
      </c>
      <c r="B366" s="253" t="s">
        <v>141</v>
      </c>
      <c r="C366" s="254">
        <v>0</v>
      </c>
      <c r="D366" s="254">
        <v>0</v>
      </c>
      <c r="E366" s="252" t="str">
        <f t="shared" si="14"/>
        <v/>
      </c>
    </row>
    <row r="367" ht="36" customHeight="1" spans="1:5">
      <c r="A367" s="377" t="s">
        <v>702</v>
      </c>
      <c r="B367" s="253" t="s">
        <v>240</v>
      </c>
      <c r="C367" s="254">
        <v>0</v>
      </c>
      <c r="D367" s="254">
        <v>0</v>
      </c>
      <c r="E367" s="252" t="str">
        <f t="shared" si="14"/>
        <v/>
      </c>
    </row>
    <row r="368" ht="36" customHeight="1" spans="1:5">
      <c r="A368" s="377" t="s">
        <v>703</v>
      </c>
      <c r="B368" s="253" t="s">
        <v>704</v>
      </c>
      <c r="C368" s="254">
        <v>0</v>
      </c>
      <c r="D368" s="254">
        <v>0</v>
      </c>
      <c r="E368" s="252" t="str">
        <f t="shared" si="14"/>
        <v/>
      </c>
    </row>
    <row r="369" ht="36" customHeight="1" spans="1:5">
      <c r="A369" s="377" t="s">
        <v>705</v>
      </c>
      <c r="B369" s="253" t="s">
        <v>706</v>
      </c>
      <c r="C369" s="254">
        <v>0</v>
      </c>
      <c r="D369" s="254">
        <v>0</v>
      </c>
      <c r="E369" s="252" t="str">
        <f t="shared" si="14"/>
        <v/>
      </c>
    </row>
    <row r="370" ht="36" customHeight="1" spans="1:5">
      <c r="A370" s="376" t="s">
        <v>707</v>
      </c>
      <c r="B370" s="250" t="s">
        <v>708</v>
      </c>
      <c r="C370" s="251">
        <v>18</v>
      </c>
      <c r="D370" s="251"/>
      <c r="E370" s="252">
        <f t="shared" si="14"/>
        <v>-1</v>
      </c>
    </row>
    <row r="371" ht="36" customHeight="1" spans="1:5">
      <c r="A371" s="377">
        <v>2049902</v>
      </c>
      <c r="B371" s="253" t="s">
        <v>709</v>
      </c>
      <c r="C371" s="254"/>
      <c r="D371" s="254"/>
      <c r="E371" s="252" t="str">
        <f t="shared" si="14"/>
        <v/>
      </c>
    </row>
    <row r="372" ht="36" customHeight="1" spans="1:5">
      <c r="A372" s="388" t="s">
        <v>710</v>
      </c>
      <c r="B372" s="253" t="s">
        <v>711</v>
      </c>
      <c r="C372" s="254">
        <v>18</v>
      </c>
      <c r="D372" s="254"/>
      <c r="E372" s="255">
        <f t="shared" si="14"/>
        <v>-1</v>
      </c>
    </row>
    <row r="373" ht="36" customHeight="1" spans="1:5">
      <c r="A373" s="389" t="s">
        <v>712</v>
      </c>
      <c r="B373" s="384" t="s">
        <v>528</v>
      </c>
      <c r="C373" s="385"/>
      <c r="D373" s="385"/>
      <c r="E373" s="252" t="str">
        <f t="shared" si="14"/>
        <v/>
      </c>
    </row>
    <row r="374" ht="36" customHeight="1" spans="1:5">
      <c r="A374" s="389" t="s">
        <v>713</v>
      </c>
      <c r="B374" s="384" t="s">
        <v>714</v>
      </c>
      <c r="C374" s="385"/>
      <c r="D374" s="385"/>
      <c r="E374" s="252" t="str">
        <f t="shared" si="14"/>
        <v/>
      </c>
    </row>
    <row r="375" ht="36" customHeight="1" spans="1:5">
      <c r="A375" s="376" t="s">
        <v>77</v>
      </c>
      <c r="B375" s="250" t="s">
        <v>78</v>
      </c>
      <c r="C375" s="251">
        <v>48735</v>
      </c>
      <c r="D375" s="251">
        <v>48765</v>
      </c>
      <c r="E375" s="252">
        <f t="shared" si="14"/>
        <v>0.001</v>
      </c>
    </row>
    <row r="376" ht="36" customHeight="1" spans="1:5">
      <c r="A376" s="376" t="s">
        <v>715</v>
      </c>
      <c r="B376" s="250" t="s">
        <v>716</v>
      </c>
      <c r="C376" s="251">
        <v>992</v>
      </c>
      <c r="D376" s="251">
        <v>1551</v>
      </c>
      <c r="E376" s="252">
        <f t="shared" si="14"/>
        <v>0.564</v>
      </c>
    </row>
    <row r="377" ht="36" customHeight="1" spans="1:5">
      <c r="A377" s="377" t="s">
        <v>717</v>
      </c>
      <c r="B377" s="253" t="s">
        <v>139</v>
      </c>
      <c r="C377" s="254">
        <v>811</v>
      </c>
      <c r="D377" s="254">
        <v>1031</v>
      </c>
      <c r="E377" s="255">
        <f t="shared" si="14"/>
        <v>0.271</v>
      </c>
    </row>
    <row r="378" ht="36" customHeight="1" spans="1:5">
      <c r="A378" s="377" t="s">
        <v>718</v>
      </c>
      <c r="B378" s="253" t="s">
        <v>141</v>
      </c>
      <c r="C378" s="254">
        <v>65</v>
      </c>
      <c r="D378" s="254">
        <v>419</v>
      </c>
      <c r="E378" s="255">
        <f t="shared" si="14"/>
        <v>5.446</v>
      </c>
    </row>
    <row r="379" ht="36" customHeight="1" spans="1:5">
      <c r="A379" s="377" t="s">
        <v>719</v>
      </c>
      <c r="B379" s="253" t="s">
        <v>143</v>
      </c>
      <c r="C379" s="254"/>
      <c r="D379" s="254"/>
      <c r="E379" s="252" t="str">
        <f t="shared" si="14"/>
        <v/>
      </c>
    </row>
    <row r="380" ht="36" customHeight="1" spans="1:5">
      <c r="A380" s="377" t="s">
        <v>720</v>
      </c>
      <c r="B380" s="253" t="s">
        <v>721</v>
      </c>
      <c r="C380" s="254">
        <v>116</v>
      </c>
      <c r="D380" s="254">
        <v>101</v>
      </c>
      <c r="E380" s="255">
        <f t="shared" si="14"/>
        <v>-0.129</v>
      </c>
    </row>
    <row r="381" ht="36" customHeight="1" spans="1:5">
      <c r="A381" s="376" t="s">
        <v>722</v>
      </c>
      <c r="B381" s="250" t="s">
        <v>723</v>
      </c>
      <c r="C381" s="251">
        <v>44741</v>
      </c>
      <c r="D381" s="251">
        <v>44418</v>
      </c>
      <c r="E381" s="252">
        <f t="shared" si="14"/>
        <v>-0.007</v>
      </c>
    </row>
    <row r="382" ht="36" customHeight="1" spans="1:5">
      <c r="A382" s="377" t="s">
        <v>724</v>
      </c>
      <c r="B382" s="253" t="s">
        <v>725</v>
      </c>
      <c r="C382" s="254">
        <v>2123</v>
      </c>
      <c r="D382" s="254">
        <v>2185</v>
      </c>
      <c r="E382" s="255">
        <f t="shared" si="14"/>
        <v>0.029</v>
      </c>
    </row>
    <row r="383" ht="36" customHeight="1" spans="1:5">
      <c r="A383" s="377" t="s">
        <v>726</v>
      </c>
      <c r="B383" s="253" t="s">
        <v>727</v>
      </c>
      <c r="C383" s="254">
        <v>23575</v>
      </c>
      <c r="D383" s="254">
        <v>22832</v>
      </c>
      <c r="E383" s="255">
        <f t="shared" si="14"/>
        <v>-0.032</v>
      </c>
    </row>
    <row r="384" ht="36" customHeight="1" spans="1:5">
      <c r="A384" s="377" t="s">
        <v>728</v>
      </c>
      <c r="B384" s="253" t="s">
        <v>729</v>
      </c>
      <c r="C384" s="254">
        <v>12204</v>
      </c>
      <c r="D384" s="254">
        <v>12611</v>
      </c>
      <c r="E384" s="255">
        <f t="shared" si="14"/>
        <v>0.033</v>
      </c>
    </row>
    <row r="385" ht="36" customHeight="1" spans="1:5">
      <c r="A385" s="377" t="s">
        <v>730</v>
      </c>
      <c r="B385" s="253" t="s">
        <v>731</v>
      </c>
      <c r="C385" s="254">
        <v>6500</v>
      </c>
      <c r="D385" s="254">
        <v>6434</v>
      </c>
      <c r="E385" s="255">
        <f t="shared" si="14"/>
        <v>-0.01</v>
      </c>
    </row>
    <row r="386" ht="36" customHeight="1" spans="1:5">
      <c r="A386" s="377" t="s">
        <v>732</v>
      </c>
      <c r="B386" s="253" t="s">
        <v>733</v>
      </c>
      <c r="C386" s="254"/>
      <c r="D386" s="254"/>
      <c r="E386" s="252" t="str">
        <f t="shared" si="14"/>
        <v/>
      </c>
    </row>
    <row r="387" ht="36" customHeight="1" spans="1:5">
      <c r="A387" s="377" t="s">
        <v>734</v>
      </c>
      <c r="B387" s="253" t="s">
        <v>735</v>
      </c>
      <c r="C387" s="254">
        <v>0</v>
      </c>
      <c r="D387" s="254">
        <v>0</v>
      </c>
      <c r="E387" s="252" t="str">
        <f t="shared" si="14"/>
        <v/>
      </c>
    </row>
    <row r="388" ht="36" customHeight="1" spans="1:5">
      <c r="A388" s="377" t="s">
        <v>736</v>
      </c>
      <c r="B388" s="253" t="s">
        <v>737</v>
      </c>
      <c r="C388" s="254">
        <v>0</v>
      </c>
      <c r="D388" s="254">
        <v>0</v>
      </c>
      <c r="E388" s="252" t="str">
        <f t="shared" si="14"/>
        <v/>
      </c>
    </row>
    <row r="389" ht="36" customHeight="1" spans="1:5">
      <c r="A389" s="377" t="s">
        <v>738</v>
      </c>
      <c r="B389" s="253" t="s">
        <v>739</v>
      </c>
      <c r="C389" s="254">
        <v>339</v>
      </c>
      <c r="D389" s="254">
        <v>356</v>
      </c>
      <c r="E389" s="255">
        <f t="shared" si="14"/>
        <v>0.05</v>
      </c>
    </row>
    <row r="390" ht="36" customHeight="1" spans="1:5">
      <c r="A390" s="376" t="s">
        <v>740</v>
      </c>
      <c r="B390" s="250" t="s">
        <v>741</v>
      </c>
      <c r="C390" s="251">
        <v>1529</v>
      </c>
      <c r="D390" s="251">
        <v>1421</v>
      </c>
      <c r="E390" s="252">
        <f t="shared" si="14"/>
        <v>-0.071</v>
      </c>
    </row>
    <row r="391" ht="36" customHeight="1" spans="1:5">
      <c r="A391" s="377" t="s">
        <v>742</v>
      </c>
      <c r="B391" s="253" t="s">
        <v>743</v>
      </c>
      <c r="C391" s="254">
        <v>0</v>
      </c>
      <c r="D391" s="254">
        <v>0</v>
      </c>
      <c r="E391" s="252" t="str">
        <f t="shared" si="14"/>
        <v/>
      </c>
    </row>
    <row r="392" ht="36" customHeight="1" spans="1:5">
      <c r="A392" s="377" t="s">
        <v>744</v>
      </c>
      <c r="B392" s="253" t="s">
        <v>745</v>
      </c>
      <c r="C392" s="254">
        <v>1529</v>
      </c>
      <c r="D392" s="254">
        <v>1421</v>
      </c>
      <c r="E392" s="255">
        <f t="shared" si="14"/>
        <v>-0.071</v>
      </c>
    </row>
    <row r="393" ht="36" customHeight="1" spans="1:5">
      <c r="A393" s="377" t="s">
        <v>746</v>
      </c>
      <c r="B393" s="253" t="s">
        <v>747</v>
      </c>
      <c r="C393" s="254"/>
      <c r="D393" s="254"/>
      <c r="E393" s="252" t="str">
        <f t="shared" si="14"/>
        <v/>
      </c>
    </row>
    <row r="394" ht="36" customHeight="1" spans="1:5">
      <c r="A394" s="377" t="s">
        <v>748</v>
      </c>
      <c r="B394" s="253" t="s">
        <v>749</v>
      </c>
      <c r="C394" s="254"/>
      <c r="D394" s="254"/>
      <c r="E394" s="252" t="str">
        <f t="shared" si="14"/>
        <v/>
      </c>
    </row>
    <row r="395" ht="36" customHeight="1" spans="1:5">
      <c r="A395" s="377" t="s">
        <v>750</v>
      </c>
      <c r="B395" s="253" t="s">
        <v>751</v>
      </c>
      <c r="C395" s="254"/>
      <c r="D395" s="254"/>
      <c r="E395" s="252" t="str">
        <f t="shared" si="14"/>
        <v/>
      </c>
    </row>
    <row r="396" ht="36" customHeight="1" spans="1:5">
      <c r="A396" s="376" t="s">
        <v>752</v>
      </c>
      <c r="B396" s="250" t="s">
        <v>753</v>
      </c>
      <c r="C396" s="251"/>
      <c r="D396" s="251"/>
      <c r="E396" s="252" t="str">
        <f t="shared" si="14"/>
        <v/>
      </c>
    </row>
    <row r="397" ht="36" customHeight="1" spans="1:5">
      <c r="A397" s="377" t="s">
        <v>754</v>
      </c>
      <c r="B397" s="253" t="s">
        <v>755</v>
      </c>
      <c r="C397" s="254">
        <v>0</v>
      </c>
      <c r="D397" s="254">
        <v>0</v>
      </c>
      <c r="E397" s="252" t="str">
        <f t="shared" si="14"/>
        <v/>
      </c>
    </row>
    <row r="398" ht="36" customHeight="1" spans="1:5">
      <c r="A398" s="377" t="s">
        <v>756</v>
      </c>
      <c r="B398" s="253" t="s">
        <v>757</v>
      </c>
      <c r="C398" s="254"/>
      <c r="D398" s="254"/>
      <c r="E398" s="252" t="str">
        <f t="shared" si="14"/>
        <v/>
      </c>
    </row>
    <row r="399" ht="36" customHeight="1" spans="1:5">
      <c r="A399" s="377" t="s">
        <v>758</v>
      </c>
      <c r="B399" s="253" t="s">
        <v>759</v>
      </c>
      <c r="C399" s="254">
        <v>0</v>
      </c>
      <c r="D399" s="254">
        <v>0</v>
      </c>
      <c r="E399" s="252" t="str">
        <f t="shared" si="14"/>
        <v/>
      </c>
    </row>
    <row r="400" ht="36" customHeight="1" spans="1:5">
      <c r="A400" s="377" t="s">
        <v>760</v>
      </c>
      <c r="B400" s="253" t="s">
        <v>761</v>
      </c>
      <c r="C400" s="254">
        <v>0</v>
      </c>
      <c r="D400" s="254">
        <v>0</v>
      </c>
      <c r="E400" s="252" t="str">
        <f t="shared" si="14"/>
        <v/>
      </c>
    </row>
    <row r="401" ht="36" customHeight="1" spans="1:5">
      <c r="A401" s="377" t="s">
        <v>762</v>
      </c>
      <c r="B401" s="253" t="s">
        <v>763</v>
      </c>
      <c r="C401" s="254">
        <v>0</v>
      </c>
      <c r="D401" s="254">
        <v>0</v>
      </c>
      <c r="E401" s="252" t="str">
        <f t="shared" si="14"/>
        <v/>
      </c>
    </row>
    <row r="402" ht="36" customHeight="1" spans="1:5">
      <c r="A402" s="376" t="s">
        <v>764</v>
      </c>
      <c r="B402" s="250" t="s">
        <v>765</v>
      </c>
      <c r="C402" s="251"/>
      <c r="D402" s="251"/>
      <c r="E402" s="252" t="str">
        <f t="shared" si="14"/>
        <v/>
      </c>
    </row>
    <row r="403" ht="36" customHeight="1" spans="1:5">
      <c r="A403" s="377" t="s">
        <v>766</v>
      </c>
      <c r="B403" s="253" t="s">
        <v>767</v>
      </c>
      <c r="C403" s="254"/>
      <c r="D403" s="254"/>
      <c r="E403" s="252" t="str">
        <f t="shared" si="14"/>
        <v/>
      </c>
    </row>
    <row r="404" ht="36" customHeight="1" spans="1:5">
      <c r="A404" s="377" t="s">
        <v>768</v>
      </c>
      <c r="B404" s="253" t="s">
        <v>769</v>
      </c>
      <c r="C404" s="254">
        <v>0</v>
      </c>
      <c r="D404" s="254">
        <v>0</v>
      </c>
      <c r="E404" s="252" t="str">
        <f t="shared" si="14"/>
        <v/>
      </c>
    </row>
    <row r="405" ht="36" customHeight="1" spans="1:5">
      <c r="A405" s="377" t="s">
        <v>770</v>
      </c>
      <c r="B405" s="253" t="s">
        <v>771</v>
      </c>
      <c r="C405" s="254">
        <v>0</v>
      </c>
      <c r="D405" s="254">
        <v>0</v>
      </c>
      <c r="E405" s="252" t="str">
        <f t="shared" si="14"/>
        <v/>
      </c>
    </row>
    <row r="406" ht="36" customHeight="1" spans="1:5">
      <c r="A406" s="376" t="s">
        <v>772</v>
      </c>
      <c r="B406" s="250" t="s">
        <v>773</v>
      </c>
      <c r="C406" s="251">
        <f>SUM(C407:C409)</f>
        <v>0</v>
      </c>
      <c r="D406" s="251">
        <f>SUM(D407:D409)</f>
        <v>0</v>
      </c>
      <c r="E406" s="252" t="str">
        <f t="shared" si="14"/>
        <v/>
      </c>
    </row>
    <row r="407" ht="36" customHeight="1" spans="1:5">
      <c r="A407" s="377" t="s">
        <v>774</v>
      </c>
      <c r="B407" s="253" t="s">
        <v>775</v>
      </c>
      <c r="C407" s="254">
        <v>0</v>
      </c>
      <c r="D407" s="254">
        <v>0</v>
      </c>
      <c r="E407" s="252" t="str">
        <f t="shared" si="14"/>
        <v/>
      </c>
    </row>
    <row r="408" ht="36" customHeight="1" spans="1:5">
      <c r="A408" s="377" t="s">
        <v>776</v>
      </c>
      <c r="B408" s="253" t="s">
        <v>777</v>
      </c>
      <c r="C408" s="254">
        <v>0</v>
      </c>
      <c r="D408" s="254">
        <v>0</v>
      </c>
      <c r="E408" s="252" t="str">
        <f t="shared" si="14"/>
        <v/>
      </c>
    </row>
    <row r="409" ht="36" customHeight="1" spans="1:5">
      <c r="A409" s="377" t="s">
        <v>778</v>
      </c>
      <c r="B409" s="253" t="s">
        <v>779</v>
      </c>
      <c r="C409" s="254">
        <v>0</v>
      </c>
      <c r="D409" s="254">
        <v>0</v>
      </c>
      <c r="E409" s="252" t="str">
        <f t="shared" si="14"/>
        <v/>
      </c>
    </row>
    <row r="410" ht="36" customHeight="1" spans="1:5">
      <c r="A410" s="376" t="s">
        <v>780</v>
      </c>
      <c r="B410" s="250" t="s">
        <v>781</v>
      </c>
      <c r="C410" s="251">
        <v>171</v>
      </c>
      <c r="D410" s="251">
        <v>266</v>
      </c>
      <c r="E410" s="252">
        <f t="shared" si="14"/>
        <v>0.556</v>
      </c>
    </row>
    <row r="411" ht="36" customHeight="1" spans="1:5">
      <c r="A411" s="377" t="s">
        <v>782</v>
      </c>
      <c r="B411" s="253" t="s">
        <v>783</v>
      </c>
      <c r="C411" s="254">
        <v>171</v>
      </c>
      <c r="D411" s="254">
        <v>266</v>
      </c>
      <c r="E411" s="255">
        <f t="shared" si="14"/>
        <v>0.556</v>
      </c>
    </row>
    <row r="412" ht="36" customHeight="1" spans="1:5">
      <c r="A412" s="377" t="s">
        <v>784</v>
      </c>
      <c r="B412" s="253" t="s">
        <v>785</v>
      </c>
      <c r="C412" s="254">
        <v>0</v>
      </c>
      <c r="D412" s="254">
        <v>0</v>
      </c>
      <c r="E412" s="252" t="str">
        <f t="shared" ref="E412:E475" si="15">IF(C412&gt;0,D412/C412-1,IF(C412&lt;0,-(D412/C412-1),""))</f>
        <v/>
      </c>
    </row>
    <row r="413" ht="36" customHeight="1" spans="1:5">
      <c r="A413" s="377" t="s">
        <v>786</v>
      </c>
      <c r="B413" s="253" t="s">
        <v>787</v>
      </c>
      <c r="C413" s="254">
        <v>0</v>
      </c>
      <c r="D413" s="254">
        <v>0</v>
      </c>
      <c r="E413" s="252" t="str">
        <f t="shared" si="15"/>
        <v/>
      </c>
    </row>
    <row r="414" ht="36" customHeight="1" spans="1:5">
      <c r="A414" s="376" t="s">
        <v>788</v>
      </c>
      <c r="B414" s="250" t="s">
        <v>789</v>
      </c>
      <c r="C414" s="251">
        <v>445</v>
      </c>
      <c r="D414" s="251">
        <v>190</v>
      </c>
      <c r="E414" s="252">
        <f t="shared" si="15"/>
        <v>-0.573</v>
      </c>
    </row>
    <row r="415" ht="36" customHeight="1" spans="1:5">
      <c r="A415" s="377" t="s">
        <v>790</v>
      </c>
      <c r="B415" s="253" t="s">
        <v>791</v>
      </c>
      <c r="C415" s="254">
        <v>247</v>
      </c>
      <c r="D415" s="254"/>
      <c r="E415" s="255">
        <f t="shared" si="15"/>
        <v>-1</v>
      </c>
    </row>
    <row r="416" ht="36" customHeight="1" spans="1:5">
      <c r="A416" s="377" t="s">
        <v>792</v>
      </c>
      <c r="B416" s="253" t="s">
        <v>793</v>
      </c>
      <c r="C416" s="254">
        <v>198</v>
      </c>
      <c r="D416" s="254">
        <v>190</v>
      </c>
      <c r="E416" s="255">
        <f t="shared" si="15"/>
        <v>-0.04</v>
      </c>
    </row>
    <row r="417" ht="36" customHeight="1" spans="1:5">
      <c r="A417" s="377" t="s">
        <v>794</v>
      </c>
      <c r="B417" s="253" t="s">
        <v>795</v>
      </c>
      <c r="C417" s="254"/>
      <c r="D417" s="254"/>
      <c r="E417" s="252" t="str">
        <f t="shared" si="15"/>
        <v/>
      </c>
    </row>
    <row r="418" ht="36" customHeight="1" spans="1:5">
      <c r="A418" s="377" t="s">
        <v>796</v>
      </c>
      <c r="B418" s="253" t="s">
        <v>797</v>
      </c>
      <c r="C418" s="254">
        <v>0</v>
      </c>
      <c r="D418" s="254">
        <v>0</v>
      </c>
      <c r="E418" s="252" t="str">
        <f t="shared" si="15"/>
        <v/>
      </c>
    </row>
    <row r="419" ht="36" customHeight="1" spans="1:5">
      <c r="A419" s="377" t="s">
        <v>798</v>
      </c>
      <c r="B419" s="253" t="s">
        <v>799</v>
      </c>
      <c r="C419" s="254">
        <v>0</v>
      </c>
      <c r="D419" s="254">
        <v>0</v>
      </c>
      <c r="E419" s="252" t="str">
        <f t="shared" si="15"/>
        <v/>
      </c>
    </row>
    <row r="420" ht="36" customHeight="1" spans="1:5">
      <c r="A420" s="376" t="s">
        <v>800</v>
      </c>
      <c r="B420" s="250" t="s">
        <v>801</v>
      </c>
      <c r="C420" s="251">
        <v>857</v>
      </c>
      <c r="D420" s="251">
        <v>919</v>
      </c>
      <c r="E420" s="252">
        <f t="shared" si="15"/>
        <v>0.072</v>
      </c>
    </row>
    <row r="421" s="368" customFormat="1" ht="36" customHeight="1" spans="1:5">
      <c r="A421" s="377" t="s">
        <v>802</v>
      </c>
      <c r="B421" s="253" t="s">
        <v>803</v>
      </c>
      <c r="C421" s="254">
        <v>0</v>
      </c>
      <c r="D421" s="254">
        <v>0</v>
      </c>
      <c r="E421" s="252" t="str">
        <f t="shared" si="15"/>
        <v/>
      </c>
    </row>
    <row r="422" ht="36" customHeight="1" spans="1:5">
      <c r="A422" s="377" t="s">
        <v>804</v>
      </c>
      <c r="B422" s="253" t="s">
        <v>805</v>
      </c>
      <c r="C422" s="254">
        <v>0</v>
      </c>
      <c r="D422" s="254">
        <v>0</v>
      </c>
      <c r="E422" s="252" t="str">
        <f t="shared" si="15"/>
        <v/>
      </c>
    </row>
    <row r="423" ht="36" customHeight="1" spans="1:5">
      <c r="A423" s="377" t="s">
        <v>806</v>
      </c>
      <c r="B423" s="253" t="s">
        <v>807</v>
      </c>
      <c r="C423" s="254">
        <v>0</v>
      </c>
      <c r="D423" s="254">
        <v>0</v>
      </c>
      <c r="E423" s="252" t="str">
        <f t="shared" si="15"/>
        <v/>
      </c>
    </row>
    <row r="424" s="368" customFormat="1" ht="36" customHeight="1" spans="1:5">
      <c r="A424" s="377" t="s">
        <v>808</v>
      </c>
      <c r="B424" s="253" t="s">
        <v>809</v>
      </c>
      <c r="C424" s="254">
        <v>0</v>
      </c>
      <c r="D424" s="254">
        <v>0</v>
      </c>
      <c r="E424" s="252" t="str">
        <f t="shared" si="15"/>
        <v/>
      </c>
    </row>
    <row r="425" ht="36" customHeight="1" spans="1:5">
      <c r="A425" s="377" t="s">
        <v>810</v>
      </c>
      <c r="B425" s="253" t="s">
        <v>811</v>
      </c>
      <c r="C425" s="254">
        <v>0</v>
      </c>
      <c r="D425" s="254">
        <v>0</v>
      </c>
      <c r="E425" s="252" t="str">
        <f t="shared" si="15"/>
        <v/>
      </c>
    </row>
    <row r="426" ht="36" customHeight="1" spans="1:5">
      <c r="A426" s="377" t="s">
        <v>812</v>
      </c>
      <c r="B426" s="253" t="s">
        <v>813</v>
      </c>
      <c r="C426" s="254">
        <v>857</v>
      </c>
      <c r="D426" s="254">
        <v>919</v>
      </c>
      <c r="E426" s="255">
        <f t="shared" si="15"/>
        <v>0.072</v>
      </c>
    </row>
    <row r="427" ht="36" customHeight="1" spans="1:5">
      <c r="A427" s="376" t="s">
        <v>814</v>
      </c>
      <c r="B427" s="250" t="s">
        <v>815</v>
      </c>
      <c r="C427" s="251"/>
      <c r="D427" s="251"/>
      <c r="E427" s="252" t="str">
        <f t="shared" si="15"/>
        <v/>
      </c>
    </row>
    <row r="428" ht="36" customHeight="1" spans="1:5">
      <c r="A428" s="257">
        <v>2059999</v>
      </c>
      <c r="B428" s="253" t="s">
        <v>816</v>
      </c>
      <c r="C428" s="254"/>
      <c r="D428" s="254"/>
      <c r="E428" s="252" t="str">
        <f t="shared" si="15"/>
        <v/>
      </c>
    </row>
    <row r="429" ht="36" customHeight="1" spans="1:5">
      <c r="A429" s="383" t="s">
        <v>817</v>
      </c>
      <c r="B429" s="384" t="s">
        <v>528</v>
      </c>
      <c r="C429" s="385"/>
      <c r="D429" s="385"/>
      <c r="E429" s="252" t="str">
        <f t="shared" si="15"/>
        <v/>
      </c>
    </row>
    <row r="430" ht="36" customHeight="1" spans="1:5">
      <c r="A430" s="383" t="s">
        <v>818</v>
      </c>
      <c r="B430" s="384" t="s">
        <v>819</v>
      </c>
      <c r="C430" s="385"/>
      <c r="D430" s="385"/>
      <c r="E430" s="252" t="str">
        <f t="shared" si="15"/>
        <v/>
      </c>
    </row>
    <row r="431" ht="36" customHeight="1" spans="1:5">
      <c r="A431" s="376" t="s">
        <v>79</v>
      </c>
      <c r="B431" s="250" t="s">
        <v>80</v>
      </c>
      <c r="C431" s="251">
        <v>840</v>
      </c>
      <c r="D431" s="251">
        <v>874</v>
      </c>
      <c r="E431" s="252">
        <f t="shared" si="15"/>
        <v>0.04</v>
      </c>
    </row>
    <row r="432" ht="36" customHeight="1" spans="1:5">
      <c r="A432" s="376" t="s">
        <v>820</v>
      </c>
      <c r="B432" s="250" t="s">
        <v>821</v>
      </c>
      <c r="C432" s="251">
        <v>115</v>
      </c>
      <c r="D432" s="251">
        <v>125</v>
      </c>
      <c r="E432" s="252">
        <f t="shared" si="15"/>
        <v>0.087</v>
      </c>
    </row>
    <row r="433" ht="36" customHeight="1" spans="1:5">
      <c r="A433" s="377" t="s">
        <v>822</v>
      </c>
      <c r="B433" s="253" t="s">
        <v>139</v>
      </c>
      <c r="C433" s="254">
        <v>114</v>
      </c>
      <c r="D433" s="254">
        <v>125</v>
      </c>
      <c r="E433" s="255">
        <f t="shared" si="15"/>
        <v>0.096</v>
      </c>
    </row>
    <row r="434" ht="36" customHeight="1" spans="1:5">
      <c r="A434" s="377" t="s">
        <v>823</v>
      </c>
      <c r="B434" s="253" t="s">
        <v>141</v>
      </c>
      <c r="C434" s="254">
        <v>1</v>
      </c>
      <c r="D434" s="254"/>
      <c r="E434" s="255">
        <f t="shared" si="15"/>
        <v>-1</v>
      </c>
    </row>
    <row r="435" ht="36" customHeight="1" spans="1:5">
      <c r="A435" s="377" t="s">
        <v>824</v>
      </c>
      <c r="B435" s="253" t="s">
        <v>143</v>
      </c>
      <c r="C435" s="254"/>
      <c r="D435" s="254"/>
      <c r="E435" s="252" t="str">
        <f t="shared" si="15"/>
        <v/>
      </c>
    </row>
    <row r="436" ht="36" customHeight="1" spans="1:5">
      <c r="A436" s="377" t="s">
        <v>825</v>
      </c>
      <c r="B436" s="253" t="s">
        <v>826</v>
      </c>
      <c r="C436" s="254"/>
      <c r="D436" s="254"/>
      <c r="E436" s="252" t="str">
        <f t="shared" si="15"/>
        <v/>
      </c>
    </row>
    <row r="437" ht="36" customHeight="1" spans="1:5">
      <c r="A437" s="376" t="s">
        <v>827</v>
      </c>
      <c r="B437" s="250" t="s">
        <v>828</v>
      </c>
      <c r="C437" s="251">
        <v>20</v>
      </c>
      <c r="D437" s="251"/>
      <c r="E437" s="252">
        <f t="shared" si="15"/>
        <v>-1</v>
      </c>
    </row>
    <row r="438" ht="36" customHeight="1" spans="1:5">
      <c r="A438" s="377" t="s">
        <v>829</v>
      </c>
      <c r="B438" s="253" t="s">
        <v>830</v>
      </c>
      <c r="C438" s="254"/>
      <c r="D438" s="254"/>
      <c r="E438" s="252" t="str">
        <f t="shared" si="15"/>
        <v/>
      </c>
    </row>
    <row r="439" ht="36" customHeight="1" spans="1:5">
      <c r="A439" s="377" t="s">
        <v>831</v>
      </c>
      <c r="B439" s="253" t="s">
        <v>832</v>
      </c>
      <c r="C439" s="254">
        <v>0</v>
      </c>
      <c r="D439" s="254">
        <v>0</v>
      </c>
      <c r="E439" s="252" t="str">
        <f t="shared" si="15"/>
        <v/>
      </c>
    </row>
    <row r="440" ht="36" customHeight="1" spans="1:5">
      <c r="A440" s="377" t="s">
        <v>833</v>
      </c>
      <c r="B440" s="253" t="s">
        <v>834</v>
      </c>
      <c r="C440" s="254">
        <v>0</v>
      </c>
      <c r="D440" s="254">
        <v>0</v>
      </c>
      <c r="E440" s="252" t="str">
        <f t="shared" si="15"/>
        <v/>
      </c>
    </row>
    <row r="441" ht="36" customHeight="1" spans="1:5">
      <c r="A441" s="377" t="s">
        <v>835</v>
      </c>
      <c r="B441" s="253" t="s">
        <v>836</v>
      </c>
      <c r="C441" s="254">
        <v>0</v>
      </c>
      <c r="D441" s="254">
        <v>0</v>
      </c>
      <c r="E441" s="252" t="str">
        <f t="shared" si="15"/>
        <v/>
      </c>
    </row>
    <row r="442" ht="36" customHeight="1" spans="1:5">
      <c r="A442" s="377" t="s">
        <v>837</v>
      </c>
      <c r="B442" s="253" t="s">
        <v>838</v>
      </c>
      <c r="C442" s="254"/>
      <c r="D442" s="254"/>
      <c r="E442" s="252" t="str">
        <f t="shared" si="15"/>
        <v/>
      </c>
    </row>
    <row r="443" ht="36" customHeight="1" spans="1:5">
      <c r="A443" s="377" t="s">
        <v>839</v>
      </c>
      <c r="B443" s="253" t="s">
        <v>840</v>
      </c>
      <c r="C443" s="254">
        <v>0</v>
      </c>
      <c r="D443" s="254">
        <v>0</v>
      </c>
      <c r="E443" s="252" t="str">
        <f t="shared" si="15"/>
        <v/>
      </c>
    </row>
    <row r="444" ht="36" customHeight="1" spans="1:5">
      <c r="A444" s="382">
        <v>2060208</v>
      </c>
      <c r="B444" s="390" t="s">
        <v>841</v>
      </c>
      <c r="C444" s="254">
        <v>20</v>
      </c>
      <c r="D444" s="254">
        <v>0</v>
      </c>
      <c r="E444" s="255">
        <f t="shared" si="15"/>
        <v>-1</v>
      </c>
    </row>
    <row r="445" ht="36" customHeight="1" spans="1:5">
      <c r="A445" s="377" t="s">
        <v>842</v>
      </c>
      <c r="B445" s="253" t="s">
        <v>843</v>
      </c>
      <c r="C445" s="254"/>
      <c r="D445" s="254"/>
      <c r="E445" s="252" t="str">
        <f t="shared" si="15"/>
        <v/>
      </c>
    </row>
    <row r="446" ht="36" customHeight="1" spans="1:5">
      <c r="A446" s="376" t="s">
        <v>844</v>
      </c>
      <c r="B446" s="250" t="s">
        <v>845</v>
      </c>
      <c r="C446" s="391"/>
      <c r="D446" s="391"/>
      <c r="E446" s="252" t="str">
        <f t="shared" si="15"/>
        <v/>
      </c>
    </row>
    <row r="447" ht="36" customHeight="1" spans="1:5">
      <c r="A447" s="377" t="s">
        <v>846</v>
      </c>
      <c r="B447" s="253" t="s">
        <v>830</v>
      </c>
      <c r="C447" s="254"/>
      <c r="D447" s="254"/>
      <c r="E447" s="252" t="str">
        <f t="shared" si="15"/>
        <v/>
      </c>
    </row>
    <row r="448" ht="36" customHeight="1" spans="1:5">
      <c r="A448" s="377" t="s">
        <v>847</v>
      </c>
      <c r="B448" s="253" t="s">
        <v>848</v>
      </c>
      <c r="C448" s="254"/>
      <c r="D448" s="254"/>
      <c r="E448" s="252" t="str">
        <f t="shared" si="15"/>
        <v/>
      </c>
    </row>
    <row r="449" ht="36" customHeight="1" spans="1:5">
      <c r="A449" s="377" t="s">
        <v>849</v>
      </c>
      <c r="B449" s="253" t="s">
        <v>850</v>
      </c>
      <c r="C449" s="254">
        <v>0</v>
      </c>
      <c r="D449" s="254">
        <v>0</v>
      </c>
      <c r="E449" s="252" t="str">
        <f t="shared" si="15"/>
        <v/>
      </c>
    </row>
    <row r="450" ht="36" customHeight="1" spans="1:5">
      <c r="A450" s="377" t="s">
        <v>851</v>
      </c>
      <c r="B450" s="253" t="s">
        <v>852</v>
      </c>
      <c r="C450" s="254">
        <v>0</v>
      </c>
      <c r="D450" s="254">
        <v>0</v>
      </c>
      <c r="E450" s="252" t="str">
        <f t="shared" si="15"/>
        <v/>
      </c>
    </row>
    <row r="451" ht="36" customHeight="1" spans="1:5">
      <c r="A451" s="377" t="s">
        <v>853</v>
      </c>
      <c r="B451" s="253" t="s">
        <v>854</v>
      </c>
      <c r="C451" s="254">
        <v>0</v>
      </c>
      <c r="D451" s="254">
        <v>0</v>
      </c>
      <c r="E451" s="252" t="str">
        <f t="shared" si="15"/>
        <v/>
      </c>
    </row>
    <row r="452" ht="36" customHeight="1" spans="1:5">
      <c r="A452" s="376" t="s">
        <v>855</v>
      </c>
      <c r="B452" s="250" t="s">
        <v>856</v>
      </c>
      <c r="C452" s="251">
        <v>112</v>
      </c>
      <c r="D452" s="251">
        <v>102</v>
      </c>
      <c r="E452" s="252">
        <f t="shared" si="15"/>
        <v>-0.089</v>
      </c>
    </row>
    <row r="453" ht="36" customHeight="1" spans="1:5">
      <c r="A453" s="377" t="s">
        <v>857</v>
      </c>
      <c r="B453" s="253" t="s">
        <v>830</v>
      </c>
      <c r="C453" s="254"/>
      <c r="D453" s="254"/>
      <c r="E453" s="252" t="str">
        <f t="shared" si="15"/>
        <v/>
      </c>
    </row>
    <row r="454" ht="36" customHeight="1" spans="1:5">
      <c r="A454" s="377" t="s">
        <v>858</v>
      </c>
      <c r="B454" s="253" t="s">
        <v>859</v>
      </c>
      <c r="C454" s="254">
        <v>70</v>
      </c>
      <c r="D454" s="254">
        <v>62</v>
      </c>
      <c r="E454" s="255">
        <f t="shared" si="15"/>
        <v>-0.114</v>
      </c>
    </row>
    <row r="455" ht="36" customHeight="1" spans="1:5">
      <c r="A455" s="392">
        <v>2060405</v>
      </c>
      <c r="B455" s="253" t="s">
        <v>860</v>
      </c>
      <c r="C455" s="254"/>
      <c r="D455" s="254"/>
      <c r="E455" s="252" t="str">
        <f t="shared" si="15"/>
        <v/>
      </c>
    </row>
    <row r="456" ht="36" customHeight="1" spans="1:5">
      <c r="A456" s="377" t="s">
        <v>861</v>
      </c>
      <c r="B456" s="253" t="s">
        <v>862</v>
      </c>
      <c r="C456" s="254">
        <v>42</v>
      </c>
      <c r="D456" s="254">
        <v>40</v>
      </c>
      <c r="E456" s="255">
        <f t="shared" si="15"/>
        <v>-0.048</v>
      </c>
    </row>
    <row r="457" ht="36" customHeight="1" spans="1:5">
      <c r="A457" s="376" t="s">
        <v>863</v>
      </c>
      <c r="B457" s="250" t="s">
        <v>864</v>
      </c>
      <c r="C457" s="251"/>
      <c r="D457" s="251"/>
      <c r="E457" s="252" t="str">
        <f t="shared" si="15"/>
        <v/>
      </c>
    </row>
    <row r="458" ht="36" customHeight="1" spans="1:5">
      <c r="A458" s="377" t="s">
        <v>865</v>
      </c>
      <c r="B458" s="253" t="s">
        <v>830</v>
      </c>
      <c r="C458" s="254"/>
      <c r="D458" s="254"/>
      <c r="E458" s="252" t="str">
        <f t="shared" si="15"/>
        <v/>
      </c>
    </row>
    <row r="459" ht="36" customHeight="1" spans="1:5">
      <c r="A459" s="377" t="s">
        <v>866</v>
      </c>
      <c r="B459" s="253" t="s">
        <v>867</v>
      </c>
      <c r="C459" s="254">
        <v>0</v>
      </c>
      <c r="D459" s="254">
        <v>0</v>
      </c>
      <c r="E459" s="252" t="str">
        <f t="shared" si="15"/>
        <v/>
      </c>
    </row>
    <row r="460" ht="36" customHeight="1" spans="1:5">
      <c r="A460" s="377" t="s">
        <v>868</v>
      </c>
      <c r="B460" s="253" t="s">
        <v>869</v>
      </c>
      <c r="C460" s="254"/>
      <c r="D460" s="254"/>
      <c r="E460" s="252" t="str">
        <f t="shared" si="15"/>
        <v/>
      </c>
    </row>
    <row r="461" ht="36" customHeight="1" spans="1:5">
      <c r="A461" s="377" t="s">
        <v>870</v>
      </c>
      <c r="B461" s="253" t="s">
        <v>871</v>
      </c>
      <c r="C461" s="254"/>
      <c r="D461" s="254"/>
      <c r="E461" s="252" t="str">
        <f t="shared" si="15"/>
        <v/>
      </c>
    </row>
    <row r="462" ht="36" customHeight="1" spans="1:5">
      <c r="A462" s="376" t="s">
        <v>872</v>
      </c>
      <c r="B462" s="250" t="s">
        <v>873</v>
      </c>
      <c r="C462" s="251"/>
      <c r="D462" s="251"/>
      <c r="E462" s="252" t="str">
        <f t="shared" si="15"/>
        <v/>
      </c>
    </row>
    <row r="463" ht="36" customHeight="1" spans="1:5">
      <c r="A463" s="377" t="s">
        <v>874</v>
      </c>
      <c r="B463" s="253" t="s">
        <v>875</v>
      </c>
      <c r="C463" s="254"/>
      <c r="D463" s="254"/>
      <c r="E463" s="252" t="str">
        <f t="shared" si="15"/>
        <v/>
      </c>
    </row>
    <row r="464" ht="36" customHeight="1" spans="1:5">
      <c r="A464" s="377" t="s">
        <v>876</v>
      </c>
      <c r="B464" s="253" t="s">
        <v>877</v>
      </c>
      <c r="C464" s="254"/>
      <c r="D464" s="254"/>
      <c r="E464" s="252" t="str">
        <f t="shared" si="15"/>
        <v/>
      </c>
    </row>
    <row r="465" ht="36" customHeight="1" spans="1:5">
      <c r="A465" s="377" t="s">
        <v>878</v>
      </c>
      <c r="B465" s="253" t="s">
        <v>879</v>
      </c>
      <c r="C465" s="254">
        <v>0</v>
      </c>
      <c r="D465" s="254">
        <v>0</v>
      </c>
      <c r="E465" s="252" t="str">
        <f t="shared" si="15"/>
        <v/>
      </c>
    </row>
    <row r="466" ht="36" customHeight="1" spans="1:5">
      <c r="A466" s="377" t="s">
        <v>880</v>
      </c>
      <c r="B466" s="253" t="s">
        <v>881</v>
      </c>
      <c r="C466" s="254"/>
      <c r="D466" s="254"/>
      <c r="E466" s="252" t="str">
        <f t="shared" si="15"/>
        <v/>
      </c>
    </row>
    <row r="467" ht="36" customHeight="1" spans="1:5">
      <c r="A467" s="376" t="s">
        <v>882</v>
      </c>
      <c r="B467" s="250" t="s">
        <v>883</v>
      </c>
      <c r="C467" s="251">
        <v>593</v>
      </c>
      <c r="D467" s="251">
        <v>647</v>
      </c>
      <c r="E467" s="252">
        <f t="shared" si="15"/>
        <v>0.091</v>
      </c>
    </row>
    <row r="468" ht="36" customHeight="1" spans="1:5">
      <c r="A468" s="377" t="s">
        <v>884</v>
      </c>
      <c r="B468" s="253" t="s">
        <v>830</v>
      </c>
      <c r="C468" s="254"/>
      <c r="D468" s="254"/>
      <c r="E468" s="252" t="str">
        <f t="shared" si="15"/>
        <v/>
      </c>
    </row>
    <row r="469" ht="36" customHeight="1" spans="1:5">
      <c r="A469" s="377" t="s">
        <v>885</v>
      </c>
      <c r="B469" s="253" t="s">
        <v>886</v>
      </c>
      <c r="C469" s="254">
        <v>20</v>
      </c>
      <c r="D469" s="254">
        <v>9</v>
      </c>
      <c r="E469" s="255">
        <f t="shared" si="15"/>
        <v>-0.55</v>
      </c>
    </row>
    <row r="470" ht="36" customHeight="1" spans="1:5">
      <c r="A470" s="377" t="s">
        <v>887</v>
      </c>
      <c r="B470" s="253" t="s">
        <v>888</v>
      </c>
      <c r="C470" s="254"/>
      <c r="D470" s="254"/>
      <c r="E470" s="252" t="str">
        <f t="shared" si="15"/>
        <v/>
      </c>
    </row>
    <row r="471" ht="36" customHeight="1" spans="1:5">
      <c r="A471" s="377" t="s">
        <v>889</v>
      </c>
      <c r="B471" s="253" t="s">
        <v>890</v>
      </c>
      <c r="C471" s="254"/>
      <c r="D471" s="254"/>
      <c r="E471" s="252" t="str">
        <f t="shared" si="15"/>
        <v/>
      </c>
    </row>
    <row r="472" ht="36" customHeight="1" spans="1:5">
      <c r="A472" s="377" t="s">
        <v>891</v>
      </c>
      <c r="B472" s="253" t="s">
        <v>892</v>
      </c>
      <c r="C472" s="254">
        <v>0</v>
      </c>
      <c r="D472" s="254">
        <v>0</v>
      </c>
      <c r="E472" s="252" t="str">
        <f t="shared" si="15"/>
        <v/>
      </c>
    </row>
    <row r="473" ht="36" customHeight="1" spans="1:5">
      <c r="A473" s="377" t="s">
        <v>893</v>
      </c>
      <c r="B473" s="253" t="s">
        <v>894</v>
      </c>
      <c r="C473" s="254">
        <v>573</v>
      </c>
      <c r="D473" s="254">
        <v>638</v>
      </c>
      <c r="E473" s="255">
        <f t="shared" si="15"/>
        <v>0.113</v>
      </c>
    </row>
    <row r="474" ht="36" customHeight="1" spans="1:5">
      <c r="A474" s="376" t="s">
        <v>895</v>
      </c>
      <c r="B474" s="250" t="s">
        <v>896</v>
      </c>
      <c r="C474" s="251"/>
      <c r="D474" s="251"/>
      <c r="E474" s="252" t="str">
        <f t="shared" si="15"/>
        <v/>
      </c>
    </row>
    <row r="475" ht="36" customHeight="1" spans="1:5">
      <c r="A475" s="377" t="s">
        <v>897</v>
      </c>
      <c r="B475" s="253" t="s">
        <v>898</v>
      </c>
      <c r="C475" s="254"/>
      <c r="D475" s="254"/>
      <c r="E475" s="252" t="str">
        <f t="shared" si="15"/>
        <v/>
      </c>
    </row>
    <row r="476" ht="36" customHeight="1" spans="1:5">
      <c r="A476" s="377" t="s">
        <v>899</v>
      </c>
      <c r="B476" s="253" t="s">
        <v>900</v>
      </c>
      <c r="C476" s="254"/>
      <c r="D476" s="254"/>
      <c r="E476" s="252" t="str">
        <f t="shared" ref="E476:E539" si="16">IF(C476&gt;0,D476/C476-1,IF(C476&lt;0,-(D476/C476-1),""))</f>
        <v/>
      </c>
    </row>
    <row r="477" ht="36" customHeight="1" spans="1:5">
      <c r="A477" s="377" t="s">
        <v>901</v>
      </c>
      <c r="B477" s="253" t="s">
        <v>902</v>
      </c>
      <c r="C477" s="254">
        <v>0</v>
      </c>
      <c r="D477" s="254">
        <v>0</v>
      </c>
      <c r="E477" s="252" t="str">
        <f t="shared" si="16"/>
        <v/>
      </c>
    </row>
    <row r="478" ht="36" customHeight="1" spans="1:5">
      <c r="A478" s="376" t="s">
        <v>903</v>
      </c>
      <c r="B478" s="250" t="s">
        <v>904</v>
      </c>
      <c r="C478" s="251"/>
      <c r="D478" s="251"/>
      <c r="E478" s="252" t="str">
        <f t="shared" si="16"/>
        <v/>
      </c>
    </row>
    <row r="479" ht="36" customHeight="1" spans="1:5">
      <c r="A479" s="377" t="s">
        <v>905</v>
      </c>
      <c r="B479" s="253" t="s">
        <v>906</v>
      </c>
      <c r="C479" s="254"/>
      <c r="D479" s="254"/>
      <c r="E479" s="252" t="str">
        <f t="shared" si="16"/>
        <v/>
      </c>
    </row>
    <row r="480" ht="36" customHeight="1" spans="1:5">
      <c r="A480" s="377" t="s">
        <v>907</v>
      </c>
      <c r="B480" s="253" t="s">
        <v>908</v>
      </c>
      <c r="C480" s="254"/>
      <c r="D480" s="254"/>
      <c r="E480" s="252" t="str">
        <f t="shared" si="16"/>
        <v/>
      </c>
    </row>
    <row r="481" ht="36" customHeight="1" spans="1:5">
      <c r="A481" s="377" t="s">
        <v>909</v>
      </c>
      <c r="B481" s="253" t="s">
        <v>910</v>
      </c>
      <c r="C481" s="254">
        <v>0</v>
      </c>
      <c r="D481" s="254">
        <v>0</v>
      </c>
      <c r="E481" s="252" t="str">
        <f t="shared" si="16"/>
        <v/>
      </c>
    </row>
    <row r="482" ht="36" customHeight="1" spans="1:5">
      <c r="A482" s="376" t="s">
        <v>911</v>
      </c>
      <c r="B482" s="250" t="s">
        <v>912</v>
      </c>
      <c r="C482" s="251"/>
      <c r="D482" s="251"/>
      <c r="E482" s="252" t="str">
        <f t="shared" si="16"/>
        <v/>
      </c>
    </row>
    <row r="483" ht="36" customHeight="1" spans="1:5">
      <c r="A483" s="377" t="s">
        <v>913</v>
      </c>
      <c r="B483" s="253" t="s">
        <v>914</v>
      </c>
      <c r="C483" s="254"/>
      <c r="D483" s="254"/>
      <c r="E483" s="252" t="str">
        <f t="shared" si="16"/>
        <v/>
      </c>
    </row>
    <row r="484" ht="36" customHeight="1" spans="1:5">
      <c r="A484" s="377" t="s">
        <v>915</v>
      </c>
      <c r="B484" s="253" t="s">
        <v>916</v>
      </c>
      <c r="C484" s="254">
        <v>0</v>
      </c>
      <c r="D484" s="254">
        <v>0</v>
      </c>
      <c r="E484" s="252" t="str">
        <f t="shared" si="16"/>
        <v/>
      </c>
    </row>
    <row r="485" ht="36" customHeight="1" spans="1:5">
      <c r="A485" s="377" t="s">
        <v>917</v>
      </c>
      <c r="B485" s="253" t="s">
        <v>918</v>
      </c>
      <c r="C485" s="254"/>
      <c r="D485" s="254"/>
      <c r="E485" s="252" t="str">
        <f t="shared" si="16"/>
        <v/>
      </c>
    </row>
    <row r="486" ht="36" customHeight="1" spans="1:5">
      <c r="A486" s="377" t="s">
        <v>919</v>
      </c>
      <c r="B486" s="253" t="s">
        <v>920</v>
      </c>
      <c r="C486" s="254"/>
      <c r="D486" s="254"/>
      <c r="E486" s="252" t="str">
        <f t="shared" si="16"/>
        <v/>
      </c>
    </row>
    <row r="487" ht="36" customHeight="1" spans="1:5">
      <c r="A487" s="376" t="s">
        <v>921</v>
      </c>
      <c r="B487" s="384" t="s">
        <v>528</v>
      </c>
      <c r="C487" s="385"/>
      <c r="D487" s="385"/>
      <c r="E487" s="252" t="str">
        <f t="shared" si="16"/>
        <v/>
      </c>
    </row>
    <row r="488" ht="36" customHeight="1" spans="1:5">
      <c r="A488" s="376" t="s">
        <v>81</v>
      </c>
      <c r="B488" s="250" t="s">
        <v>82</v>
      </c>
      <c r="C488" s="251">
        <v>2824</v>
      </c>
      <c r="D488" s="251">
        <v>2608</v>
      </c>
      <c r="E488" s="252">
        <f t="shared" si="16"/>
        <v>-0.076</v>
      </c>
    </row>
    <row r="489" ht="36" customHeight="1" spans="1:5">
      <c r="A489" s="376" t="s">
        <v>922</v>
      </c>
      <c r="B489" s="250" t="s">
        <v>923</v>
      </c>
      <c r="C489" s="251">
        <v>2050</v>
      </c>
      <c r="D489" s="251">
        <v>1950</v>
      </c>
      <c r="E489" s="252">
        <f t="shared" si="16"/>
        <v>-0.049</v>
      </c>
    </row>
    <row r="490" ht="36" customHeight="1" spans="1:5">
      <c r="A490" s="377" t="s">
        <v>924</v>
      </c>
      <c r="B490" s="253" t="s">
        <v>139</v>
      </c>
      <c r="C490" s="254">
        <v>584</v>
      </c>
      <c r="D490" s="254">
        <v>579</v>
      </c>
      <c r="E490" s="255">
        <f t="shared" si="16"/>
        <v>-0.009</v>
      </c>
    </row>
    <row r="491" ht="36" customHeight="1" spans="1:5">
      <c r="A491" s="377" t="s">
        <v>925</v>
      </c>
      <c r="B491" s="253" t="s">
        <v>141</v>
      </c>
      <c r="C491" s="254"/>
      <c r="D491" s="254"/>
      <c r="E491" s="252" t="str">
        <f t="shared" si="16"/>
        <v/>
      </c>
    </row>
    <row r="492" ht="36" customHeight="1" spans="1:5">
      <c r="A492" s="377" t="s">
        <v>926</v>
      </c>
      <c r="B492" s="253" t="s">
        <v>143</v>
      </c>
      <c r="C492" s="254"/>
      <c r="D492" s="254"/>
      <c r="E492" s="252" t="str">
        <f t="shared" si="16"/>
        <v/>
      </c>
    </row>
    <row r="493" ht="36" customHeight="1" spans="1:5">
      <c r="A493" s="377" t="s">
        <v>927</v>
      </c>
      <c r="B493" s="253" t="s">
        <v>928</v>
      </c>
      <c r="C493" s="254">
        <v>57</v>
      </c>
      <c r="D493" s="254">
        <v>61</v>
      </c>
      <c r="E493" s="255">
        <f t="shared" si="16"/>
        <v>0.07</v>
      </c>
    </row>
    <row r="494" ht="36" customHeight="1" spans="1:5">
      <c r="A494" s="377" t="s">
        <v>929</v>
      </c>
      <c r="B494" s="253" t="s">
        <v>930</v>
      </c>
      <c r="C494" s="254">
        <v>232</v>
      </c>
      <c r="D494" s="254">
        <v>253</v>
      </c>
      <c r="E494" s="255">
        <f t="shared" si="16"/>
        <v>0.091</v>
      </c>
    </row>
    <row r="495" ht="36" customHeight="1" spans="1:5">
      <c r="A495" s="377" t="s">
        <v>931</v>
      </c>
      <c r="B495" s="253" t="s">
        <v>932</v>
      </c>
      <c r="C495" s="254">
        <v>0</v>
      </c>
      <c r="D495" s="254">
        <v>0</v>
      </c>
      <c r="E495" s="252" t="str">
        <f t="shared" si="16"/>
        <v/>
      </c>
    </row>
    <row r="496" ht="36" customHeight="1" spans="1:5">
      <c r="A496" s="377" t="s">
        <v>933</v>
      </c>
      <c r="B496" s="253" t="s">
        <v>934</v>
      </c>
      <c r="C496" s="254"/>
      <c r="D496" s="254"/>
      <c r="E496" s="252" t="str">
        <f t="shared" si="16"/>
        <v/>
      </c>
    </row>
    <row r="497" ht="36" customHeight="1" spans="1:5">
      <c r="A497" s="377" t="s">
        <v>935</v>
      </c>
      <c r="B497" s="253" t="s">
        <v>936</v>
      </c>
      <c r="C497" s="254">
        <v>3</v>
      </c>
      <c r="D497" s="254"/>
      <c r="E497" s="255">
        <f t="shared" si="16"/>
        <v>-1</v>
      </c>
    </row>
    <row r="498" ht="36" customHeight="1" spans="1:5">
      <c r="A498" s="377" t="s">
        <v>937</v>
      </c>
      <c r="B498" s="253" t="s">
        <v>938</v>
      </c>
      <c r="C498" s="254">
        <v>312</v>
      </c>
      <c r="D498" s="254">
        <v>300</v>
      </c>
      <c r="E498" s="255">
        <f t="shared" si="16"/>
        <v>-0.038</v>
      </c>
    </row>
    <row r="499" ht="36" customHeight="1" spans="1:5">
      <c r="A499" s="377" t="s">
        <v>939</v>
      </c>
      <c r="B499" s="253" t="s">
        <v>940</v>
      </c>
      <c r="C499" s="254"/>
      <c r="D499" s="254"/>
      <c r="E499" s="252" t="str">
        <f t="shared" si="16"/>
        <v/>
      </c>
    </row>
    <row r="500" ht="36" customHeight="1" spans="1:5">
      <c r="A500" s="377" t="s">
        <v>941</v>
      </c>
      <c r="B500" s="253" t="s">
        <v>942</v>
      </c>
      <c r="C500" s="254">
        <v>21</v>
      </c>
      <c r="D500" s="254">
        <v>21</v>
      </c>
      <c r="E500" s="252">
        <f t="shared" si="16"/>
        <v>0</v>
      </c>
    </row>
    <row r="501" ht="36" customHeight="1" spans="1:5">
      <c r="A501" s="377" t="s">
        <v>943</v>
      </c>
      <c r="B501" s="253" t="s">
        <v>944</v>
      </c>
      <c r="C501" s="254"/>
      <c r="D501" s="254"/>
      <c r="E501" s="252" t="str">
        <f t="shared" si="16"/>
        <v/>
      </c>
    </row>
    <row r="502" ht="36" customHeight="1" spans="1:5">
      <c r="A502" s="377" t="s">
        <v>945</v>
      </c>
      <c r="B502" s="253" t="s">
        <v>946</v>
      </c>
      <c r="C502" s="254">
        <v>10</v>
      </c>
      <c r="D502" s="254">
        <v>9</v>
      </c>
      <c r="E502" s="255">
        <f t="shared" si="16"/>
        <v>-0.1</v>
      </c>
    </row>
    <row r="503" ht="36" customHeight="1" spans="1:5">
      <c r="A503" s="377" t="s">
        <v>947</v>
      </c>
      <c r="B503" s="253" t="s">
        <v>948</v>
      </c>
      <c r="C503" s="254">
        <v>25</v>
      </c>
      <c r="D503" s="254">
        <v>25</v>
      </c>
      <c r="E503" s="252">
        <f t="shared" si="16"/>
        <v>0</v>
      </c>
    </row>
    <row r="504" ht="36" customHeight="1" spans="1:5">
      <c r="A504" s="377" t="s">
        <v>949</v>
      </c>
      <c r="B504" s="253" t="s">
        <v>950</v>
      </c>
      <c r="C504" s="254">
        <v>806</v>
      </c>
      <c r="D504" s="254">
        <v>702</v>
      </c>
      <c r="E504" s="255">
        <f t="shared" si="16"/>
        <v>-0.129</v>
      </c>
    </row>
    <row r="505" ht="36" customHeight="1" spans="1:5">
      <c r="A505" s="376" t="s">
        <v>951</v>
      </c>
      <c r="B505" s="250" t="s">
        <v>952</v>
      </c>
      <c r="C505" s="251">
        <v>2</v>
      </c>
      <c r="D505" s="251">
        <v>10</v>
      </c>
      <c r="E505" s="252">
        <f t="shared" si="16"/>
        <v>4</v>
      </c>
    </row>
    <row r="506" ht="36" customHeight="1" spans="1:5">
      <c r="A506" s="377" t="s">
        <v>953</v>
      </c>
      <c r="B506" s="253" t="s">
        <v>139</v>
      </c>
      <c r="C506" s="254">
        <v>0</v>
      </c>
      <c r="D506" s="254">
        <v>0</v>
      </c>
      <c r="E506" s="252" t="str">
        <f t="shared" si="16"/>
        <v/>
      </c>
    </row>
    <row r="507" ht="36" customHeight="1" spans="1:5">
      <c r="A507" s="377" t="s">
        <v>954</v>
      </c>
      <c r="B507" s="253" t="s">
        <v>141</v>
      </c>
      <c r="C507" s="254">
        <v>0</v>
      </c>
      <c r="D507" s="254">
        <v>0</v>
      </c>
      <c r="E507" s="252" t="str">
        <f t="shared" si="16"/>
        <v/>
      </c>
    </row>
    <row r="508" ht="36" customHeight="1" spans="1:5">
      <c r="A508" s="377" t="s">
        <v>955</v>
      </c>
      <c r="B508" s="253" t="s">
        <v>143</v>
      </c>
      <c r="C508" s="254">
        <v>0</v>
      </c>
      <c r="D508" s="254">
        <v>0</v>
      </c>
      <c r="E508" s="252" t="str">
        <f t="shared" si="16"/>
        <v/>
      </c>
    </row>
    <row r="509" ht="36" customHeight="1" spans="1:5">
      <c r="A509" s="377" t="s">
        <v>956</v>
      </c>
      <c r="B509" s="253" t="s">
        <v>957</v>
      </c>
      <c r="C509" s="254">
        <v>2</v>
      </c>
      <c r="D509" s="254">
        <v>10</v>
      </c>
      <c r="E509" s="255">
        <f t="shared" si="16"/>
        <v>4</v>
      </c>
    </row>
    <row r="510" ht="36" customHeight="1" spans="1:5">
      <c r="A510" s="377" t="s">
        <v>958</v>
      </c>
      <c r="B510" s="253" t="s">
        <v>959</v>
      </c>
      <c r="C510" s="254"/>
      <c r="D510" s="254"/>
      <c r="E510" s="252" t="str">
        <f t="shared" si="16"/>
        <v/>
      </c>
    </row>
    <row r="511" ht="36" customHeight="1" spans="1:5">
      <c r="A511" s="377" t="s">
        <v>960</v>
      </c>
      <c r="B511" s="253" t="s">
        <v>961</v>
      </c>
      <c r="C511" s="254">
        <v>0</v>
      </c>
      <c r="D511" s="254">
        <v>0</v>
      </c>
      <c r="E511" s="252" t="str">
        <f t="shared" si="16"/>
        <v/>
      </c>
    </row>
    <row r="512" ht="36" customHeight="1" spans="1:5">
      <c r="A512" s="377" t="s">
        <v>962</v>
      </c>
      <c r="B512" s="253" t="s">
        <v>963</v>
      </c>
      <c r="C512" s="254"/>
      <c r="D512" s="254"/>
      <c r="E512" s="252" t="str">
        <f t="shared" si="16"/>
        <v/>
      </c>
    </row>
    <row r="513" ht="36" customHeight="1" spans="1:5">
      <c r="A513" s="376" t="s">
        <v>964</v>
      </c>
      <c r="B513" s="250" t="s">
        <v>965</v>
      </c>
      <c r="C513" s="251">
        <v>138</v>
      </c>
      <c r="D513" s="251">
        <v>106</v>
      </c>
      <c r="E513" s="252">
        <f t="shared" si="16"/>
        <v>-0.232</v>
      </c>
    </row>
    <row r="514" ht="36" customHeight="1" spans="1:5">
      <c r="A514" s="377" t="s">
        <v>966</v>
      </c>
      <c r="B514" s="253" t="s">
        <v>139</v>
      </c>
      <c r="C514" s="254"/>
      <c r="D514" s="254"/>
      <c r="E514" s="252" t="str">
        <f t="shared" si="16"/>
        <v/>
      </c>
    </row>
    <row r="515" ht="36" customHeight="1" spans="1:5">
      <c r="A515" s="377" t="s">
        <v>967</v>
      </c>
      <c r="B515" s="253" t="s">
        <v>141</v>
      </c>
      <c r="C515" s="254">
        <v>0</v>
      </c>
      <c r="D515" s="254">
        <v>0</v>
      </c>
      <c r="E515" s="252" t="str">
        <f t="shared" si="16"/>
        <v/>
      </c>
    </row>
    <row r="516" ht="36" customHeight="1" spans="1:5">
      <c r="A516" s="377" t="s">
        <v>968</v>
      </c>
      <c r="B516" s="253" t="s">
        <v>143</v>
      </c>
      <c r="C516" s="254"/>
      <c r="D516" s="254"/>
      <c r="E516" s="252" t="str">
        <f t="shared" si="16"/>
        <v/>
      </c>
    </row>
    <row r="517" ht="36" customHeight="1" spans="1:5">
      <c r="A517" s="377" t="s">
        <v>969</v>
      </c>
      <c r="B517" s="253" t="s">
        <v>970</v>
      </c>
      <c r="C517" s="254"/>
      <c r="D517" s="254"/>
      <c r="E517" s="252" t="str">
        <f t="shared" si="16"/>
        <v/>
      </c>
    </row>
    <row r="518" ht="36" customHeight="1" spans="1:5">
      <c r="A518" s="377" t="s">
        <v>971</v>
      </c>
      <c r="B518" s="253" t="s">
        <v>972</v>
      </c>
      <c r="C518" s="254">
        <v>0</v>
      </c>
      <c r="D518" s="254">
        <v>0</v>
      </c>
      <c r="E518" s="252" t="str">
        <f t="shared" si="16"/>
        <v/>
      </c>
    </row>
    <row r="519" ht="36" customHeight="1" spans="1:5">
      <c r="A519" s="377" t="s">
        <v>973</v>
      </c>
      <c r="B519" s="253" t="s">
        <v>974</v>
      </c>
      <c r="C519" s="254"/>
      <c r="D519" s="254"/>
      <c r="E519" s="252" t="str">
        <f t="shared" si="16"/>
        <v/>
      </c>
    </row>
    <row r="520" ht="36" customHeight="1" spans="1:5">
      <c r="A520" s="377" t="s">
        <v>975</v>
      </c>
      <c r="B520" s="253" t="s">
        <v>976</v>
      </c>
      <c r="C520" s="254">
        <v>138</v>
      </c>
      <c r="D520" s="254">
        <v>106</v>
      </c>
      <c r="E520" s="255">
        <f t="shared" si="16"/>
        <v>-0.232</v>
      </c>
    </row>
    <row r="521" ht="36" customHeight="1" spans="1:5">
      <c r="A521" s="377" t="s">
        <v>977</v>
      </c>
      <c r="B521" s="253" t="s">
        <v>978</v>
      </c>
      <c r="C521" s="254"/>
      <c r="D521" s="254"/>
      <c r="E521" s="252" t="str">
        <f t="shared" si="16"/>
        <v/>
      </c>
    </row>
    <row r="522" ht="36" customHeight="1" spans="1:5">
      <c r="A522" s="377" t="s">
        <v>979</v>
      </c>
      <c r="B522" s="253" t="s">
        <v>980</v>
      </c>
      <c r="C522" s="254"/>
      <c r="D522" s="254"/>
      <c r="E522" s="252" t="str">
        <f t="shared" si="16"/>
        <v/>
      </c>
    </row>
    <row r="523" ht="36" customHeight="1" spans="1:5">
      <c r="A523" s="377" t="s">
        <v>981</v>
      </c>
      <c r="B523" s="253" t="s">
        <v>982</v>
      </c>
      <c r="C523" s="254"/>
      <c r="D523" s="254"/>
      <c r="E523" s="252" t="str">
        <f t="shared" si="16"/>
        <v/>
      </c>
    </row>
    <row r="524" ht="36" customHeight="1" spans="1:5">
      <c r="A524" s="376" t="s">
        <v>983</v>
      </c>
      <c r="B524" s="250" t="s">
        <v>984</v>
      </c>
      <c r="C524" s="251"/>
      <c r="D524" s="251"/>
      <c r="E524" s="252" t="str">
        <f t="shared" si="16"/>
        <v/>
      </c>
    </row>
    <row r="525" ht="36" customHeight="1" spans="1:5">
      <c r="A525" s="377" t="s">
        <v>985</v>
      </c>
      <c r="B525" s="253" t="s">
        <v>139</v>
      </c>
      <c r="C525" s="254">
        <v>0</v>
      </c>
      <c r="D525" s="254">
        <v>0</v>
      </c>
      <c r="E525" s="252" t="str">
        <f t="shared" si="16"/>
        <v/>
      </c>
    </row>
    <row r="526" ht="36" customHeight="1" spans="1:5">
      <c r="A526" s="377" t="s">
        <v>986</v>
      </c>
      <c r="B526" s="253" t="s">
        <v>141</v>
      </c>
      <c r="C526" s="254">
        <v>0</v>
      </c>
      <c r="D526" s="254">
        <v>0</v>
      </c>
      <c r="E526" s="252" t="str">
        <f t="shared" si="16"/>
        <v/>
      </c>
    </row>
    <row r="527" ht="36" customHeight="1" spans="1:5">
      <c r="A527" s="377" t="s">
        <v>987</v>
      </c>
      <c r="B527" s="253" t="s">
        <v>143</v>
      </c>
      <c r="C527" s="254">
        <v>0</v>
      </c>
      <c r="D527" s="254">
        <v>0</v>
      </c>
      <c r="E527" s="252" t="str">
        <f t="shared" si="16"/>
        <v/>
      </c>
    </row>
    <row r="528" ht="36" customHeight="1" spans="1:5">
      <c r="A528" s="377" t="s">
        <v>988</v>
      </c>
      <c r="B528" s="253" t="s">
        <v>989</v>
      </c>
      <c r="C528" s="254">
        <v>0</v>
      </c>
      <c r="D528" s="254">
        <v>0</v>
      </c>
      <c r="E528" s="252" t="str">
        <f t="shared" si="16"/>
        <v/>
      </c>
    </row>
    <row r="529" ht="36" customHeight="1" spans="1:5">
      <c r="A529" s="377" t="s">
        <v>990</v>
      </c>
      <c r="B529" s="253" t="s">
        <v>991</v>
      </c>
      <c r="C529" s="254"/>
      <c r="D529" s="254"/>
      <c r="E529" s="252" t="str">
        <f t="shared" si="16"/>
        <v/>
      </c>
    </row>
    <row r="530" ht="36" customHeight="1" spans="1:5">
      <c r="A530" s="377" t="s">
        <v>992</v>
      </c>
      <c r="B530" s="253" t="s">
        <v>993</v>
      </c>
      <c r="C530" s="254">
        <v>0</v>
      </c>
      <c r="D530" s="254">
        <v>0</v>
      </c>
      <c r="E530" s="252" t="str">
        <f t="shared" si="16"/>
        <v/>
      </c>
    </row>
    <row r="531" ht="36" customHeight="1" spans="1:5">
      <c r="A531" s="377" t="s">
        <v>994</v>
      </c>
      <c r="B531" s="253" t="s">
        <v>995</v>
      </c>
      <c r="C531" s="254"/>
      <c r="D531" s="254"/>
      <c r="E531" s="252" t="str">
        <f t="shared" si="16"/>
        <v/>
      </c>
    </row>
    <row r="532" ht="36" customHeight="1" spans="1:5">
      <c r="A532" s="377" t="s">
        <v>996</v>
      </c>
      <c r="B532" s="253" t="s">
        <v>997</v>
      </c>
      <c r="C532" s="254">
        <v>0</v>
      </c>
      <c r="D532" s="254">
        <v>0</v>
      </c>
      <c r="E532" s="252" t="str">
        <f t="shared" si="16"/>
        <v/>
      </c>
    </row>
    <row r="533" ht="36" customHeight="1" spans="1:5">
      <c r="A533" s="376" t="s">
        <v>998</v>
      </c>
      <c r="B533" s="250" t="s">
        <v>999</v>
      </c>
      <c r="C533" s="251">
        <v>511</v>
      </c>
      <c r="D533" s="251">
        <v>457</v>
      </c>
      <c r="E533" s="252">
        <f t="shared" si="16"/>
        <v>-0.106</v>
      </c>
    </row>
    <row r="534" ht="36" customHeight="1" spans="1:5">
      <c r="A534" s="377" t="s">
        <v>1000</v>
      </c>
      <c r="B534" s="253" t="s">
        <v>139</v>
      </c>
      <c r="C534" s="254"/>
      <c r="D534" s="254"/>
      <c r="E534" s="252" t="str">
        <f t="shared" si="16"/>
        <v/>
      </c>
    </row>
    <row r="535" ht="36" customHeight="1" spans="1:5">
      <c r="A535" s="377" t="s">
        <v>1001</v>
      </c>
      <c r="B535" s="253" t="s">
        <v>141</v>
      </c>
      <c r="C535" s="254">
        <v>0</v>
      </c>
      <c r="D535" s="254">
        <v>0</v>
      </c>
      <c r="E535" s="252" t="str">
        <f t="shared" si="16"/>
        <v/>
      </c>
    </row>
    <row r="536" ht="36" customHeight="1" spans="1:5">
      <c r="A536" s="377" t="s">
        <v>1002</v>
      </c>
      <c r="B536" s="253" t="s">
        <v>143</v>
      </c>
      <c r="C536" s="254"/>
      <c r="D536" s="254"/>
      <c r="E536" s="252" t="str">
        <f t="shared" si="16"/>
        <v/>
      </c>
    </row>
    <row r="537" ht="36" customHeight="1" spans="1:5">
      <c r="A537" s="377" t="s">
        <v>1003</v>
      </c>
      <c r="B537" s="253" t="s">
        <v>1004</v>
      </c>
      <c r="C537" s="254"/>
      <c r="D537" s="254"/>
      <c r="E537" s="252" t="str">
        <f t="shared" si="16"/>
        <v/>
      </c>
    </row>
    <row r="538" ht="36" customHeight="1" spans="1:5">
      <c r="A538" s="377" t="s">
        <v>1005</v>
      </c>
      <c r="B538" s="253" t="s">
        <v>1006</v>
      </c>
      <c r="C538" s="254"/>
      <c r="D538" s="254"/>
      <c r="E538" s="252" t="str">
        <f t="shared" si="16"/>
        <v/>
      </c>
    </row>
    <row r="539" ht="36" customHeight="1" spans="1:5">
      <c r="A539" s="377" t="s">
        <v>1007</v>
      </c>
      <c r="B539" s="253" t="s">
        <v>1008</v>
      </c>
      <c r="C539" s="254"/>
      <c r="D539" s="254"/>
      <c r="E539" s="252" t="str">
        <f t="shared" si="16"/>
        <v/>
      </c>
    </row>
    <row r="540" ht="36" customHeight="1" spans="1:5">
      <c r="A540" s="392" t="s">
        <v>1009</v>
      </c>
      <c r="B540" s="253" t="s">
        <v>1010</v>
      </c>
      <c r="C540" s="254">
        <v>38</v>
      </c>
      <c r="D540" s="254"/>
      <c r="E540" s="255">
        <f t="shared" ref="E540:E603" si="17">IF(C540&gt;0,D540/C540-1,IF(C540&lt;0,-(D540/C540-1),""))</f>
        <v>-1</v>
      </c>
    </row>
    <row r="541" ht="36" customHeight="1" spans="1:5">
      <c r="A541" s="392" t="s">
        <v>1011</v>
      </c>
      <c r="B541" s="253" t="s">
        <v>1012</v>
      </c>
      <c r="C541" s="254">
        <v>456</v>
      </c>
      <c r="D541" s="254">
        <v>457</v>
      </c>
      <c r="E541" s="255">
        <f t="shared" si="17"/>
        <v>0.002</v>
      </c>
    </row>
    <row r="542" ht="36" customHeight="1" spans="1:5">
      <c r="A542" s="377" t="s">
        <v>1013</v>
      </c>
      <c r="B542" s="253" t="s">
        <v>1014</v>
      </c>
      <c r="C542" s="254">
        <v>17</v>
      </c>
      <c r="D542" s="254"/>
      <c r="E542" s="255">
        <f t="shared" si="17"/>
        <v>-1</v>
      </c>
    </row>
    <row r="543" ht="36" customHeight="1" spans="1:5">
      <c r="A543" s="376" t="s">
        <v>1015</v>
      </c>
      <c r="B543" s="250" t="s">
        <v>1016</v>
      </c>
      <c r="C543" s="251">
        <v>123</v>
      </c>
      <c r="D543" s="251">
        <v>85</v>
      </c>
      <c r="E543" s="252">
        <f t="shared" si="17"/>
        <v>-0.309</v>
      </c>
    </row>
    <row r="544" ht="36" customHeight="1" spans="1:5">
      <c r="A544" s="377" t="s">
        <v>1017</v>
      </c>
      <c r="B544" s="253" t="s">
        <v>1018</v>
      </c>
      <c r="C544" s="254">
        <v>26</v>
      </c>
      <c r="D544" s="254"/>
      <c r="E544" s="255">
        <f t="shared" si="17"/>
        <v>-1</v>
      </c>
    </row>
    <row r="545" ht="36" customHeight="1" spans="1:5">
      <c r="A545" s="377" t="s">
        <v>1019</v>
      </c>
      <c r="B545" s="253" t="s">
        <v>1020</v>
      </c>
      <c r="C545" s="254"/>
      <c r="D545" s="254"/>
      <c r="E545" s="252" t="str">
        <f t="shared" si="17"/>
        <v/>
      </c>
    </row>
    <row r="546" ht="36" customHeight="1" spans="1:5">
      <c r="A546" s="377" t="s">
        <v>1021</v>
      </c>
      <c r="B546" s="253" t="s">
        <v>1022</v>
      </c>
      <c r="C546" s="254">
        <v>97</v>
      </c>
      <c r="D546" s="254">
        <v>85</v>
      </c>
      <c r="E546" s="255">
        <f t="shared" si="17"/>
        <v>-0.124</v>
      </c>
    </row>
    <row r="547" ht="36" customHeight="1" spans="1:5">
      <c r="A547" s="383" t="s">
        <v>1023</v>
      </c>
      <c r="B547" s="384" t="s">
        <v>528</v>
      </c>
      <c r="C547" s="385"/>
      <c r="D547" s="385"/>
      <c r="E547" s="252" t="str">
        <f t="shared" si="17"/>
        <v/>
      </c>
    </row>
    <row r="548" ht="36" customHeight="1" spans="1:5">
      <c r="A548" s="376" t="s">
        <v>83</v>
      </c>
      <c r="B548" s="250" t="s">
        <v>84</v>
      </c>
      <c r="C548" s="251">
        <v>40332</v>
      </c>
      <c r="D548" s="251">
        <v>44464</v>
      </c>
      <c r="E548" s="252">
        <f t="shared" si="17"/>
        <v>0.102</v>
      </c>
    </row>
    <row r="549" ht="36" customHeight="1" spans="1:5">
      <c r="A549" s="376" t="s">
        <v>1024</v>
      </c>
      <c r="B549" s="250" t="s">
        <v>1025</v>
      </c>
      <c r="C549" s="251">
        <v>1690</v>
      </c>
      <c r="D549" s="251">
        <v>2258</v>
      </c>
      <c r="E549" s="252">
        <f t="shared" si="17"/>
        <v>0.336</v>
      </c>
    </row>
    <row r="550" ht="36" customHeight="1" spans="1:5">
      <c r="A550" s="377" t="s">
        <v>1026</v>
      </c>
      <c r="B550" s="253" t="s">
        <v>139</v>
      </c>
      <c r="C550" s="254">
        <v>709</v>
      </c>
      <c r="D550" s="254">
        <v>707</v>
      </c>
      <c r="E550" s="255">
        <f t="shared" si="17"/>
        <v>-0.003</v>
      </c>
    </row>
    <row r="551" ht="36" customHeight="1" spans="1:5">
      <c r="A551" s="377" t="s">
        <v>1027</v>
      </c>
      <c r="B551" s="253" t="s">
        <v>141</v>
      </c>
      <c r="C551" s="254">
        <v>67</v>
      </c>
      <c r="D551" s="254">
        <v>168</v>
      </c>
      <c r="E551" s="255">
        <f t="shared" si="17"/>
        <v>1.507</v>
      </c>
    </row>
    <row r="552" ht="36" customHeight="1" spans="1:5">
      <c r="A552" s="377" t="s">
        <v>1028</v>
      </c>
      <c r="B552" s="253" t="s">
        <v>143</v>
      </c>
      <c r="C552" s="254"/>
      <c r="D552" s="254"/>
      <c r="E552" s="252" t="str">
        <f t="shared" si="17"/>
        <v/>
      </c>
    </row>
    <row r="553" ht="36" customHeight="1" spans="1:5">
      <c r="A553" s="377" t="s">
        <v>1029</v>
      </c>
      <c r="B553" s="253" t="s">
        <v>1030</v>
      </c>
      <c r="C553" s="254">
        <v>0</v>
      </c>
      <c r="D553" s="254">
        <v>0</v>
      </c>
      <c r="E553" s="252" t="str">
        <f t="shared" si="17"/>
        <v/>
      </c>
    </row>
    <row r="554" ht="36" customHeight="1" spans="1:5">
      <c r="A554" s="377" t="s">
        <v>1031</v>
      </c>
      <c r="B554" s="253" t="s">
        <v>1032</v>
      </c>
      <c r="C554" s="254">
        <v>0</v>
      </c>
      <c r="D554" s="254">
        <v>0</v>
      </c>
      <c r="E554" s="252" t="str">
        <f t="shared" si="17"/>
        <v/>
      </c>
    </row>
    <row r="555" ht="36" customHeight="1" spans="1:5">
      <c r="A555" s="377" t="s">
        <v>1033</v>
      </c>
      <c r="B555" s="253" t="s">
        <v>1034</v>
      </c>
      <c r="C555" s="254">
        <v>0</v>
      </c>
      <c r="D555" s="254">
        <v>0</v>
      </c>
      <c r="E555" s="252" t="str">
        <f t="shared" si="17"/>
        <v/>
      </c>
    </row>
    <row r="556" ht="36" customHeight="1" spans="1:5">
      <c r="A556" s="377" t="s">
        <v>1035</v>
      </c>
      <c r="B556" s="253" t="s">
        <v>1036</v>
      </c>
      <c r="C556" s="254"/>
      <c r="D556" s="254"/>
      <c r="E556" s="252" t="str">
        <f t="shared" si="17"/>
        <v/>
      </c>
    </row>
    <row r="557" ht="36" customHeight="1" spans="1:5">
      <c r="A557" s="377" t="s">
        <v>1037</v>
      </c>
      <c r="B557" s="253" t="s">
        <v>240</v>
      </c>
      <c r="C557" s="254"/>
      <c r="D557" s="254"/>
      <c r="E557" s="252" t="str">
        <f t="shared" si="17"/>
        <v/>
      </c>
    </row>
    <row r="558" ht="36" customHeight="1" spans="1:5">
      <c r="A558" s="377" t="s">
        <v>1038</v>
      </c>
      <c r="B558" s="253" t="s">
        <v>1039</v>
      </c>
      <c r="C558" s="254"/>
      <c r="D558" s="254"/>
      <c r="E558" s="252" t="str">
        <f t="shared" si="17"/>
        <v/>
      </c>
    </row>
    <row r="559" ht="36" customHeight="1" spans="1:5">
      <c r="A559" s="377" t="s">
        <v>1040</v>
      </c>
      <c r="B559" s="253" t="s">
        <v>1041</v>
      </c>
      <c r="C559" s="254"/>
      <c r="D559" s="254"/>
      <c r="E559" s="252" t="str">
        <f t="shared" si="17"/>
        <v/>
      </c>
    </row>
    <row r="560" ht="36" customHeight="1" spans="1:5">
      <c r="A560" s="377" t="s">
        <v>1042</v>
      </c>
      <c r="B560" s="253" t="s">
        <v>1043</v>
      </c>
      <c r="C560" s="254"/>
      <c r="D560" s="254"/>
      <c r="E560" s="252" t="str">
        <f t="shared" si="17"/>
        <v/>
      </c>
    </row>
    <row r="561" ht="36" customHeight="1" spans="1:5">
      <c r="A561" s="377" t="s">
        <v>1044</v>
      </c>
      <c r="B561" s="253" t="s">
        <v>1045</v>
      </c>
      <c r="C561" s="254">
        <v>0</v>
      </c>
      <c r="D561" s="254">
        <v>0</v>
      </c>
      <c r="E561" s="252" t="str">
        <f t="shared" si="17"/>
        <v/>
      </c>
    </row>
    <row r="562" ht="36" customHeight="1" spans="1:5">
      <c r="A562" s="382">
        <v>2080113</v>
      </c>
      <c r="B562" s="390" t="s">
        <v>306</v>
      </c>
      <c r="C562" s="254">
        <v>0</v>
      </c>
      <c r="D562" s="254">
        <v>0</v>
      </c>
      <c r="E562" s="252" t="str">
        <f t="shared" si="17"/>
        <v/>
      </c>
    </row>
    <row r="563" ht="36" customHeight="1" spans="1:5">
      <c r="A563" s="382">
        <v>2080114</v>
      </c>
      <c r="B563" s="390" t="s">
        <v>308</v>
      </c>
      <c r="C563" s="254">
        <v>0</v>
      </c>
      <c r="D563" s="254">
        <v>0</v>
      </c>
      <c r="E563" s="252" t="str">
        <f t="shared" si="17"/>
        <v/>
      </c>
    </row>
    <row r="564" ht="36" customHeight="1" spans="1:5">
      <c r="A564" s="382">
        <v>2080115</v>
      </c>
      <c r="B564" s="390" t="s">
        <v>310</v>
      </c>
      <c r="C564" s="254">
        <v>0</v>
      </c>
      <c r="D564" s="254">
        <v>0</v>
      </c>
      <c r="E564" s="252" t="str">
        <f t="shared" si="17"/>
        <v/>
      </c>
    </row>
    <row r="565" ht="36" customHeight="1" spans="1:5">
      <c r="A565" s="382">
        <v>2080116</v>
      </c>
      <c r="B565" s="390" t="s">
        <v>312</v>
      </c>
      <c r="C565" s="254"/>
      <c r="D565" s="254"/>
      <c r="E565" s="252" t="str">
        <f t="shared" si="17"/>
        <v/>
      </c>
    </row>
    <row r="566" ht="36" customHeight="1" spans="1:5">
      <c r="A566" s="382">
        <v>2080150</v>
      </c>
      <c r="B566" s="390" t="s">
        <v>157</v>
      </c>
      <c r="C566" s="254">
        <v>853</v>
      </c>
      <c r="D566" s="254">
        <v>1332</v>
      </c>
      <c r="E566" s="255">
        <f t="shared" si="17"/>
        <v>0.562</v>
      </c>
    </row>
    <row r="567" ht="36" customHeight="1" spans="1:5">
      <c r="A567" s="377" t="s">
        <v>1046</v>
      </c>
      <c r="B567" s="253" t="s">
        <v>1047</v>
      </c>
      <c r="C567" s="254">
        <v>61</v>
      </c>
      <c r="D567" s="254">
        <v>51</v>
      </c>
      <c r="E567" s="255">
        <f t="shared" si="17"/>
        <v>-0.164</v>
      </c>
    </row>
    <row r="568" ht="36" customHeight="1" spans="1:5">
      <c r="A568" s="376" t="s">
        <v>1048</v>
      </c>
      <c r="B568" s="250" t="s">
        <v>1049</v>
      </c>
      <c r="C568" s="251">
        <v>672</v>
      </c>
      <c r="D568" s="251">
        <v>669</v>
      </c>
      <c r="E568" s="252">
        <f t="shared" si="17"/>
        <v>-0.004</v>
      </c>
    </row>
    <row r="569" ht="36" customHeight="1" spans="1:5">
      <c r="A569" s="377" t="s">
        <v>1050</v>
      </c>
      <c r="B569" s="253" t="s">
        <v>139</v>
      </c>
      <c r="C569" s="254">
        <v>406</v>
      </c>
      <c r="D569" s="254">
        <v>432</v>
      </c>
      <c r="E569" s="255">
        <f t="shared" si="17"/>
        <v>0.064</v>
      </c>
    </row>
    <row r="570" ht="36" customHeight="1" spans="1:5">
      <c r="A570" s="377" t="s">
        <v>1051</v>
      </c>
      <c r="B570" s="253" t="s">
        <v>141</v>
      </c>
      <c r="C570" s="254">
        <v>5</v>
      </c>
      <c r="D570" s="254">
        <v>7</v>
      </c>
      <c r="E570" s="255">
        <f t="shared" si="17"/>
        <v>0.4</v>
      </c>
    </row>
    <row r="571" ht="36" customHeight="1" spans="1:5">
      <c r="A571" s="377" t="s">
        <v>1052</v>
      </c>
      <c r="B571" s="253" t="s">
        <v>143</v>
      </c>
      <c r="C571" s="254"/>
      <c r="D571" s="254"/>
      <c r="E571" s="252" t="str">
        <f t="shared" si="17"/>
        <v/>
      </c>
    </row>
    <row r="572" ht="36" customHeight="1" spans="1:5">
      <c r="A572" s="377" t="s">
        <v>1053</v>
      </c>
      <c r="B572" s="253" t="s">
        <v>1054</v>
      </c>
      <c r="C572" s="254"/>
      <c r="D572" s="254"/>
      <c r="E572" s="252" t="str">
        <f t="shared" si="17"/>
        <v/>
      </c>
    </row>
    <row r="573" ht="36" customHeight="1" spans="1:5">
      <c r="A573" s="377" t="s">
        <v>1055</v>
      </c>
      <c r="B573" s="253" t="s">
        <v>1056</v>
      </c>
      <c r="C573" s="254"/>
      <c r="D573" s="254"/>
      <c r="E573" s="252" t="str">
        <f t="shared" si="17"/>
        <v/>
      </c>
    </row>
    <row r="574" ht="36" customHeight="1" spans="1:5">
      <c r="A574" s="377" t="s">
        <v>1057</v>
      </c>
      <c r="B574" s="253" t="s">
        <v>1058</v>
      </c>
      <c r="C574" s="254">
        <v>5</v>
      </c>
      <c r="D574" s="254"/>
      <c r="E574" s="255">
        <f t="shared" si="17"/>
        <v>-1</v>
      </c>
    </row>
    <row r="575" ht="36" customHeight="1" spans="1:5">
      <c r="A575" s="377"/>
      <c r="B575" s="253" t="s">
        <v>1059</v>
      </c>
      <c r="C575" s="254"/>
      <c r="D575" s="254">
        <v>5</v>
      </c>
      <c r="E575" s="252" t="str">
        <f t="shared" si="17"/>
        <v/>
      </c>
    </row>
    <row r="576" ht="36" customHeight="1" spans="1:5">
      <c r="A576" s="377" t="s">
        <v>1060</v>
      </c>
      <c r="B576" s="253" t="s">
        <v>1061</v>
      </c>
      <c r="C576" s="254">
        <v>256</v>
      </c>
      <c r="D576" s="254">
        <v>225</v>
      </c>
      <c r="E576" s="255">
        <f t="shared" si="17"/>
        <v>-0.121</v>
      </c>
    </row>
    <row r="577" ht="36" customHeight="1" spans="1:5">
      <c r="A577" s="376" t="s">
        <v>1062</v>
      </c>
      <c r="B577" s="250" t="s">
        <v>1063</v>
      </c>
      <c r="C577" s="251">
        <f>SUM(C578:C578)</f>
        <v>0</v>
      </c>
      <c r="D577" s="251">
        <f>SUM(D578:D578)</f>
        <v>0</v>
      </c>
      <c r="E577" s="252" t="str">
        <f t="shared" si="17"/>
        <v/>
      </c>
    </row>
    <row r="578" ht="36" customHeight="1" spans="1:5">
      <c r="A578" s="377" t="s">
        <v>1064</v>
      </c>
      <c r="B578" s="253" t="s">
        <v>1065</v>
      </c>
      <c r="C578" s="254">
        <v>0</v>
      </c>
      <c r="D578" s="254">
        <v>0</v>
      </c>
      <c r="E578" s="252" t="str">
        <f t="shared" si="17"/>
        <v/>
      </c>
    </row>
    <row r="579" ht="36" customHeight="1" spans="1:5">
      <c r="A579" s="376" t="s">
        <v>1066</v>
      </c>
      <c r="B579" s="250" t="s">
        <v>1067</v>
      </c>
      <c r="C579" s="251">
        <v>17026</v>
      </c>
      <c r="D579" s="251">
        <v>17450</v>
      </c>
      <c r="E579" s="252">
        <f t="shared" si="17"/>
        <v>0.025</v>
      </c>
    </row>
    <row r="580" ht="36" customHeight="1" spans="1:5">
      <c r="A580" s="377" t="s">
        <v>1068</v>
      </c>
      <c r="B580" s="253" t="s">
        <v>1069</v>
      </c>
      <c r="C580" s="254">
        <v>2115</v>
      </c>
      <c r="D580" s="254">
        <v>2442</v>
      </c>
      <c r="E580" s="255">
        <f t="shared" si="17"/>
        <v>0.155</v>
      </c>
    </row>
    <row r="581" ht="36" customHeight="1" spans="1:5">
      <c r="A581" s="377" t="s">
        <v>1070</v>
      </c>
      <c r="B581" s="253" t="s">
        <v>1071</v>
      </c>
      <c r="C581" s="254">
        <v>3457</v>
      </c>
      <c r="D581" s="254">
        <v>3736</v>
      </c>
      <c r="E581" s="255">
        <f t="shared" si="17"/>
        <v>0.081</v>
      </c>
    </row>
    <row r="582" ht="36" customHeight="1" spans="1:5">
      <c r="A582" s="377" t="s">
        <v>1072</v>
      </c>
      <c r="B582" s="253" t="s">
        <v>1073</v>
      </c>
      <c r="C582" s="254"/>
      <c r="D582" s="254"/>
      <c r="E582" s="252" t="str">
        <f t="shared" si="17"/>
        <v/>
      </c>
    </row>
    <row r="583" ht="36" customHeight="1" spans="1:5">
      <c r="A583" s="377" t="s">
        <v>1074</v>
      </c>
      <c r="B583" s="253" t="s">
        <v>1075</v>
      </c>
      <c r="C583" s="254">
        <v>9861</v>
      </c>
      <c r="D583" s="254">
        <v>9668</v>
      </c>
      <c r="E583" s="255">
        <f t="shared" si="17"/>
        <v>-0.02</v>
      </c>
    </row>
    <row r="584" ht="36" customHeight="1" spans="1:5">
      <c r="A584" s="377" t="s">
        <v>1076</v>
      </c>
      <c r="B584" s="253" t="s">
        <v>1077</v>
      </c>
      <c r="C584" s="254">
        <v>1427</v>
      </c>
      <c r="D584" s="254">
        <v>1438</v>
      </c>
      <c r="E584" s="255">
        <f t="shared" si="17"/>
        <v>0.008</v>
      </c>
    </row>
    <row r="585" ht="36" customHeight="1" spans="1:5">
      <c r="A585" s="377" t="s">
        <v>1078</v>
      </c>
      <c r="B585" s="253" t="s">
        <v>1079</v>
      </c>
      <c r="C585" s="254">
        <v>166</v>
      </c>
      <c r="D585" s="254">
        <v>166</v>
      </c>
      <c r="E585" s="252">
        <f t="shared" si="17"/>
        <v>0</v>
      </c>
    </row>
    <row r="586" ht="36" customHeight="1" spans="1:5">
      <c r="A586" s="382">
        <v>2080508</v>
      </c>
      <c r="B586" s="390" t="s">
        <v>1080</v>
      </c>
      <c r="C586" s="254">
        <v>0</v>
      </c>
      <c r="D586" s="254">
        <v>0</v>
      </c>
      <c r="E586" s="252" t="str">
        <f t="shared" si="17"/>
        <v/>
      </c>
    </row>
    <row r="587" ht="36" customHeight="1" spans="1:5">
      <c r="A587" s="377" t="s">
        <v>1081</v>
      </c>
      <c r="B587" s="253" t="s">
        <v>1082</v>
      </c>
      <c r="C587" s="254"/>
      <c r="D587" s="254"/>
      <c r="E587" s="252" t="str">
        <f t="shared" si="17"/>
        <v/>
      </c>
    </row>
    <row r="588" ht="36" customHeight="1" spans="1:5">
      <c r="A588" s="376" t="s">
        <v>1083</v>
      </c>
      <c r="B588" s="250" t="s">
        <v>1084</v>
      </c>
      <c r="C588" s="251">
        <f>SUM(C589:C591)</f>
        <v>0</v>
      </c>
      <c r="D588" s="251">
        <f>SUM(D589:D591)</f>
        <v>0</v>
      </c>
      <c r="E588" s="252" t="str">
        <f t="shared" si="17"/>
        <v/>
      </c>
    </row>
    <row r="589" ht="36" customHeight="1" spans="1:5">
      <c r="A589" s="377" t="s">
        <v>1085</v>
      </c>
      <c r="B589" s="253" t="s">
        <v>1086</v>
      </c>
      <c r="C589" s="254">
        <v>0</v>
      </c>
      <c r="D589" s="254">
        <v>0</v>
      </c>
      <c r="E589" s="252" t="str">
        <f t="shared" si="17"/>
        <v/>
      </c>
    </row>
    <row r="590" ht="36" customHeight="1" spans="1:5">
      <c r="A590" s="377" t="s">
        <v>1087</v>
      </c>
      <c r="B590" s="253" t="s">
        <v>1088</v>
      </c>
      <c r="C590" s="254">
        <v>0</v>
      </c>
      <c r="D590" s="254">
        <v>0</v>
      </c>
      <c r="E590" s="252" t="str">
        <f t="shared" si="17"/>
        <v/>
      </c>
    </row>
    <row r="591" ht="36" customHeight="1" spans="1:5">
      <c r="A591" s="377" t="s">
        <v>1089</v>
      </c>
      <c r="B591" s="253" t="s">
        <v>1090</v>
      </c>
      <c r="C591" s="254">
        <v>0</v>
      </c>
      <c r="D591" s="254">
        <v>0</v>
      </c>
      <c r="E591" s="252" t="str">
        <f t="shared" si="17"/>
        <v/>
      </c>
    </row>
    <row r="592" ht="36" customHeight="1" spans="1:5">
      <c r="A592" s="376" t="s">
        <v>1091</v>
      </c>
      <c r="B592" s="250" t="s">
        <v>1092</v>
      </c>
      <c r="C592" s="251">
        <v>1939</v>
      </c>
      <c r="D592" s="251">
        <v>1960</v>
      </c>
      <c r="E592" s="252">
        <f t="shared" si="17"/>
        <v>0.011</v>
      </c>
    </row>
    <row r="593" ht="36" customHeight="1" spans="1:5">
      <c r="A593" s="377" t="s">
        <v>1093</v>
      </c>
      <c r="B593" s="253" t="s">
        <v>1094</v>
      </c>
      <c r="C593" s="254"/>
      <c r="D593" s="254"/>
      <c r="E593" s="252" t="str">
        <f t="shared" si="17"/>
        <v/>
      </c>
    </row>
    <row r="594" ht="36" customHeight="1" spans="1:5">
      <c r="A594" s="377" t="s">
        <v>1095</v>
      </c>
      <c r="B594" s="253" t="s">
        <v>1096</v>
      </c>
      <c r="C594" s="254">
        <v>200</v>
      </c>
      <c r="D594" s="254">
        <v>237</v>
      </c>
      <c r="E594" s="255">
        <f t="shared" si="17"/>
        <v>0.185</v>
      </c>
    </row>
    <row r="595" ht="36" customHeight="1" spans="1:5">
      <c r="A595" s="377" t="s">
        <v>1097</v>
      </c>
      <c r="B595" s="253" t="s">
        <v>1098</v>
      </c>
      <c r="C595" s="254">
        <v>248</v>
      </c>
      <c r="D595" s="254">
        <v>211</v>
      </c>
      <c r="E595" s="255">
        <f t="shared" si="17"/>
        <v>-0.149</v>
      </c>
    </row>
    <row r="596" ht="36" customHeight="1" spans="1:5">
      <c r="A596" s="377" t="s">
        <v>1099</v>
      </c>
      <c r="B596" s="253" t="s">
        <v>1100</v>
      </c>
      <c r="C596" s="254">
        <v>830</v>
      </c>
      <c r="D596" s="254">
        <v>821</v>
      </c>
      <c r="E596" s="255">
        <f t="shared" si="17"/>
        <v>-0.011</v>
      </c>
    </row>
    <row r="597" ht="36" customHeight="1" spans="1:5">
      <c r="A597" s="377" t="s">
        <v>1101</v>
      </c>
      <c r="B597" s="253" t="s">
        <v>1102</v>
      </c>
      <c r="C597" s="254">
        <v>0</v>
      </c>
      <c r="D597" s="254">
        <v>0</v>
      </c>
      <c r="E597" s="252" t="str">
        <f t="shared" si="17"/>
        <v/>
      </c>
    </row>
    <row r="598" ht="36" customHeight="1" spans="1:5">
      <c r="A598" s="377" t="s">
        <v>1103</v>
      </c>
      <c r="B598" s="253" t="s">
        <v>1104</v>
      </c>
      <c r="C598" s="254">
        <v>238</v>
      </c>
      <c r="D598" s="254">
        <v>322</v>
      </c>
      <c r="E598" s="255">
        <f t="shared" si="17"/>
        <v>0.353</v>
      </c>
    </row>
    <row r="599" ht="36" customHeight="1" spans="1:5">
      <c r="A599" s="377" t="s">
        <v>1105</v>
      </c>
      <c r="B599" s="253" t="s">
        <v>1106</v>
      </c>
      <c r="C599" s="254">
        <v>0</v>
      </c>
      <c r="D599" s="254">
        <v>0</v>
      </c>
      <c r="E599" s="252" t="str">
        <f t="shared" si="17"/>
        <v/>
      </c>
    </row>
    <row r="600" ht="36" customHeight="1" spans="1:5">
      <c r="A600" s="377" t="s">
        <v>1107</v>
      </c>
      <c r="B600" s="253" t="s">
        <v>1108</v>
      </c>
      <c r="C600" s="254">
        <v>0</v>
      </c>
      <c r="D600" s="254">
        <v>0</v>
      </c>
      <c r="E600" s="252" t="str">
        <f t="shared" si="17"/>
        <v/>
      </c>
    </row>
    <row r="601" ht="36" customHeight="1" spans="1:5">
      <c r="A601" s="377" t="s">
        <v>1109</v>
      </c>
      <c r="B601" s="253" t="s">
        <v>1110</v>
      </c>
      <c r="C601" s="254">
        <v>423</v>
      </c>
      <c r="D601" s="254">
        <v>369</v>
      </c>
      <c r="E601" s="255">
        <f t="shared" si="17"/>
        <v>-0.128</v>
      </c>
    </row>
    <row r="602" ht="36" customHeight="1" spans="1:5">
      <c r="A602" s="376" t="s">
        <v>1111</v>
      </c>
      <c r="B602" s="250" t="s">
        <v>1112</v>
      </c>
      <c r="C602" s="251">
        <v>3752</v>
      </c>
      <c r="D602" s="251">
        <v>4047</v>
      </c>
      <c r="E602" s="252">
        <f t="shared" si="17"/>
        <v>0.079</v>
      </c>
    </row>
    <row r="603" ht="36" customHeight="1" spans="1:5">
      <c r="A603" s="377" t="s">
        <v>1113</v>
      </c>
      <c r="B603" s="253" t="s">
        <v>1114</v>
      </c>
      <c r="C603" s="254">
        <v>1328</v>
      </c>
      <c r="D603" s="254">
        <v>1350</v>
      </c>
      <c r="E603" s="255">
        <f t="shared" si="17"/>
        <v>0.017</v>
      </c>
    </row>
    <row r="604" ht="36" customHeight="1" spans="1:5">
      <c r="A604" s="377" t="s">
        <v>1115</v>
      </c>
      <c r="B604" s="253" t="s">
        <v>1116</v>
      </c>
      <c r="C604" s="254">
        <v>35</v>
      </c>
      <c r="D604" s="254">
        <v>41</v>
      </c>
      <c r="E604" s="255">
        <f t="shared" ref="E604:E667" si="18">IF(C604&gt;0,D604/C604-1,IF(C604&lt;0,-(D604/C604-1),""))</f>
        <v>0.171</v>
      </c>
    </row>
    <row r="605" ht="36" customHeight="1" spans="1:5">
      <c r="A605" s="377" t="s">
        <v>1117</v>
      </c>
      <c r="B605" s="253" t="s">
        <v>1118</v>
      </c>
      <c r="C605" s="254">
        <v>21</v>
      </c>
      <c r="D605" s="254">
        <v>25</v>
      </c>
      <c r="E605" s="255">
        <f t="shared" si="18"/>
        <v>0.19</v>
      </c>
    </row>
    <row r="606" s="339" customFormat="1" ht="36" customHeight="1" spans="1:5">
      <c r="A606" s="377" t="s">
        <v>1119</v>
      </c>
      <c r="B606" s="253" t="s">
        <v>1120</v>
      </c>
      <c r="C606" s="254"/>
      <c r="D606" s="254"/>
      <c r="E606" s="252" t="str">
        <f t="shared" si="18"/>
        <v/>
      </c>
    </row>
    <row r="607" ht="36" customHeight="1" spans="1:5">
      <c r="A607" s="377" t="s">
        <v>1121</v>
      </c>
      <c r="B607" s="253" t="s">
        <v>1122</v>
      </c>
      <c r="C607" s="254">
        <v>204</v>
      </c>
      <c r="D607" s="254">
        <v>241</v>
      </c>
      <c r="E607" s="255">
        <f t="shared" si="18"/>
        <v>0.181</v>
      </c>
    </row>
    <row r="608" ht="36" customHeight="1" spans="1:5">
      <c r="A608" s="377" t="s">
        <v>1123</v>
      </c>
      <c r="B608" s="253" t="s">
        <v>1124</v>
      </c>
      <c r="C608" s="254">
        <v>0</v>
      </c>
      <c r="D608" s="254">
        <v>0</v>
      </c>
      <c r="E608" s="252" t="str">
        <f t="shared" si="18"/>
        <v/>
      </c>
    </row>
    <row r="609" ht="36" customHeight="1" spans="1:5">
      <c r="A609" s="377" t="s">
        <v>1125</v>
      </c>
      <c r="B609" s="253" t="s">
        <v>1126</v>
      </c>
      <c r="C609" s="254">
        <v>2164</v>
      </c>
      <c r="D609" s="254">
        <v>2390</v>
      </c>
      <c r="E609" s="255">
        <f t="shared" si="18"/>
        <v>0.104</v>
      </c>
    </row>
    <row r="610" ht="36" customHeight="1" spans="1:5">
      <c r="A610" s="376" t="s">
        <v>1127</v>
      </c>
      <c r="B610" s="250" t="s">
        <v>1128</v>
      </c>
      <c r="C610" s="251">
        <v>315</v>
      </c>
      <c r="D610" s="251">
        <v>321</v>
      </c>
      <c r="E610" s="252">
        <f t="shared" si="18"/>
        <v>0.019</v>
      </c>
    </row>
    <row r="611" s="339" customFormat="1" ht="36" customHeight="1" spans="1:5">
      <c r="A611" s="377" t="s">
        <v>1129</v>
      </c>
      <c r="B611" s="253" t="s">
        <v>1130</v>
      </c>
      <c r="C611" s="254">
        <v>166</v>
      </c>
      <c r="D611" s="254">
        <v>150</v>
      </c>
      <c r="E611" s="255">
        <f t="shared" si="18"/>
        <v>-0.096</v>
      </c>
    </row>
    <row r="612" ht="36" customHeight="1" spans="1:5">
      <c r="A612" s="377" t="s">
        <v>1131</v>
      </c>
      <c r="B612" s="253" t="s">
        <v>1132</v>
      </c>
      <c r="C612" s="254">
        <v>82</v>
      </c>
      <c r="D612" s="254">
        <v>97</v>
      </c>
      <c r="E612" s="255">
        <f t="shared" si="18"/>
        <v>0.183</v>
      </c>
    </row>
    <row r="613" ht="36" customHeight="1" spans="1:5">
      <c r="A613" s="377" t="s">
        <v>1133</v>
      </c>
      <c r="B613" s="253" t="s">
        <v>1134</v>
      </c>
      <c r="C613" s="254">
        <v>18</v>
      </c>
      <c r="D613" s="254">
        <v>16</v>
      </c>
      <c r="E613" s="255">
        <f t="shared" si="18"/>
        <v>-0.111</v>
      </c>
    </row>
    <row r="614" ht="36" customHeight="1" spans="1:5">
      <c r="A614" s="377" t="s">
        <v>1135</v>
      </c>
      <c r="B614" s="253" t="s">
        <v>1136</v>
      </c>
      <c r="C614" s="254">
        <v>22</v>
      </c>
      <c r="D614" s="254">
        <v>23</v>
      </c>
      <c r="E614" s="255">
        <f t="shared" si="18"/>
        <v>0.045</v>
      </c>
    </row>
    <row r="615" ht="36" customHeight="1" spans="1:5">
      <c r="A615" s="377" t="s">
        <v>1137</v>
      </c>
      <c r="B615" s="253" t="s">
        <v>1138</v>
      </c>
      <c r="C615" s="254">
        <v>27</v>
      </c>
      <c r="D615" s="254">
        <v>35</v>
      </c>
      <c r="E615" s="255">
        <f t="shared" si="18"/>
        <v>0.296</v>
      </c>
    </row>
    <row r="616" ht="36" customHeight="1" spans="1:5">
      <c r="A616" s="377" t="s">
        <v>1139</v>
      </c>
      <c r="B616" s="253" t="s">
        <v>1140</v>
      </c>
      <c r="C616" s="254"/>
      <c r="D616" s="254"/>
      <c r="E616" s="252" t="str">
        <f t="shared" si="18"/>
        <v/>
      </c>
    </row>
    <row r="617" ht="36" customHeight="1" spans="1:5">
      <c r="A617" s="376" t="s">
        <v>1141</v>
      </c>
      <c r="B617" s="250" t="s">
        <v>1142</v>
      </c>
      <c r="C617" s="251">
        <v>1715</v>
      </c>
      <c r="D617" s="251">
        <v>2099</v>
      </c>
      <c r="E617" s="252">
        <f t="shared" si="18"/>
        <v>0.224</v>
      </c>
    </row>
    <row r="618" ht="36" customHeight="1" spans="1:5">
      <c r="A618" s="377" t="s">
        <v>1143</v>
      </c>
      <c r="B618" s="253" t="s">
        <v>1144</v>
      </c>
      <c r="C618" s="254">
        <v>159</v>
      </c>
      <c r="D618" s="254">
        <v>154</v>
      </c>
      <c r="E618" s="255">
        <f t="shared" si="18"/>
        <v>-0.031</v>
      </c>
    </row>
    <row r="619" ht="36" customHeight="1" spans="1:5">
      <c r="A619" s="377" t="s">
        <v>1145</v>
      </c>
      <c r="B619" s="253" t="s">
        <v>1146</v>
      </c>
      <c r="C619" s="254">
        <v>362</v>
      </c>
      <c r="D619" s="254">
        <v>468</v>
      </c>
      <c r="E619" s="255">
        <f t="shared" si="18"/>
        <v>0.293</v>
      </c>
    </row>
    <row r="620" ht="36" customHeight="1" spans="1:5">
      <c r="A620" s="377" t="s">
        <v>1147</v>
      </c>
      <c r="B620" s="253" t="s">
        <v>1148</v>
      </c>
      <c r="C620" s="391"/>
      <c r="D620" s="391"/>
      <c r="E620" s="252" t="str">
        <f t="shared" si="18"/>
        <v/>
      </c>
    </row>
    <row r="621" ht="36" customHeight="1" spans="1:5">
      <c r="A621" s="377" t="s">
        <v>1149</v>
      </c>
      <c r="B621" s="253" t="s">
        <v>1150</v>
      </c>
      <c r="C621" s="254">
        <v>365</v>
      </c>
      <c r="D621" s="254">
        <v>762</v>
      </c>
      <c r="E621" s="255">
        <f t="shared" si="18"/>
        <v>1.088</v>
      </c>
    </row>
    <row r="622" ht="36" customHeight="1" spans="1:5">
      <c r="A622" s="377" t="s">
        <v>1151</v>
      </c>
      <c r="B622" s="253" t="s">
        <v>1152</v>
      </c>
      <c r="C622" s="254"/>
      <c r="D622" s="254"/>
      <c r="E622" s="252" t="str">
        <f t="shared" si="18"/>
        <v/>
      </c>
    </row>
    <row r="623" ht="36" customHeight="1" spans="1:5">
      <c r="A623" s="377" t="s">
        <v>1153</v>
      </c>
      <c r="B623" s="253" t="s">
        <v>1154</v>
      </c>
      <c r="C623" s="254">
        <v>829</v>
      </c>
      <c r="D623" s="254">
        <v>715</v>
      </c>
      <c r="E623" s="255">
        <f t="shared" si="18"/>
        <v>-0.138</v>
      </c>
    </row>
    <row r="624" ht="36" customHeight="1" spans="1:5">
      <c r="A624" s="377" t="s">
        <v>1155</v>
      </c>
      <c r="B624" s="253" t="s">
        <v>1156</v>
      </c>
      <c r="C624" s="254">
        <v>0</v>
      </c>
      <c r="D624" s="254">
        <v>0</v>
      </c>
      <c r="E624" s="252" t="str">
        <f t="shared" si="18"/>
        <v/>
      </c>
    </row>
    <row r="625" ht="36" customHeight="1" spans="1:5">
      <c r="A625" s="376" t="s">
        <v>1157</v>
      </c>
      <c r="B625" s="250" t="s">
        <v>1158</v>
      </c>
      <c r="C625" s="251">
        <v>1012</v>
      </c>
      <c r="D625" s="251">
        <v>1146</v>
      </c>
      <c r="E625" s="252">
        <f t="shared" si="18"/>
        <v>0.132</v>
      </c>
    </row>
    <row r="626" ht="36" customHeight="1" spans="1:5">
      <c r="A626" s="377" t="s">
        <v>1159</v>
      </c>
      <c r="B626" s="253" t="s">
        <v>139</v>
      </c>
      <c r="C626" s="254">
        <v>156</v>
      </c>
      <c r="D626" s="254">
        <v>165</v>
      </c>
      <c r="E626" s="255">
        <f t="shared" si="18"/>
        <v>0.058</v>
      </c>
    </row>
    <row r="627" ht="36" customHeight="1" spans="1:5">
      <c r="A627" s="377" t="s">
        <v>1160</v>
      </c>
      <c r="B627" s="253" t="s">
        <v>141</v>
      </c>
      <c r="C627" s="254">
        <v>1</v>
      </c>
      <c r="D627" s="254"/>
      <c r="E627" s="255">
        <f t="shared" si="18"/>
        <v>-1</v>
      </c>
    </row>
    <row r="628" ht="36" customHeight="1" spans="1:5">
      <c r="A628" s="377" t="s">
        <v>1161</v>
      </c>
      <c r="B628" s="253" t="s">
        <v>143</v>
      </c>
      <c r="C628" s="254"/>
      <c r="D628" s="254"/>
      <c r="E628" s="252" t="str">
        <f t="shared" si="18"/>
        <v/>
      </c>
    </row>
    <row r="629" ht="36" customHeight="1" spans="1:5">
      <c r="A629" s="377" t="s">
        <v>1162</v>
      </c>
      <c r="B629" s="253" t="s">
        <v>1163</v>
      </c>
      <c r="C629" s="254">
        <v>20</v>
      </c>
      <c r="D629" s="254">
        <v>16</v>
      </c>
      <c r="E629" s="255">
        <f t="shared" si="18"/>
        <v>-0.2</v>
      </c>
    </row>
    <row r="630" ht="36" customHeight="1" spans="1:5">
      <c r="A630" s="377" t="s">
        <v>1164</v>
      </c>
      <c r="B630" s="253" t="s">
        <v>1165</v>
      </c>
      <c r="C630" s="254">
        <v>96</v>
      </c>
      <c r="D630" s="254">
        <v>141</v>
      </c>
      <c r="E630" s="255">
        <f t="shared" si="18"/>
        <v>0.469</v>
      </c>
    </row>
    <row r="631" ht="36" customHeight="1" spans="1:5">
      <c r="A631" s="377" t="s">
        <v>1166</v>
      </c>
      <c r="B631" s="253" t="s">
        <v>1167</v>
      </c>
      <c r="C631" s="254"/>
      <c r="D631" s="254"/>
      <c r="E631" s="252" t="str">
        <f t="shared" si="18"/>
        <v/>
      </c>
    </row>
    <row r="632" ht="36" customHeight="1" spans="1:5">
      <c r="A632" s="377" t="s">
        <v>1168</v>
      </c>
      <c r="B632" s="253" t="s">
        <v>1169</v>
      </c>
      <c r="C632" s="254">
        <v>717</v>
      </c>
      <c r="D632" s="254">
        <v>824</v>
      </c>
      <c r="E632" s="255">
        <f t="shared" si="18"/>
        <v>0.149</v>
      </c>
    </row>
    <row r="633" ht="36" customHeight="1" spans="1:5">
      <c r="A633" s="377" t="s">
        <v>1170</v>
      </c>
      <c r="B633" s="253" t="s">
        <v>1171</v>
      </c>
      <c r="C633" s="254">
        <v>22</v>
      </c>
      <c r="D633" s="254"/>
      <c r="E633" s="255">
        <f t="shared" si="18"/>
        <v>-1</v>
      </c>
    </row>
    <row r="634" ht="36" customHeight="1" spans="1:5">
      <c r="A634" s="376" t="s">
        <v>1172</v>
      </c>
      <c r="B634" s="250" t="s">
        <v>1173</v>
      </c>
      <c r="C634" s="251">
        <v>100</v>
      </c>
      <c r="D634" s="251">
        <v>99</v>
      </c>
      <c r="E634" s="252">
        <f t="shared" si="18"/>
        <v>-0.01</v>
      </c>
    </row>
    <row r="635" ht="36" customHeight="1" spans="1:5">
      <c r="A635" s="377" t="s">
        <v>1174</v>
      </c>
      <c r="B635" s="253" t="s">
        <v>139</v>
      </c>
      <c r="C635" s="254">
        <v>99</v>
      </c>
      <c r="D635" s="254">
        <v>99</v>
      </c>
      <c r="E635" s="252">
        <f t="shared" si="18"/>
        <v>0</v>
      </c>
    </row>
    <row r="636" ht="36" customHeight="1" spans="1:5">
      <c r="A636" s="377" t="s">
        <v>1175</v>
      </c>
      <c r="B636" s="253" t="s">
        <v>141</v>
      </c>
      <c r="C636" s="254">
        <v>1</v>
      </c>
      <c r="D636" s="254"/>
      <c r="E636" s="255">
        <f t="shared" si="18"/>
        <v>-1</v>
      </c>
    </row>
    <row r="637" ht="36" customHeight="1" spans="1:5">
      <c r="A637" s="377" t="s">
        <v>1176</v>
      </c>
      <c r="B637" s="253" t="s">
        <v>143</v>
      </c>
      <c r="C637" s="254">
        <v>0</v>
      </c>
      <c r="D637" s="254">
        <v>0</v>
      </c>
      <c r="E637" s="252" t="str">
        <f t="shared" si="18"/>
        <v/>
      </c>
    </row>
    <row r="638" ht="36" customHeight="1" spans="1:5">
      <c r="A638" s="377" t="s">
        <v>1177</v>
      </c>
      <c r="B638" s="253" t="s">
        <v>1178</v>
      </c>
      <c r="C638" s="254"/>
      <c r="D638" s="254"/>
      <c r="E638" s="252" t="str">
        <f t="shared" si="18"/>
        <v/>
      </c>
    </row>
    <row r="639" ht="36" customHeight="1" spans="1:5">
      <c r="A639" s="376" t="s">
        <v>1179</v>
      </c>
      <c r="B639" s="250" t="s">
        <v>1180</v>
      </c>
      <c r="C639" s="251">
        <v>9788</v>
      </c>
      <c r="D639" s="251">
        <v>10831</v>
      </c>
      <c r="E639" s="252">
        <f t="shared" si="18"/>
        <v>0.107</v>
      </c>
    </row>
    <row r="640" ht="36" customHeight="1" spans="1:5">
      <c r="A640" s="377" t="s">
        <v>1181</v>
      </c>
      <c r="B640" s="253" t="s">
        <v>1182</v>
      </c>
      <c r="C640" s="254">
        <v>3928</v>
      </c>
      <c r="D640" s="254">
        <v>4193</v>
      </c>
      <c r="E640" s="255">
        <f t="shared" si="18"/>
        <v>0.067</v>
      </c>
    </row>
    <row r="641" ht="36" customHeight="1" spans="1:5">
      <c r="A641" s="377" t="s">
        <v>1183</v>
      </c>
      <c r="B641" s="253" t="s">
        <v>1184</v>
      </c>
      <c r="C641" s="254">
        <v>5860</v>
      </c>
      <c r="D641" s="254">
        <v>6638</v>
      </c>
      <c r="E641" s="255">
        <f t="shared" si="18"/>
        <v>0.133</v>
      </c>
    </row>
    <row r="642" ht="36" customHeight="1" spans="1:5">
      <c r="A642" s="376" t="s">
        <v>1185</v>
      </c>
      <c r="B642" s="250" t="s">
        <v>1186</v>
      </c>
      <c r="C642" s="251">
        <v>169</v>
      </c>
      <c r="D642" s="251">
        <v>1136</v>
      </c>
      <c r="E642" s="252">
        <f t="shared" si="18"/>
        <v>5.722</v>
      </c>
    </row>
    <row r="643" ht="36" customHeight="1" spans="1:5">
      <c r="A643" s="377" t="s">
        <v>1187</v>
      </c>
      <c r="B643" s="253" t="s">
        <v>1188</v>
      </c>
      <c r="C643" s="254">
        <v>167</v>
      </c>
      <c r="D643" s="254">
        <v>1126</v>
      </c>
      <c r="E643" s="255">
        <f t="shared" si="18"/>
        <v>5.743</v>
      </c>
    </row>
    <row r="644" ht="36" customHeight="1" spans="1:5">
      <c r="A644" s="377" t="s">
        <v>1189</v>
      </c>
      <c r="B644" s="253" t="s">
        <v>1190</v>
      </c>
      <c r="C644" s="254">
        <v>2</v>
      </c>
      <c r="D644" s="254">
        <v>10</v>
      </c>
      <c r="E644" s="255">
        <f t="shared" si="18"/>
        <v>4</v>
      </c>
    </row>
    <row r="645" ht="36" customHeight="1" spans="1:5">
      <c r="A645" s="376" t="s">
        <v>1191</v>
      </c>
      <c r="B645" s="250" t="s">
        <v>1192</v>
      </c>
      <c r="C645" s="251">
        <v>1474</v>
      </c>
      <c r="D645" s="251">
        <v>1690</v>
      </c>
      <c r="E645" s="252">
        <f t="shared" si="18"/>
        <v>0.147</v>
      </c>
    </row>
    <row r="646" ht="36" customHeight="1" spans="1:5">
      <c r="A646" s="377" t="s">
        <v>1193</v>
      </c>
      <c r="B646" s="253" t="s">
        <v>1194</v>
      </c>
      <c r="C646" s="254">
        <v>30</v>
      </c>
      <c r="D646" s="254">
        <v>534</v>
      </c>
      <c r="E646" s="255">
        <f t="shared" si="18"/>
        <v>16.8</v>
      </c>
    </row>
    <row r="647" ht="36" customHeight="1" spans="1:5">
      <c r="A647" s="377" t="s">
        <v>1195</v>
      </c>
      <c r="B647" s="253" t="s">
        <v>1196</v>
      </c>
      <c r="C647" s="254">
        <v>1444</v>
      </c>
      <c r="D647" s="254">
        <v>1156</v>
      </c>
      <c r="E647" s="255">
        <f t="shared" si="18"/>
        <v>-0.199</v>
      </c>
    </row>
    <row r="648" ht="36" customHeight="1" spans="1:5">
      <c r="A648" s="376" t="s">
        <v>1197</v>
      </c>
      <c r="B648" s="250" t="s">
        <v>1198</v>
      </c>
      <c r="C648" s="251">
        <f>SUM(C649:C650)</f>
        <v>0</v>
      </c>
      <c r="D648" s="251">
        <f>SUM(D649:D650)</f>
        <v>0</v>
      </c>
      <c r="E648" s="252" t="str">
        <f t="shared" si="18"/>
        <v/>
      </c>
    </row>
    <row r="649" ht="36" customHeight="1" spans="1:5">
      <c r="A649" s="377" t="s">
        <v>1199</v>
      </c>
      <c r="B649" s="253" t="s">
        <v>1200</v>
      </c>
      <c r="C649" s="254">
        <v>0</v>
      </c>
      <c r="D649" s="254">
        <v>0</v>
      </c>
      <c r="E649" s="252" t="str">
        <f t="shared" si="18"/>
        <v/>
      </c>
    </row>
    <row r="650" ht="36" customHeight="1" spans="1:5">
      <c r="A650" s="377" t="s">
        <v>1201</v>
      </c>
      <c r="B650" s="253" t="s">
        <v>1202</v>
      </c>
      <c r="C650" s="254">
        <v>0</v>
      </c>
      <c r="D650" s="254">
        <v>0</v>
      </c>
      <c r="E650" s="252" t="str">
        <f t="shared" si="18"/>
        <v/>
      </c>
    </row>
    <row r="651" ht="36" customHeight="1" spans="1:5">
      <c r="A651" s="376" t="s">
        <v>1203</v>
      </c>
      <c r="B651" s="250" t="s">
        <v>1204</v>
      </c>
      <c r="C651" s="251">
        <v>163</v>
      </c>
      <c r="D651" s="251">
        <v>230</v>
      </c>
      <c r="E651" s="252">
        <f t="shared" si="18"/>
        <v>0.411</v>
      </c>
    </row>
    <row r="652" ht="36" customHeight="1" spans="1:5">
      <c r="A652" s="377" t="s">
        <v>1205</v>
      </c>
      <c r="B652" s="253" t="s">
        <v>1206</v>
      </c>
      <c r="C652" s="254"/>
      <c r="D652" s="254"/>
      <c r="E652" s="252" t="str">
        <f t="shared" si="18"/>
        <v/>
      </c>
    </row>
    <row r="653" ht="36" customHeight="1" spans="1:5">
      <c r="A653" s="377" t="s">
        <v>1207</v>
      </c>
      <c r="B653" s="253" t="s">
        <v>1208</v>
      </c>
      <c r="C653" s="254">
        <v>163</v>
      </c>
      <c r="D653" s="254">
        <v>230</v>
      </c>
      <c r="E653" s="255">
        <f t="shared" si="18"/>
        <v>0.411</v>
      </c>
    </row>
    <row r="654" ht="36" customHeight="1" spans="1:5">
      <c r="A654" s="376" t="s">
        <v>1209</v>
      </c>
      <c r="B654" s="250" t="s">
        <v>1210</v>
      </c>
      <c r="C654" s="251">
        <v>248</v>
      </c>
      <c r="D654" s="251">
        <v>266</v>
      </c>
      <c r="E654" s="252">
        <f t="shared" si="18"/>
        <v>0.073</v>
      </c>
    </row>
    <row r="655" ht="36" customHeight="1" spans="1:5">
      <c r="A655" s="377" t="s">
        <v>1211</v>
      </c>
      <c r="B655" s="253" t="s">
        <v>1212</v>
      </c>
      <c r="C655" s="254">
        <v>248</v>
      </c>
      <c r="D655" s="254">
        <v>266</v>
      </c>
      <c r="E655" s="255">
        <f t="shared" si="18"/>
        <v>0.073</v>
      </c>
    </row>
    <row r="656" ht="36" customHeight="1" spans="1:5">
      <c r="A656" s="377" t="s">
        <v>1213</v>
      </c>
      <c r="B656" s="253" t="s">
        <v>1214</v>
      </c>
      <c r="C656" s="254">
        <v>0</v>
      </c>
      <c r="D656" s="254">
        <v>0</v>
      </c>
      <c r="E656" s="252" t="str">
        <f t="shared" si="18"/>
        <v/>
      </c>
    </row>
    <row r="657" ht="36" customHeight="1" spans="1:5">
      <c r="A657" s="377" t="s">
        <v>1215</v>
      </c>
      <c r="B657" s="253" t="s">
        <v>1216</v>
      </c>
      <c r="C657" s="254">
        <v>0</v>
      </c>
      <c r="D657" s="254">
        <v>0</v>
      </c>
      <c r="E657" s="252" t="str">
        <f t="shared" si="18"/>
        <v/>
      </c>
    </row>
    <row r="658" ht="36" customHeight="1" spans="1:5">
      <c r="A658" s="376" t="s">
        <v>1217</v>
      </c>
      <c r="B658" s="250" t="s">
        <v>1218</v>
      </c>
      <c r="C658" s="251">
        <f>SUM(C659:C662)</f>
        <v>0</v>
      </c>
      <c r="D658" s="251">
        <f>SUM(D659:D662)</f>
        <v>0</v>
      </c>
      <c r="E658" s="252" t="str">
        <f t="shared" si="18"/>
        <v/>
      </c>
    </row>
    <row r="659" ht="36" customHeight="1" spans="1:5">
      <c r="A659" s="377" t="s">
        <v>1219</v>
      </c>
      <c r="B659" s="253" t="s">
        <v>1220</v>
      </c>
      <c r="C659" s="254">
        <v>0</v>
      </c>
      <c r="D659" s="254">
        <v>0</v>
      </c>
      <c r="E659" s="252" t="str">
        <f t="shared" si="18"/>
        <v/>
      </c>
    </row>
    <row r="660" ht="36" customHeight="1" spans="1:5">
      <c r="A660" s="377" t="s">
        <v>1221</v>
      </c>
      <c r="B660" s="253" t="s">
        <v>1222</v>
      </c>
      <c r="C660" s="254">
        <v>0</v>
      </c>
      <c r="D660" s="254">
        <v>0</v>
      </c>
      <c r="E660" s="252" t="str">
        <f t="shared" si="18"/>
        <v/>
      </c>
    </row>
    <row r="661" ht="36" customHeight="1" spans="1:5">
      <c r="A661" s="377" t="s">
        <v>1223</v>
      </c>
      <c r="B661" s="253" t="s">
        <v>1224</v>
      </c>
      <c r="C661" s="254">
        <v>0</v>
      </c>
      <c r="D661" s="254">
        <v>0</v>
      </c>
      <c r="E661" s="252" t="str">
        <f t="shared" si="18"/>
        <v/>
      </c>
    </row>
    <row r="662" ht="36" customHeight="1" spans="1:5">
      <c r="A662" s="377" t="s">
        <v>1225</v>
      </c>
      <c r="B662" s="253" t="s">
        <v>1226</v>
      </c>
      <c r="C662" s="254">
        <v>0</v>
      </c>
      <c r="D662" s="254">
        <v>0</v>
      </c>
      <c r="E662" s="252" t="str">
        <f t="shared" si="18"/>
        <v/>
      </c>
    </row>
    <row r="663" ht="36" customHeight="1" spans="1:5">
      <c r="A663" s="376" t="s">
        <v>1227</v>
      </c>
      <c r="B663" s="250" t="s">
        <v>1228</v>
      </c>
      <c r="C663" s="251">
        <v>167</v>
      </c>
      <c r="D663" s="251">
        <v>167</v>
      </c>
      <c r="E663" s="252">
        <f t="shared" si="18"/>
        <v>0</v>
      </c>
    </row>
    <row r="664" ht="36" customHeight="1" spans="1:5">
      <c r="A664" s="377" t="s">
        <v>1229</v>
      </c>
      <c r="B664" s="253" t="s">
        <v>139</v>
      </c>
      <c r="C664" s="254">
        <v>146</v>
      </c>
      <c r="D664" s="254">
        <v>148</v>
      </c>
      <c r="E664" s="255">
        <f t="shared" si="18"/>
        <v>0.014</v>
      </c>
    </row>
    <row r="665" ht="36" customHeight="1" spans="1:5">
      <c r="A665" s="377" t="s">
        <v>1230</v>
      </c>
      <c r="B665" s="253" t="s">
        <v>141</v>
      </c>
      <c r="C665" s="254">
        <v>1</v>
      </c>
      <c r="D665" s="254"/>
      <c r="E665" s="255">
        <f t="shared" si="18"/>
        <v>-1</v>
      </c>
    </row>
    <row r="666" ht="36" customHeight="1" spans="1:5">
      <c r="A666" s="377" t="s">
        <v>1231</v>
      </c>
      <c r="B666" s="253" t="s">
        <v>143</v>
      </c>
      <c r="C666" s="254">
        <v>0</v>
      </c>
      <c r="D666" s="254">
        <v>0</v>
      </c>
      <c r="E666" s="252" t="str">
        <f t="shared" si="18"/>
        <v/>
      </c>
    </row>
    <row r="667" ht="36" customHeight="1" spans="1:5">
      <c r="A667" s="377" t="s">
        <v>1232</v>
      </c>
      <c r="B667" s="253" t="s">
        <v>1233</v>
      </c>
      <c r="C667" s="254">
        <v>20</v>
      </c>
      <c r="D667" s="254">
        <v>19</v>
      </c>
      <c r="E667" s="255">
        <f t="shared" si="18"/>
        <v>-0.05</v>
      </c>
    </row>
    <row r="668" ht="36" customHeight="1" spans="1:5">
      <c r="A668" s="377" t="s">
        <v>1234</v>
      </c>
      <c r="B668" s="253" t="s">
        <v>1235</v>
      </c>
      <c r="C668" s="254"/>
      <c r="D668" s="254"/>
      <c r="E668" s="252" t="str">
        <f t="shared" ref="E668:E731" si="19">IF(C668&gt;0,D668/C668-1,IF(C668&lt;0,-(D668/C668-1),""))</f>
        <v/>
      </c>
    </row>
    <row r="669" ht="36" customHeight="1" spans="1:5">
      <c r="A669" s="377" t="s">
        <v>1236</v>
      </c>
      <c r="B669" s="253" t="s">
        <v>157</v>
      </c>
      <c r="C669" s="254"/>
      <c r="D669" s="254"/>
      <c r="E669" s="252" t="str">
        <f t="shared" si="19"/>
        <v/>
      </c>
    </row>
    <row r="670" ht="36" customHeight="1" spans="1:5">
      <c r="A670" s="377" t="s">
        <v>1237</v>
      </c>
      <c r="B670" s="253" t="s">
        <v>1238</v>
      </c>
      <c r="C670" s="254"/>
      <c r="D670" s="254"/>
      <c r="E670" s="252" t="str">
        <f t="shared" si="19"/>
        <v/>
      </c>
    </row>
    <row r="671" ht="36" customHeight="1" spans="1:5">
      <c r="A671" s="376" t="s">
        <v>1239</v>
      </c>
      <c r="B671" s="250" t="s">
        <v>1240</v>
      </c>
      <c r="C671" s="251">
        <v>97</v>
      </c>
      <c r="D671" s="251">
        <v>95</v>
      </c>
      <c r="E671" s="252">
        <f t="shared" si="19"/>
        <v>-0.021</v>
      </c>
    </row>
    <row r="672" ht="36" customHeight="1" spans="1:5">
      <c r="A672" s="377" t="s">
        <v>1241</v>
      </c>
      <c r="B672" s="253" t="s">
        <v>1242</v>
      </c>
      <c r="C672" s="254">
        <v>97</v>
      </c>
      <c r="D672" s="254">
        <v>95</v>
      </c>
      <c r="E672" s="255">
        <f t="shared" si="19"/>
        <v>-0.021</v>
      </c>
    </row>
    <row r="673" ht="36" customHeight="1" spans="1:5">
      <c r="A673" s="377" t="s">
        <v>1243</v>
      </c>
      <c r="B673" s="253" t="s">
        <v>1244</v>
      </c>
      <c r="C673" s="254">
        <v>0</v>
      </c>
      <c r="D673" s="254">
        <v>0</v>
      </c>
      <c r="E673" s="252" t="str">
        <f t="shared" si="19"/>
        <v/>
      </c>
    </row>
    <row r="674" ht="36" customHeight="1" spans="1:5">
      <c r="A674" s="376" t="s">
        <v>1245</v>
      </c>
      <c r="B674" s="250" t="s">
        <v>1246</v>
      </c>
      <c r="C674" s="251">
        <v>5</v>
      </c>
      <c r="D674" s="251"/>
      <c r="E674" s="252">
        <f t="shared" si="19"/>
        <v>-1</v>
      </c>
    </row>
    <row r="675" ht="36" customHeight="1" spans="1:5">
      <c r="A675" s="257">
        <v>2089999</v>
      </c>
      <c r="B675" s="253" t="s">
        <v>1247</v>
      </c>
      <c r="C675" s="254">
        <v>5</v>
      </c>
      <c r="D675" s="254"/>
      <c r="E675" s="255">
        <f t="shared" si="19"/>
        <v>-1</v>
      </c>
    </row>
    <row r="676" ht="36" customHeight="1" spans="1:5">
      <c r="A676" s="386" t="s">
        <v>1248</v>
      </c>
      <c r="B676" s="384" t="s">
        <v>528</v>
      </c>
      <c r="C676" s="385"/>
      <c r="D676" s="385"/>
      <c r="E676" s="252" t="str">
        <f t="shared" si="19"/>
        <v/>
      </c>
    </row>
    <row r="677" ht="36" customHeight="1" spans="1:5">
      <c r="A677" s="386" t="s">
        <v>1249</v>
      </c>
      <c r="B677" s="384" t="s">
        <v>1250</v>
      </c>
      <c r="C677" s="385"/>
      <c r="D677" s="385"/>
      <c r="E677" s="252" t="str">
        <f t="shared" si="19"/>
        <v/>
      </c>
    </row>
    <row r="678" ht="36" customHeight="1" spans="1:5">
      <c r="A678" s="376" t="s">
        <v>85</v>
      </c>
      <c r="B678" s="250" t="s">
        <v>86</v>
      </c>
      <c r="C678" s="251">
        <v>18524</v>
      </c>
      <c r="D678" s="251">
        <v>18959</v>
      </c>
      <c r="E678" s="252">
        <f t="shared" si="19"/>
        <v>0.023</v>
      </c>
    </row>
    <row r="679" ht="36" customHeight="1" spans="1:5">
      <c r="A679" s="376" t="s">
        <v>1251</v>
      </c>
      <c r="B679" s="250" t="s">
        <v>1252</v>
      </c>
      <c r="C679" s="251">
        <v>290</v>
      </c>
      <c r="D679" s="251">
        <v>419</v>
      </c>
      <c r="E679" s="252">
        <f t="shared" si="19"/>
        <v>0.445</v>
      </c>
    </row>
    <row r="680" ht="36" customHeight="1" spans="1:5">
      <c r="A680" s="377" t="s">
        <v>1253</v>
      </c>
      <c r="B680" s="253" t="s">
        <v>139</v>
      </c>
      <c r="C680" s="254">
        <v>279</v>
      </c>
      <c r="D680" s="254">
        <v>363</v>
      </c>
      <c r="E680" s="255">
        <f t="shared" si="19"/>
        <v>0.301</v>
      </c>
    </row>
    <row r="681" ht="36" customHeight="1" spans="1:5">
      <c r="A681" s="377" t="s">
        <v>1254</v>
      </c>
      <c r="B681" s="253" t="s">
        <v>141</v>
      </c>
      <c r="C681" s="254">
        <v>11</v>
      </c>
      <c r="D681" s="254">
        <v>56</v>
      </c>
      <c r="E681" s="255">
        <f t="shared" si="19"/>
        <v>4.091</v>
      </c>
    </row>
    <row r="682" ht="36" customHeight="1" spans="1:5">
      <c r="A682" s="377" t="s">
        <v>1255</v>
      </c>
      <c r="B682" s="253" t="s">
        <v>143</v>
      </c>
      <c r="C682" s="254"/>
      <c r="D682" s="254"/>
      <c r="E682" s="252" t="str">
        <f t="shared" si="19"/>
        <v/>
      </c>
    </row>
    <row r="683" ht="36" customHeight="1" spans="1:5">
      <c r="A683" s="377" t="s">
        <v>1256</v>
      </c>
      <c r="B683" s="253" t="s">
        <v>1257</v>
      </c>
      <c r="C683" s="254"/>
      <c r="D683" s="254"/>
      <c r="E683" s="252" t="str">
        <f t="shared" si="19"/>
        <v/>
      </c>
    </row>
    <row r="684" ht="36" customHeight="1" spans="1:5">
      <c r="A684" s="376" t="s">
        <v>1258</v>
      </c>
      <c r="B684" s="250" t="s">
        <v>1259</v>
      </c>
      <c r="C684" s="251">
        <v>1618</v>
      </c>
      <c r="D684" s="251">
        <v>1863</v>
      </c>
      <c r="E684" s="252">
        <f t="shared" si="19"/>
        <v>0.151</v>
      </c>
    </row>
    <row r="685" ht="36" customHeight="1" spans="1:5">
      <c r="A685" s="377" t="s">
        <v>1260</v>
      </c>
      <c r="B685" s="253" t="s">
        <v>1261</v>
      </c>
      <c r="C685" s="254">
        <v>1599</v>
      </c>
      <c r="D685" s="254">
        <v>1353</v>
      </c>
      <c r="E685" s="255">
        <f t="shared" si="19"/>
        <v>-0.154</v>
      </c>
    </row>
    <row r="686" ht="36" customHeight="1" spans="1:5">
      <c r="A686" s="377" t="s">
        <v>1262</v>
      </c>
      <c r="B686" s="253" t="s">
        <v>1263</v>
      </c>
      <c r="C686" s="254"/>
      <c r="D686" s="254">
        <v>510</v>
      </c>
      <c r="E686" s="252" t="str">
        <f t="shared" si="19"/>
        <v/>
      </c>
    </row>
    <row r="687" ht="36" customHeight="1" spans="1:5">
      <c r="A687" s="377" t="s">
        <v>1264</v>
      </c>
      <c r="B687" s="253" t="s">
        <v>1265</v>
      </c>
      <c r="D687" s="254"/>
      <c r="E687" s="252" t="str">
        <f t="shared" si="19"/>
        <v/>
      </c>
    </row>
    <row r="688" ht="36" customHeight="1" spans="1:5">
      <c r="A688" s="377" t="s">
        <v>1266</v>
      </c>
      <c r="B688" s="253" t="s">
        <v>1267</v>
      </c>
      <c r="C688" s="254">
        <v>0</v>
      </c>
      <c r="D688" s="254">
        <v>0</v>
      </c>
      <c r="E688" s="252" t="str">
        <f t="shared" si="19"/>
        <v/>
      </c>
    </row>
    <row r="689" ht="36" customHeight="1" spans="1:5">
      <c r="A689" s="377" t="s">
        <v>1268</v>
      </c>
      <c r="B689" s="253" t="s">
        <v>1269</v>
      </c>
      <c r="C689" s="254">
        <v>0</v>
      </c>
      <c r="D689" s="254">
        <v>0</v>
      </c>
      <c r="E689" s="252" t="str">
        <f t="shared" si="19"/>
        <v/>
      </c>
    </row>
    <row r="690" ht="36" customHeight="1" spans="1:5">
      <c r="A690" s="377" t="s">
        <v>1270</v>
      </c>
      <c r="B690" s="253" t="s">
        <v>1271</v>
      </c>
      <c r="C690" s="254">
        <v>0</v>
      </c>
      <c r="D690" s="254">
        <v>0</v>
      </c>
      <c r="E690" s="252" t="str">
        <f t="shared" si="19"/>
        <v/>
      </c>
    </row>
    <row r="691" ht="36" customHeight="1" spans="1:5">
      <c r="A691" s="377" t="s">
        <v>1272</v>
      </c>
      <c r="B691" s="253" t="s">
        <v>1273</v>
      </c>
      <c r="C691" s="254">
        <v>0</v>
      </c>
      <c r="D691" s="254">
        <v>0</v>
      </c>
      <c r="E691" s="252" t="str">
        <f t="shared" si="19"/>
        <v/>
      </c>
    </row>
    <row r="692" ht="36" customHeight="1" spans="1:5">
      <c r="A692" s="377" t="s">
        <v>1274</v>
      </c>
      <c r="B692" s="253" t="s">
        <v>1275</v>
      </c>
      <c r="C692" s="254"/>
      <c r="D692" s="254"/>
      <c r="E692" s="252" t="str">
        <f t="shared" si="19"/>
        <v/>
      </c>
    </row>
    <row r="693" ht="36" customHeight="1" spans="1:5">
      <c r="A693" s="377" t="s">
        <v>1276</v>
      </c>
      <c r="B693" s="253" t="s">
        <v>1277</v>
      </c>
      <c r="C693" s="254">
        <v>0</v>
      </c>
      <c r="D693" s="254">
        <v>0</v>
      </c>
      <c r="E693" s="252" t="str">
        <f t="shared" si="19"/>
        <v/>
      </c>
    </row>
    <row r="694" ht="36" customHeight="1" spans="1:5">
      <c r="A694" s="377" t="s">
        <v>1278</v>
      </c>
      <c r="B694" s="253" t="s">
        <v>1279</v>
      </c>
      <c r="C694" s="254"/>
      <c r="D694" s="254"/>
      <c r="E694" s="252" t="str">
        <f t="shared" si="19"/>
        <v/>
      </c>
    </row>
    <row r="695" ht="36" customHeight="1" spans="1:5">
      <c r="A695" s="377" t="s">
        <v>1280</v>
      </c>
      <c r="B695" s="253" t="s">
        <v>1281</v>
      </c>
      <c r="C695" s="254">
        <v>0</v>
      </c>
      <c r="D695" s="254">
        <v>0</v>
      </c>
      <c r="E695" s="252" t="str">
        <f t="shared" si="19"/>
        <v/>
      </c>
    </row>
    <row r="696" ht="36" customHeight="1" spans="1:5">
      <c r="A696" s="377" t="s">
        <v>1282</v>
      </c>
      <c r="B696" s="253" t="s">
        <v>1283</v>
      </c>
      <c r="C696" s="254"/>
      <c r="D696" s="254"/>
      <c r="E696" s="252" t="str">
        <f t="shared" si="19"/>
        <v/>
      </c>
    </row>
    <row r="697" ht="36" customHeight="1" spans="1:5">
      <c r="A697" s="377" t="s">
        <v>1284</v>
      </c>
      <c r="B697" s="253" t="s">
        <v>1285</v>
      </c>
      <c r="C697" s="254">
        <v>19</v>
      </c>
      <c r="D697" s="254"/>
      <c r="E697" s="255">
        <f t="shared" si="19"/>
        <v>-1</v>
      </c>
    </row>
    <row r="698" ht="36" customHeight="1" spans="1:5">
      <c r="A698" s="376" t="s">
        <v>1286</v>
      </c>
      <c r="B698" s="250" t="s">
        <v>1287</v>
      </c>
      <c r="C698" s="251">
        <v>4180</v>
      </c>
      <c r="D698" s="251">
        <v>3969</v>
      </c>
      <c r="E698" s="252">
        <f t="shared" si="19"/>
        <v>-0.05</v>
      </c>
    </row>
    <row r="699" ht="36" customHeight="1" spans="1:5">
      <c r="A699" s="377" t="s">
        <v>1288</v>
      </c>
      <c r="B699" s="253" t="s">
        <v>1289</v>
      </c>
      <c r="C699" s="254">
        <v>0</v>
      </c>
      <c r="D699" s="254">
        <v>0</v>
      </c>
      <c r="E699" s="252" t="str">
        <f t="shared" si="19"/>
        <v/>
      </c>
    </row>
    <row r="700" ht="36" customHeight="1" spans="1:5">
      <c r="A700" s="377" t="s">
        <v>1290</v>
      </c>
      <c r="B700" s="253" t="s">
        <v>1291</v>
      </c>
      <c r="C700" s="254">
        <v>3601</v>
      </c>
      <c r="D700" s="254">
        <v>3471</v>
      </c>
      <c r="E700" s="255">
        <f t="shared" si="19"/>
        <v>-0.036</v>
      </c>
    </row>
    <row r="701" ht="36" customHeight="1" spans="1:5">
      <c r="A701" s="377" t="s">
        <v>1292</v>
      </c>
      <c r="B701" s="253" t="s">
        <v>1293</v>
      </c>
      <c r="C701" s="254">
        <v>579</v>
      </c>
      <c r="D701" s="254">
        <v>498</v>
      </c>
      <c r="E701" s="255">
        <f t="shared" si="19"/>
        <v>-0.14</v>
      </c>
    </row>
    <row r="702" ht="36" customHeight="1" spans="1:5">
      <c r="A702" s="376" t="s">
        <v>1294</v>
      </c>
      <c r="B702" s="250" t="s">
        <v>1295</v>
      </c>
      <c r="C702" s="251">
        <v>3985</v>
      </c>
      <c r="D702" s="251">
        <v>3898</v>
      </c>
      <c r="E702" s="252">
        <f t="shared" si="19"/>
        <v>-0.022</v>
      </c>
    </row>
    <row r="703" ht="36" customHeight="1" spans="1:5">
      <c r="A703" s="377" t="s">
        <v>1296</v>
      </c>
      <c r="B703" s="253" t="s">
        <v>1297</v>
      </c>
      <c r="C703" s="254">
        <v>531</v>
      </c>
      <c r="D703" s="254">
        <v>556</v>
      </c>
      <c r="E703" s="255">
        <f t="shared" si="19"/>
        <v>0.047</v>
      </c>
    </row>
    <row r="704" ht="36" customHeight="1" spans="1:5">
      <c r="A704" s="377" t="s">
        <v>1298</v>
      </c>
      <c r="B704" s="253" t="s">
        <v>1299</v>
      </c>
      <c r="C704" s="254">
        <v>101</v>
      </c>
      <c r="D704" s="254"/>
      <c r="E704" s="255">
        <f t="shared" si="19"/>
        <v>-1</v>
      </c>
    </row>
    <row r="705" ht="36" customHeight="1" spans="1:5">
      <c r="A705" s="377" t="s">
        <v>1300</v>
      </c>
      <c r="B705" s="253" t="s">
        <v>1301</v>
      </c>
      <c r="C705" s="254">
        <v>599</v>
      </c>
      <c r="D705" s="254">
        <v>540</v>
      </c>
      <c r="E705" s="255">
        <f t="shared" si="19"/>
        <v>-0.098</v>
      </c>
    </row>
    <row r="706" ht="36" customHeight="1" spans="1:5">
      <c r="A706" s="377" t="s">
        <v>1302</v>
      </c>
      <c r="B706" s="253" t="s">
        <v>1303</v>
      </c>
      <c r="C706" s="254">
        <v>0</v>
      </c>
      <c r="D706" s="254">
        <v>0</v>
      </c>
      <c r="E706" s="252" t="str">
        <f t="shared" si="19"/>
        <v/>
      </c>
    </row>
    <row r="707" ht="36" customHeight="1" spans="1:5">
      <c r="A707" s="377" t="s">
        <v>1304</v>
      </c>
      <c r="B707" s="253" t="s">
        <v>1305</v>
      </c>
      <c r="C707" s="254"/>
      <c r="D707" s="254"/>
      <c r="E707" s="252" t="str">
        <f t="shared" si="19"/>
        <v/>
      </c>
    </row>
    <row r="708" ht="36" customHeight="1" spans="1:5">
      <c r="A708" s="377" t="s">
        <v>1306</v>
      </c>
      <c r="B708" s="253" t="s">
        <v>1307</v>
      </c>
      <c r="C708" s="254">
        <v>0</v>
      </c>
      <c r="D708" s="254">
        <v>0</v>
      </c>
      <c r="E708" s="252" t="str">
        <f t="shared" si="19"/>
        <v/>
      </c>
    </row>
    <row r="709" ht="36" customHeight="1" spans="1:5">
      <c r="A709" s="377" t="s">
        <v>1308</v>
      </c>
      <c r="B709" s="253" t="s">
        <v>1309</v>
      </c>
      <c r="C709" s="254">
        <v>0</v>
      </c>
      <c r="D709" s="254">
        <v>0</v>
      </c>
      <c r="E709" s="252" t="str">
        <f t="shared" si="19"/>
        <v/>
      </c>
    </row>
    <row r="710" ht="36" customHeight="1" spans="1:5">
      <c r="A710" s="377" t="s">
        <v>1310</v>
      </c>
      <c r="B710" s="253" t="s">
        <v>1311</v>
      </c>
      <c r="C710" s="254">
        <v>2216</v>
      </c>
      <c r="D710" s="254">
        <v>2301</v>
      </c>
      <c r="E710" s="255">
        <f t="shared" si="19"/>
        <v>0.038</v>
      </c>
    </row>
    <row r="711" ht="36" customHeight="1" spans="1:5">
      <c r="A711" s="377" t="s">
        <v>1312</v>
      </c>
      <c r="B711" s="253" t="s">
        <v>1313</v>
      </c>
      <c r="C711" s="254">
        <v>430</v>
      </c>
      <c r="D711" s="254">
        <v>401</v>
      </c>
      <c r="E711" s="255">
        <f t="shared" si="19"/>
        <v>-0.067</v>
      </c>
    </row>
    <row r="712" ht="36" customHeight="1" spans="1:5">
      <c r="A712" s="377" t="s">
        <v>1314</v>
      </c>
      <c r="B712" s="253" t="s">
        <v>1315</v>
      </c>
      <c r="C712" s="254">
        <v>82</v>
      </c>
      <c r="D712" s="254">
        <v>75</v>
      </c>
      <c r="E712" s="255">
        <f t="shared" si="19"/>
        <v>-0.085</v>
      </c>
    </row>
    <row r="713" ht="36" customHeight="1" spans="1:5">
      <c r="A713" s="377" t="s">
        <v>1316</v>
      </c>
      <c r="B713" s="253" t="s">
        <v>1317</v>
      </c>
      <c r="C713" s="254">
        <v>26</v>
      </c>
      <c r="D713" s="254">
        <v>25</v>
      </c>
      <c r="E713" s="255">
        <f t="shared" si="19"/>
        <v>-0.038</v>
      </c>
    </row>
    <row r="714" ht="36" customHeight="1" spans="1:5">
      <c r="A714" s="376" t="s">
        <v>1318</v>
      </c>
      <c r="B714" s="250" t="s">
        <v>1319</v>
      </c>
      <c r="C714" s="251">
        <v>3</v>
      </c>
      <c r="D714" s="251"/>
      <c r="E714" s="252">
        <f t="shared" si="19"/>
        <v>-1</v>
      </c>
    </row>
    <row r="715" ht="36" customHeight="1" spans="1:5">
      <c r="A715" s="377" t="s">
        <v>1320</v>
      </c>
      <c r="B715" s="253" t="s">
        <v>1321</v>
      </c>
      <c r="C715" s="254">
        <v>3</v>
      </c>
      <c r="D715" s="254"/>
      <c r="E715" s="255">
        <f t="shared" si="19"/>
        <v>-1</v>
      </c>
    </row>
    <row r="716" ht="36" customHeight="1" spans="1:5">
      <c r="A716" s="377" t="s">
        <v>1322</v>
      </c>
      <c r="B716" s="253" t="s">
        <v>1323</v>
      </c>
      <c r="C716" s="254">
        <v>0</v>
      </c>
      <c r="D716" s="254">
        <v>0</v>
      </c>
      <c r="E716" s="252" t="str">
        <f t="shared" si="19"/>
        <v/>
      </c>
    </row>
    <row r="717" ht="36" customHeight="1" spans="1:5">
      <c r="A717" s="376" t="s">
        <v>1324</v>
      </c>
      <c r="B717" s="250" t="s">
        <v>1325</v>
      </c>
      <c r="C717" s="251">
        <v>494</v>
      </c>
      <c r="D717" s="251">
        <v>783</v>
      </c>
      <c r="E717" s="252">
        <f t="shared" si="19"/>
        <v>0.585</v>
      </c>
    </row>
    <row r="718" ht="36" customHeight="1" spans="1:5">
      <c r="A718" s="377" t="s">
        <v>1326</v>
      </c>
      <c r="B718" s="253" t="s">
        <v>1327</v>
      </c>
      <c r="C718" s="254"/>
      <c r="D718" s="254"/>
      <c r="E718" s="252" t="str">
        <f t="shared" si="19"/>
        <v/>
      </c>
    </row>
    <row r="719" ht="36" customHeight="1" spans="1:5">
      <c r="A719" s="377" t="s">
        <v>1328</v>
      </c>
      <c r="B719" s="253" t="s">
        <v>1329</v>
      </c>
      <c r="C719" s="254">
        <v>23</v>
      </c>
      <c r="D719" s="254">
        <v>131</v>
      </c>
      <c r="E719" s="255">
        <f t="shared" si="19"/>
        <v>4.696</v>
      </c>
    </row>
    <row r="720" ht="36" customHeight="1" spans="1:5">
      <c r="A720" s="377" t="s">
        <v>1330</v>
      </c>
      <c r="B720" s="253" t="s">
        <v>1331</v>
      </c>
      <c r="C720" s="254">
        <v>471</v>
      </c>
      <c r="D720" s="254">
        <v>652</v>
      </c>
      <c r="E720" s="255">
        <f t="shared" si="19"/>
        <v>0.384</v>
      </c>
    </row>
    <row r="721" ht="36" customHeight="1" spans="1:5">
      <c r="A721" s="376" t="s">
        <v>1332</v>
      </c>
      <c r="B721" s="250" t="s">
        <v>1333</v>
      </c>
      <c r="C721" s="251">
        <v>6498</v>
      </c>
      <c r="D721" s="251">
        <v>6446</v>
      </c>
      <c r="E721" s="252">
        <f t="shared" si="19"/>
        <v>-0.008</v>
      </c>
    </row>
    <row r="722" ht="36" customHeight="1" spans="1:5">
      <c r="A722" s="377" t="s">
        <v>1334</v>
      </c>
      <c r="B722" s="253" t="s">
        <v>1335</v>
      </c>
      <c r="C722" s="254">
        <v>923</v>
      </c>
      <c r="D722" s="254">
        <v>887</v>
      </c>
      <c r="E722" s="255">
        <f t="shared" si="19"/>
        <v>-0.039</v>
      </c>
    </row>
    <row r="723" ht="36" customHeight="1" spans="1:5">
      <c r="A723" s="377" t="s">
        <v>1336</v>
      </c>
      <c r="B723" s="253" t="s">
        <v>1337</v>
      </c>
      <c r="C723" s="254">
        <v>2659</v>
      </c>
      <c r="D723" s="254">
        <v>2503</v>
      </c>
      <c r="E723" s="255">
        <f t="shared" si="19"/>
        <v>-0.059</v>
      </c>
    </row>
    <row r="724" ht="36" customHeight="1" spans="1:5">
      <c r="A724" s="377" t="s">
        <v>1338</v>
      </c>
      <c r="B724" s="253" t="s">
        <v>1339</v>
      </c>
      <c r="C724" s="254">
        <v>2709</v>
      </c>
      <c r="D724" s="254">
        <v>2824</v>
      </c>
      <c r="E724" s="255">
        <f t="shared" si="19"/>
        <v>0.042</v>
      </c>
    </row>
    <row r="725" ht="36" customHeight="1" spans="1:5">
      <c r="A725" s="377" t="s">
        <v>1340</v>
      </c>
      <c r="B725" s="253" t="s">
        <v>1341</v>
      </c>
      <c r="C725" s="254">
        <v>207</v>
      </c>
      <c r="D725" s="254">
        <v>232</v>
      </c>
      <c r="E725" s="255">
        <f t="shared" si="19"/>
        <v>0.121</v>
      </c>
    </row>
    <row r="726" ht="36" customHeight="1" spans="1:5">
      <c r="A726" s="376" t="s">
        <v>1342</v>
      </c>
      <c r="B726" s="250" t="s">
        <v>1343</v>
      </c>
      <c r="C726" s="251">
        <v>533</v>
      </c>
      <c r="D726" s="251">
        <v>557</v>
      </c>
      <c r="E726" s="252">
        <f t="shared" si="19"/>
        <v>0.045</v>
      </c>
    </row>
    <row r="727" ht="36" customHeight="1" spans="1:5">
      <c r="A727" s="377" t="s">
        <v>1344</v>
      </c>
      <c r="B727" s="253" t="s">
        <v>1345</v>
      </c>
      <c r="C727" s="254">
        <v>0</v>
      </c>
      <c r="D727" s="254">
        <v>0</v>
      </c>
      <c r="E727" s="252" t="str">
        <f t="shared" si="19"/>
        <v/>
      </c>
    </row>
    <row r="728" ht="36" customHeight="1" spans="1:5">
      <c r="A728" s="377" t="s">
        <v>1346</v>
      </c>
      <c r="B728" s="253" t="s">
        <v>1347</v>
      </c>
      <c r="C728" s="254">
        <v>533</v>
      </c>
      <c r="D728" s="254">
        <v>557</v>
      </c>
      <c r="E728" s="255">
        <f t="shared" si="19"/>
        <v>0.045</v>
      </c>
    </row>
    <row r="729" ht="36" customHeight="1" spans="1:5">
      <c r="A729" s="377" t="s">
        <v>1348</v>
      </c>
      <c r="B729" s="253" t="s">
        <v>1349</v>
      </c>
      <c r="C729" s="254">
        <v>0</v>
      </c>
      <c r="D729" s="254">
        <v>0</v>
      </c>
      <c r="E729" s="252" t="str">
        <f t="shared" si="19"/>
        <v/>
      </c>
    </row>
    <row r="730" ht="36" customHeight="1" spans="1:5">
      <c r="A730" s="376" t="s">
        <v>1350</v>
      </c>
      <c r="B730" s="250" t="s">
        <v>1351</v>
      </c>
      <c r="C730" s="251">
        <v>159</v>
      </c>
      <c r="D730" s="251">
        <v>139</v>
      </c>
      <c r="E730" s="252">
        <f t="shared" si="19"/>
        <v>-0.126</v>
      </c>
    </row>
    <row r="731" ht="36" customHeight="1" spans="1:5">
      <c r="A731" s="377" t="s">
        <v>1352</v>
      </c>
      <c r="B731" s="253" t="s">
        <v>1353</v>
      </c>
      <c r="C731" s="254">
        <v>159</v>
      </c>
      <c r="D731" s="254">
        <v>139</v>
      </c>
      <c r="E731" s="255">
        <f t="shared" si="19"/>
        <v>-0.126</v>
      </c>
    </row>
    <row r="732" ht="36" customHeight="1" spans="1:5">
      <c r="A732" s="377" t="s">
        <v>1354</v>
      </c>
      <c r="B732" s="253" t="s">
        <v>1355</v>
      </c>
      <c r="C732" s="254">
        <v>0</v>
      </c>
      <c r="D732" s="254">
        <v>0</v>
      </c>
      <c r="E732" s="252" t="str">
        <f t="shared" ref="E732:E795" si="20">IF(C732&gt;0,D732/C732-1,IF(C732&lt;0,-(D732/C732-1),""))</f>
        <v/>
      </c>
    </row>
    <row r="733" ht="36" customHeight="1" spans="1:5">
      <c r="A733" s="377" t="s">
        <v>1356</v>
      </c>
      <c r="B733" s="253" t="s">
        <v>1357</v>
      </c>
      <c r="C733" s="254">
        <v>0</v>
      </c>
      <c r="D733" s="254">
        <v>0</v>
      </c>
      <c r="E733" s="252" t="str">
        <f t="shared" si="20"/>
        <v/>
      </c>
    </row>
    <row r="734" ht="36" customHeight="1" spans="1:5">
      <c r="A734" s="376" t="s">
        <v>1358</v>
      </c>
      <c r="B734" s="250" t="s">
        <v>1359</v>
      </c>
      <c r="C734" s="251">
        <v>157</v>
      </c>
      <c r="D734" s="251">
        <v>256</v>
      </c>
      <c r="E734" s="252">
        <f t="shared" si="20"/>
        <v>0.631</v>
      </c>
    </row>
    <row r="735" ht="36" customHeight="1" spans="1:5">
      <c r="A735" s="377" t="s">
        <v>1360</v>
      </c>
      <c r="B735" s="253" t="s">
        <v>1361</v>
      </c>
      <c r="C735" s="254">
        <v>157</v>
      </c>
      <c r="D735" s="254">
        <v>256</v>
      </c>
      <c r="E735" s="255">
        <f t="shared" si="20"/>
        <v>0.631</v>
      </c>
    </row>
    <row r="736" ht="36" customHeight="1" spans="1:5">
      <c r="A736" s="377" t="s">
        <v>1362</v>
      </c>
      <c r="B736" s="253" t="s">
        <v>1363</v>
      </c>
      <c r="C736" s="254">
        <v>0</v>
      </c>
      <c r="D736" s="254">
        <v>0</v>
      </c>
      <c r="E736" s="252" t="str">
        <f t="shared" si="20"/>
        <v/>
      </c>
    </row>
    <row r="737" ht="36" customHeight="1" spans="1:5">
      <c r="A737" s="376" t="s">
        <v>1364</v>
      </c>
      <c r="B737" s="250" t="s">
        <v>1365</v>
      </c>
      <c r="C737" s="251">
        <v>259</v>
      </c>
      <c r="D737" s="251">
        <v>266</v>
      </c>
      <c r="E737" s="252">
        <f t="shared" si="20"/>
        <v>0.027</v>
      </c>
    </row>
    <row r="738" ht="36" customHeight="1" spans="1:5">
      <c r="A738" s="377" t="s">
        <v>1366</v>
      </c>
      <c r="B738" s="253" t="s">
        <v>139</v>
      </c>
      <c r="C738" s="254">
        <v>241</v>
      </c>
      <c r="D738" s="254">
        <v>245</v>
      </c>
      <c r="E738" s="255">
        <f t="shared" si="20"/>
        <v>0.017</v>
      </c>
    </row>
    <row r="739" ht="36" customHeight="1" spans="1:5">
      <c r="A739" s="377" t="s">
        <v>1367</v>
      </c>
      <c r="B739" s="253" t="s">
        <v>141</v>
      </c>
      <c r="C739" s="254">
        <v>0</v>
      </c>
      <c r="D739" s="254">
        <v>0</v>
      </c>
      <c r="E739" s="252" t="str">
        <f t="shared" si="20"/>
        <v/>
      </c>
    </row>
    <row r="740" ht="36" customHeight="1" spans="1:5">
      <c r="A740" s="377" t="s">
        <v>1368</v>
      </c>
      <c r="B740" s="253" t="s">
        <v>143</v>
      </c>
      <c r="C740" s="254">
        <v>0</v>
      </c>
      <c r="D740" s="254">
        <v>0</v>
      </c>
      <c r="E740" s="252" t="str">
        <f t="shared" si="20"/>
        <v/>
      </c>
    </row>
    <row r="741" ht="36" customHeight="1" spans="1:5">
      <c r="A741" s="377" t="s">
        <v>1369</v>
      </c>
      <c r="B741" s="253" t="s">
        <v>240</v>
      </c>
      <c r="C741" s="254">
        <v>0</v>
      </c>
      <c r="D741" s="254">
        <v>0</v>
      </c>
      <c r="E741" s="252" t="str">
        <f t="shared" si="20"/>
        <v/>
      </c>
    </row>
    <row r="742" ht="36" customHeight="1" spans="1:5">
      <c r="A742" s="377" t="s">
        <v>1370</v>
      </c>
      <c r="B742" s="253" t="s">
        <v>1371</v>
      </c>
      <c r="C742" s="254">
        <v>18</v>
      </c>
      <c r="D742" s="254">
        <v>21</v>
      </c>
      <c r="E742" s="255">
        <f t="shared" si="20"/>
        <v>0.167</v>
      </c>
    </row>
    <row r="743" ht="36" customHeight="1" spans="1:5">
      <c r="A743" s="377" t="s">
        <v>1372</v>
      </c>
      <c r="B743" s="253" t="s">
        <v>1373</v>
      </c>
      <c r="C743" s="254"/>
      <c r="D743" s="254"/>
      <c r="E743" s="252" t="str">
        <f t="shared" si="20"/>
        <v/>
      </c>
    </row>
    <row r="744" ht="36" customHeight="1" spans="1:5">
      <c r="A744" s="377" t="s">
        <v>1374</v>
      </c>
      <c r="B744" s="253" t="s">
        <v>157</v>
      </c>
      <c r="C744" s="254"/>
      <c r="D744" s="254"/>
      <c r="E744" s="252" t="str">
        <f t="shared" si="20"/>
        <v/>
      </c>
    </row>
    <row r="745" ht="36" customHeight="1" spans="1:5">
      <c r="A745" s="377" t="s">
        <v>1375</v>
      </c>
      <c r="B745" s="253" t="s">
        <v>1376</v>
      </c>
      <c r="C745" s="254">
        <v>0</v>
      </c>
      <c r="D745" s="254">
        <v>0</v>
      </c>
      <c r="E745" s="252" t="str">
        <f t="shared" si="20"/>
        <v/>
      </c>
    </row>
    <row r="746" ht="36" customHeight="1" spans="1:5">
      <c r="A746" s="376" t="s">
        <v>1377</v>
      </c>
      <c r="B746" s="250" t="s">
        <v>1378</v>
      </c>
      <c r="C746" s="251">
        <f>SUM(C747)</f>
        <v>0</v>
      </c>
      <c r="D746" s="251">
        <f>SUM(D747)</f>
        <v>0</v>
      </c>
      <c r="E746" s="252" t="str">
        <f t="shared" si="20"/>
        <v/>
      </c>
    </row>
    <row r="747" ht="36" customHeight="1" spans="1:5">
      <c r="A747" s="377" t="s">
        <v>1379</v>
      </c>
      <c r="B747" s="253" t="s">
        <v>1380</v>
      </c>
      <c r="C747" s="254">
        <v>0</v>
      </c>
      <c r="D747" s="254">
        <v>0</v>
      </c>
      <c r="E747" s="252" t="str">
        <f t="shared" si="20"/>
        <v/>
      </c>
    </row>
    <row r="748" ht="36" customHeight="1" spans="1:5">
      <c r="A748" s="376" t="s">
        <v>1381</v>
      </c>
      <c r="B748" s="250" t="s">
        <v>1382</v>
      </c>
      <c r="C748" s="251">
        <v>348</v>
      </c>
      <c r="D748" s="251">
        <v>363</v>
      </c>
      <c r="E748" s="252">
        <f t="shared" si="20"/>
        <v>0.043</v>
      </c>
    </row>
    <row r="749" ht="36" customHeight="1" spans="1:5">
      <c r="A749" s="377">
        <v>2109999</v>
      </c>
      <c r="B749" s="253" t="s">
        <v>1383</v>
      </c>
      <c r="C749" s="254">
        <v>348</v>
      </c>
      <c r="D749" s="254">
        <v>363</v>
      </c>
      <c r="E749" s="255">
        <f t="shared" si="20"/>
        <v>0.043</v>
      </c>
    </row>
    <row r="750" ht="36" customHeight="1" spans="1:5">
      <c r="A750" s="383" t="s">
        <v>1384</v>
      </c>
      <c r="B750" s="384" t="s">
        <v>528</v>
      </c>
      <c r="C750" s="385"/>
      <c r="D750" s="385"/>
      <c r="E750" s="252" t="str">
        <f t="shared" si="20"/>
        <v/>
      </c>
    </row>
    <row r="751" ht="36" customHeight="1" spans="1:5">
      <c r="A751" s="383" t="s">
        <v>1385</v>
      </c>
      <c r="B751" s="384" t="s">
        <v>714</v>
      </c>
      <c r="C751" s="385"/>
      <c r="D751" s="385"/>
      <c r="E751" s="252" t="str">
        <f t="shared" si="20"/>
        <v/>
      </c>
    </row>
    <row r="752" ht="36" customHeight="1" spans="1:5">
      <c r="A752" s="376" t="s">
        <v>87</v>
      </c>
      <c r="B752" s="250" t="s">
        <v>88</v>
      </c>
      <c r="C752" s="251">
        <v>3636</v>
      </c>
      <c r="D752" s="251">
        <v>3837</v>
      </c>
      <c r="E752" s="252">
        <f t="shared" si="20"/>
        <v>0.055</v>
      </c>
    </row>
    <row r="753" ht="36" customHeight="1" spans="1:5">
      <c r="A753" s="376" t="s">
        <v>1386</v>
      </c>
      <c r="B753" s="250" t="s">
        <v>1387</v>
      </c>
      <c r="C753" s="251">
        <v>3</v>
      </c>
      <c r="D753" s="251">
        <v>20</v>
      </c>
      <c r="E753" s="252">
        <f t="shared" si="20"/>
        <v>5.667</v>
      </c>
    </row>
    <row r="754" ht="36" customHeight="1" spans="1:5">
      <c r="A754" s="377" t="s">
        <v>1388</v>
      </c>
      <c r="B754" s="253" t="s">
        <v>139</v>
      </c>
      <c r="C754" s="254">
        <v>3</v>
      </c>
      <c r="D754" s="254">
        <v>20</v>
      </c>
      <c r="E754" s="255">
        <f t="shared" si="20"/>
        <v>5.667</v>
      </c>
    </row>
    <row r="755" ht="36" customHeight="1" spans="1:5">
      <c r="A755" s="377" t="s">
        <v>1389</v>
      </c>
      <c r="B755" s="253" t="s">
        <v>141</v>
      </c>
      <c r="C755" s="254"/>
      <c r="D755" s="254"/>
      <c r="E755" s="252" t="str">
        <f t="shared" si="20"/>
        <v/>
      </c>
    </row>
    <row r="756" ht="36" customHeight="1" spans="1:5">
      <c r="A756" s="377" t="s">
        <v>1390</v>
      </c>
      <c r="B756" s="253" t="s">
        <v>143</v>
      </c>
      <c r="C756" s="254"/>
      <c r="D756" s="254"/>
      <c r="E756" s="252" t="str">
        <f t="shared" si="20"/>
        <v/>
      </c>
    </row>
    <row r="757" ht="36" customHeight="1" spans="1:5">
      <c r="A757" s="377" t="s">
        <v>1391</v>
      </c>
      <c r="B757" s="253" t="s">
        <v>1392</v>
      </c>
      <c r="C757" s="254"/>
      <c r="D757" s="254"/>
      <c r="E757" s="252" t="str">
        <f t="shared" si="20"/>
        <v/>
      </c>
    </row>
    <row r="758" ht="36" customHeight="1" spans="1:5">
      <c r="A758" s="377" t="s">
        <v>1393</v>
      </c>
      <c r="B758" s="253" t="s">
        <v>1394</v>
      </c>
      <c r="C758" s="254"/>
      <c r="D758" s="254"/>
      <c r="E758" s="252" t="str">
        <f t="shared" si="20"/>
        <v/>
      </c>
    </row>
    <row r="759" ht="36" customHeight="1" spans="1:5">
      <c r="A759" s="377" t="s">
        <v>1395</v>
      </c>
      <c r="B759" s="253" t="s">
        <v>1396</v>
      </c>
      <c r="C759" s="254"/>
      <c r="D759" s="254"/>
      <c r="E759" s="252" t="str">
        <f t="shared" si="20"/>
        <v/>
      </c>
    </row>
    <row r="760" ht="36" customHeight="1" spans="1:5">
      <c r="A760" s="377" t="s">
        <v>1397</v>
      </c>
      <c r="B760" s="253" t="s">
        <v>1398</v>
      </c>
      <c r="C760" s="254"/>
      <c r="D760" s="254"/>
      <c r="E760" s="252" t="str">
        <f t="shared" si="20"/>
        <v/>
      </c>
    </row>
    <row r="761" ht="36" customHeight="1" spans="1:5">
      <c r="A761" s="377" t="s">
        <v>1399</v>
      </c>
      <c r="B761" s="253" t="s">
        <v>1400</v>
      </c>
      <c r="C761" s="254"/>
      <c r="D761" s="254"/>
      <c r="E761" s="252" t="str">
        <f t="shared" si="20"/>
        <v/>
      </c>
    </row>
    <row r="762" ht="36" customHeight="1" spans="1:5">
      <c r="A762" s="377" t="s">
        <v>1401</v>
      </c>
      <c r="B762" s="253" t="s">
        <v>1402</v>
      </c>
      <c r="C762" s="254"/>
      <c r="D762" s="254"/>
      <c r="E762" s="252" t="str">
        <f t="shared" si="20"/>
        <v/>
      </c>
    </row>
    <row r="763" ht="36" customHeight="1" spans="1:5">
      <c r="A763" s="376" t="s">
        <v>1403</v>
      </c>
      <c r="B763" s="250" t="s">
        <v>1404</v>
      </c>
      <c r="C763" s="251"/>
      <c r="D763" s="251"/>
      <c r="E763" s="252" t="str">
        <f t="shared" si="20"/>
        <v/>
      </c>
    </row>
    <row r="764" ht="36" customHeight="1" spans="1:5">
      <c r="A764" s="377" t="s">
        <v>1405</v>
      </c>
      <c r="B764" s="253" t="s">
        <v>1406</v>
      </c>
      <c r="C764" s="254"/>
      <c r="D764" s="254"/>
      <c r="E764" s="252" t="str">
        <f t="shared" si="20"/>
        <v/>
      </c>
    </row>
    <row r="765" ht="36" customHeight="1" spans="1:5">
      <c r="A765" s="377" t="s">
        <v>1407</v>
      </c>
      <c r="B765" s="253" t="s">
        <v>1408</v>
      </c>
      <c r="C765" s="254"/>
      <c r="D765" s="254"/>
      <c r="E765" s="252" t="str">
        <f t="shared" si="20"/>
        <v/>
      </c>
    </row>
    <row r="766" ht="36" customHeight="1" spans="1:5">
      <c r="A766" s="377" t="s">
        <v>1409</v>
      </c>
      <c r="B766" s="253" t="s">
        <v>1410</v>
      </c>
      <c r="C766" s="254"/>
      <c r="D766" s="254"/>
      <c r="E766" s="252" t="str">
        <f t="shared" si="20"/>
        <v/>
      </c>
    </row>
    <row r="767" ht="36" customHeight="1" spans="1:5">
      <c r="A767" s="376" t="s">
        <v>1411</v>
      </c>
      <c r="B767" s="250" t="s">
        <v>1412</v>
      </c>
      <c r="C767" s="251">
        <v>582</v>
      </c>
      <c r="D767" s="251">
        <v>479</v>
      </c>
      <c r="E767" s="252">
        <f t="shared" si="20"/>
        <v>-0.177</v>
      </c>
    </row>
    <row r="768" ht="36" customHeight="1" spans="1:5">
      <c r="A768" s="377" t="s">
        <v>1413</v>
      </c>
      <c r="B768" s="253" t="s">
        <v>1414</v>
      </c>
      <c r="C768" s="254">
        <v>107</v>
      </c>
      <c r="D768" s="254"/>
      <c r="E768" s="255">
        <f t="shared" si="20"/>
        <v>-1</v>
      </c>
    </row>
    <row r="769" ht="36" customHeight="1" spans="1:5">
      <c r="A769" s="377" t="s">
        <v>1415</v>
      </c>
      <c r="B769" s="253" t="s">
        <v>1416</v>
      </c>
      <c r="C769" s="254">
        <v>475</v>
      </c>
      <c r="D769" s="254">
        <v>479</v>
      </c>
      <c r="E769" s="255">
        <f t="shared" si="20"/>
        <v>0.008</v>
      </c>
    </row>
    <row r="770" ht="36" customHeight="1" spans="1:5">
      <c r="A770" s="377" t="s">
        <v>1417</v>
      </c>
      <c r="B770" s="253" t="s">
        <v>1418</v>
      </c>
      <c r="C770" s="254">
        <v>0</v>
      </c>
      <c r="D770" s="254">
        <v>0</v>
      </c>
      <c r="E770" s="252" t="str">
        <f t="shared" si="20"/>
        <v/>
      </c>
    </row>
    <row r="771" ht="36" customHeight="1" spans="1:5">
      <c r="A771" s="377" t="s">
        <v>1419</v>
      </c>
      <c r="B771" s="253" t="s">
        <v>1420</v>
      </c>
      <c r="C771" s="254"/>
      <c r="D771" s="254"/>
      <c r="E771" s="252" t="str">
        <f t="shared" si="20"/>
        <v/>
      </c>
    </row>
    <row r="772" ht="36" customHeight="1" spans="1:5">
      <c r="A772" s="377" t="s">
        <v>1421</v>
      </c>
      <c r="B772" s="253" t="s">
        <v>1422</v>
      </c>
      <c r="C772" s="254">
        <v>0</v>
      </c>
      <c r="D772" s="254">
        <v>0</v>
      </c>
      <c r="E772" s="252" t="str">
        <f t="shared" si="20"/>
        <v/>
      </c>
    </row>
    <row r="773" ht="36" customHeight="1" spans="1:5">
      <c r="A773" s="377" t="s">
        <v>1423</v>
      </c>
      <c r="B773" s="253" t="s">
        <v>1424</v>
      </c>
      <c r="C773" s="254">
        <v>0</v>
      </c>
      <c r="D773" s="254">
        <v>0</v>
      </c>
      <c r="E773" s="252" t="str">
        <f t="shared" si="20"/>
        <v/>
      </c>
    </row>
    <row r="774" ht="36" customHeight="1" spans="1:5">
      <c r="A774" s="257" t="s">
        <v>1425</v>
      </c>
      <c r="B774" s="253" t="s">
        <v>1426</v>
      </c>
      <c r="C774" s="254">
        <v>0</v>
      </c>
      <c r="D774" s="254">
        <v>0</v>
      </c>
      <c r="E774" s="252" t="str">
        <f t="shared" si="20"/>
        <v/>
      </c>
    </row>
    <row r="775" ht="36" customHeight="1" spans="1:5">
      <c r="A775" s="377" t="s">
        <v>1427</v>
      </c>
      <c r="B775" s="253" t="s">
        <v>1428</v>
      </c>
      <c r="C775" s="254"/>
      <c r="D775" s="254"/>
      <c r="E775" s="252" t="str">
        <f t="shared" si="20"/>
        <v/>
      </c>
    </row>
    <row r="776" ht="36" customHeight="1" spans="1:5">
      <c r="A776" s="376" t="s">
        <v>1429</v>
      </c>
      <c r="B776" s="250" t="s">
        <v>1430</v>
      </c>
      <c r="C776" s="251">
        <v>2953</v>
      </c>
      <c r="D776" s="251">
        <v>2945</v>
      </c>
      <c r="E776" s="252">
        <f t="shared" si="20"/>
        <v>-0.003</v>
      </c>
    </row>
    <row r="777" ht="36" customHeight="1" spans="1:5">
      <c r="A777" s="377" t="s">
        <v>1431</v>
      </c>
      <c r="B777" s="253" t="s">
        <v>1432</v>
      </c>
      <c r="C777" s="254">
        <v>2629</v>
      </c>
      <c r="D777" s="254">
        <v>2265</v>
      </c>
      <c r="E777" s="255">
        <f t="shared" si="20"/>
        <v>-0.138</v>
      </c>
    </row>
    <row r="778" ht="36" customHeight="1" spans="1:5">
      <c r="A778" s="377" t="s">
        <v>1433</v>
      </c>
      <c r="B778" s="253" t="s">
        <v>1434</v>
      </c>
      <c r="C778" s="254">
        <v>222</v>
      </c>
      <c r="D778" s="254">
        <v>680</v>
      </c>
      <c r="E778" s="255">
        <f t="shared" si="20"/>
        <v>2.063</v>
      </c>
    </row>
    <row r="779" ht="36" customHeight="1" spans="1:5">
      <c r="A779" s="377"/>
      <c r="B779" s="253" t="s">
        <v>1435</v>
      </c>
      <c r="C779" s="254">
        <v>75</v>
      </c>
      <c r="D779" s="254"/>
      <c r="E779" s="255">
        <f t="shared" si="20"/>
        <v>-1</v>
      </c>
    </row>
    <row r="780" ht="36" customHeight="1" spans="1:5">
      <c r="A780" s="377"/>
      <c r="B780" s="253" t="s">
        <v>1436</v>
      </c>
      <c r="C780" s="254">
        <v>27</v>
      </c>
      <c r="D780" s="254"/>
      <c r="E780" s="255">
        <f t="shared" si="20"/>
        <v>-1</v>
      </c>
    </row>
    <row r="781" ht="36" customHeight="1" spans="1:5">
      <c r="A781" s="377" t="s">
        <v>1437</v>
      </c>
      <c r="B781" s="253" t="s">
        <v>1438</v>
      </c>
      <c r="C781" s="254"/>
      <c r="D781" s="254"/>
      <c r="E781" s="252" t="str">
        <f t="shared" si="20"/>
        <v/>
      </c>
    </row>
    <row r="782" ht="36" customHeight="1" spans="1:5">
      <c r="A782" s="377" t="s">
        <v>1439</v>
      </c>
      <c r="B782" s="253" t="s">
        <v>1436</v>
      </c>
      <c r="C782" s="254">
        <v>0</v>
      </c>
      <c r="D782" s="254">
        <v>0</v>
      </c>
      <c r="E782" s="252" t="str">
        <f t="shared" si="20"/>
        <v/>
      </c>
    </row>
    <row r="783" ht="36" customHeight="1" spans="1:5">
      <c r="A783" s="376" t="s">
        <v>1440</v>
      </c>
      <c r="B783" s="250" t="s">
        <v>1441</v>
      </c>
      <c r="C783" s="251">
        <v>98</v>
      </c>
      <c r="D783" s="251">
        <v>393</v>
      </c>
      <c r="E783" s="252">
        <f t="shared" si="20"/>
        <v>3.01</v>
      </c>
    </row>
    <row r="784" ht="36" customHeight="1" spans="1:5">
      <c r="A784" s="377" t="s">
        <v>1442</v>
      </c>
      <c r="B784" s="253" t="s">
        <v>1443</v>
      </c>
      <c r="C784" s="254">
        <v>98</v>
      </c>
      <c r="D784" s="254">
        <v>393</v>
      </c>
      <c r="E784" s="255">
        <f t="shared" si="20"/>
        <v>3.01</v>
      </c>
    </row>
    <row r="785" ht="36" customHeight="1" spans="1:5">
      <c r="A785" s="377" t="s">
        <v>1444</v>
      </c>
      <c r="B785" s="253" t="s">
        <v>1445</v>
      </c>
      <c r="C785" s="254">
        <v>0</v>
      </c>
      <c r="D785" s="254">
        <v>0</v>
      </c>
      <c r="E785" s="252" t="str">
        <f t="shared" si="20"/>
        <v/>
      </c>
    </row>
    <row r="786" ht="36" customHeight="1" spans="1:5">
      <c r="A786" s="377" t="s">
        <v>1446</v>
      </c>
      <c r="B786" s="253" t="s">
        <v>1447</v>
      </c>
      <c r="C786" s="254">
        <v>0</v>
      </c>
      <c r="D786" s="254">
        <v>0</v>
      </c>
      <c r="E786" s="252" t="str">
        <f t="shared" si="20"/>
        <v/>
      </c>
    </row>
    <row r="787" ht="36" customHeight="1" spans="1:5">
      <c r="A787" s="377" t="s">
        <v>1448</v>
      </c>
      <c r="B787" s="253" t="s">
        <v>1449</v>
      </c>
      <c r="C787" s="254">
        <v>0</v>
      </c>
      <c r="D787" s="254">
        <v>0</v>
      </c>
      <c r="E787" s="252" t="str">
        <f t="shared" si="20"/>
        <v/>
      </c>
    </row>
    <row r="788" ht="36" customHeight="1" spans="1:5">
      <c r="A788" s="377" t="s">
        <v>1450</v>
      </c>
      <c r="B788" s="253" t="s">
        <v>1451</v>
      </c>
      <c r="C788" s="254">
        <v>0</v>
      </c>
      <c r="D788" s="254">
        <v>0</v>
      </c>
      <c r="E788" s="252" t="str">
        <f t="shared" si="20"/>
        <v/>
      </c>
    </row>
    <row r="789" ht="36" customHeight="1" spans="1:5">
      <c r="A789" s="377" t="s">
        <v>1452</v>
      </c>
      <c r="B789" s="253" t="s">
        <v>1453</v>
      </c>
      <c r="C789" s="254">
        <v>0</v>
      </c>
      <c r="D789" s="254">
        <v>0</v>
      </c>
      <c r="E789" s="252" t="str">
        <f t="shared" si="20"/>
        <v/>
      </c>
    </row>
    <row r="790" ht="36" customHeight="1" spans="1:5">
      <c r="A790" s="376" t="s">
        <v>1454</v>
      </c>
      <c r="B790" s="250" t="s">
        <v>1455</v>
      </c>
      <c r="C790" s="251">
        <f>SUM(C791:C795)</f>
        <v>0</v>
      </c>
      <c r="D790" s="251">
        <f>SUM(D791:D795)</f>
        <v>0</v>
      </c>
      <c r="E790" s="252" t="str">
        <f t="shared" si="20"/>
        <v/>
      </c>
    </row>
    <row r="791" ht="36" customHeight="1" spans="1:5">
      <c r="A791" s="377" t="s">
        <v>1456</v>
      </c>
      <c r="B791" s="253" t="s">
        <v>1457</v>
      </c>
      <c r="C791" s="254">
        <v>0</v>
      </c>
      <c r="D791" s="254">
        <v>0</v>
      </c>
      <c r="E791" s="252" t="str">
        <f t="shared" si="20"/>
        <v/>
      </c>
    </row>
    <row r="792" ht="36" customHeight="1" spans="1:5">
      <c r="A792" s="377" t="s">
        <v>1458</v>
      </c>
      <c r="B792" s="253" t="s">
        <v>1459</v>
      </c>
      <c r="C792" s="254">
        <v>0</v>
      </c>
      <c r="D792" s="254">
        <v>0</v>
      </c>
      <c r="E792" s="252" t="str">
        <f t="shared" si="20"/>
        <v/>
      </c>
    </row>
    <row r="793" ht="36" customHeight="1" spans="1:5">
      <c r="A793" s="377" t="s">
        <v>1460</v>
      </c>
      <c r="B793" s="253" t="s">
        <v>1461</v>
      </c>
      <c r="C793" s="254">
        <v>0</v>
      </c>
      <c r="D793" s="254">
        <v>0</v>
      </c>
      <c r="E793" s="252" t="str">
        <f t="shared" si="20"/>
        <v/>
      </c>
    </row>
    <row r="794" ht="36" customHeight="1" spans="1:5">
      <c r="A794" s="377" t="s">
        <v>1462</v>
      </c>
      <c r="B794" s="253" t="s">
        <v>1463</v>
      </c>
      <c r="C794" s="254">
        <v>0</v>
      </c>
      <c r="D794" s="254">
        <v>0</v>
      </c>
      <c r="E794" s="252" t="str">
        <f t="shared" si="20"/>
        <v/>
      </c>
    </row>
    <row r="795" ht="36" customHeight="1" spans="1:5">
      <c r="A795" s="377" t="s">
        <v>1464</v>
      </c>
      <c r="B795" s="253" t="s">
        <v>1465</v>
      </c>
      <c r="C795" s="254">
        <v>0</v>
      </c>
      <c r="D795" s="254">
        <v>0</v>
      </c>
      <c r="E795" s="252" t="str">
        <f t="shared" si="20"/>
        <v/>
      </c>
    </row>
    <row r="796" ht="36" customHeight="1" spans="1:5">
      <c r="A796" s="376" t="s">
        <v>1466</v>
      </c>
      <c r="B796" s="250" t="s">
        <v>1467</v>
      </c>
      <c r="C796" s="251">
        <f>SUM(C797:C798)</f>
        <v>0</v>
      </c>
      <c r="D796" s="251">
        <f>SUM(D797:D798)</f>
        <v>0</v>
      </c>
      <c r="E796" s="252" t="str">
        <f t="shared" ref="E796:E859" si="21">IF(C796&gt;0,D796/C796-1,IF(C796&lt;0,-(D796/C796-1),""))</f>
        <v/>
      </c>
    </row>
    <row r="797" ht="36" customHeight="1" spans="1:5">
      <c r="A797" s="377" t="s">
        <v>1468</v>
      </c>
      <c r="B797" s="253" t="s">
        <v>1469</v>
      </c>
      <c r="C797" s="254">
        <v>0</v>
      </c>
      <c r="D797" s="254">
        <v>0</v>
      </c>
      <c r="E797" s="252" t="str">
        <f t="shared" si="21"/>
        <v/>
      </c>
    </row>
    <row r="798" ht="36" customHeight="1" spans="1:5">
      <c r="A798" s="377" t="s">
        <v>1470</v>
      </c>
      <c r="B798" s="253" t="s">
        <v>1471</v>
      </c>
      <c r="C798" s="254">
        <v>0</v>
      </c>
      <c r="D798" s="254">
        <v>0</v>
      </c>
      <c r="E798" s="252" t="str">
        <f t="shared" si="21"/>
        <v/>
      </c>
    </row>
    <row r="799" ht="36" customHeight="1" spans="1:5">
      <c r="A799" s="376" t="s">
        <v>1472</v>
      </c>
      <c r="B799" s="250" t="s">
        <v>1473</v>
      </c>
      <c r="C799" s="251">
        <f>SUM(C800:C801)</f>
        <v>0</v>
      </c>
      <c r="D799" s="251">
        <f>SUM(D800:D801)</f>
        <v>0</v>
      </c>
      <c r="E799" s="252" t="str">
        <f t="shared" si="21"/>
        <v/>
      </c>
    </row>
    <row r="800" ht="36" customHeight="1" spans="1:5">
      <c r="A800" s="377" t="s">
        <v>1474</v>
      </c>
      <c r="B800" s="253" t="s">
        <v>1475</v>
      </c>
      <c r="C800" s="254">
        <v>0</v>
      </c>
      <c r="D800" s="254">
        <v>0</v>
      </c>
      <c r="E800" s="252" t="str">
        <f t="shared" si="21"/>
        <v/>
      </c>
    </row>
    <row r="801" ht="36" customHeight="1" spans="1:5">
      <c r="A801" s="377" t="s">
        <v>1476</v>
      </c>
      <c r="B801" s="253" t="s">
        <v>1477</v>
      </c>
      <c r="C801" s="254">
        <v>0</v>
      </c>
      <c r="D801" s="254">
        <v>0</v>
      </c>
      <c r="E801" s="252" t="str">
        <f t="shared" si="21"/>
        <v/>
      </c>
    </row>
    <row r="802" ht="36" customHeight="1" spans="1:5">
      <c r="A802" s="376" t="s">
        <v>1478</v>
      </c>
      <c r="B802" s="250" t="s">
        <v>1479</v>
      </c>
      <c r="C802" s="251">
        <f>C803</f>
        <v>0</v>
      </c>
      <c r="D802" s="251">
        <f>D803</f>
        <v>0</v>
      </c>
      <c r="E802" s="252" t="str">
        <f t="shared" si="21"/>
        <v/>
      </c>
    </row>
    <row r="803" ht="36" customHeight="1" spans="1:5">
      <c r="A803" s="377">
        <v>2110901</v>
      </c>
      <c r="B803" s="390" t="s">
        <v>1480</v>
      </c>
      <c r="C803" s="254">
        <v>0</v>
      </c>
      <c r="D803" s="254">
        <v>0</v>
      </c>
      <c r="E803" s="252" t="str">
        <f t="shared" si="21"/>
        <v/>
      </c>
    </row>
    <row r="804" ht="36" customHeight="1" spans="1:5">
      <c r="A804" s="376" t="s">
        <v>1481</v>
      </c>
      <c r="B804" s="250" t="s">
        <v>1482</v>
      </c>
      <c r="C804" s="251"/>
      <c r="D804" s="251"/>
      <c r="E804" s="252" t="str">
        <f t="shared" si="21"/>
        <v/>
      </c>
    </row>
    <row r="805" ht="36" customHeight="1" spans="1:5">
      <c r="A805" s="377">
        <v>2111001</v>
      </c>
      <c r="B805" s="390" t="s">
        <v>1483</v>
      </c>
      <c r="C805" s="254"/>
      <c r="D805" s="254"/>
      <c r="E805" s="252" t="str">
        <f t="shared" si="21"/>
        <v/>
      </c>
    </row>
    <row r="806" ht="36" customHeight="1" spans="1:5">
      <c r="A806" s="376" t="s">
        <v>1484</v>
      </c>
      <c r="B806" s="250" t="s">
        <v>1485</v>
      </c>
      <c r="C806" s="251"/>
      <c r="D806" s="251"/>
      <c r="E806" s="252" t="str">
        <f t="shared" si="21"/>
        <v/>
      </c>
    </row>
    <row r="807" ht="36" customHeight="1" spans="1:5">
      <c r="A807" s="377" t="s">
        <v>1486</v>
      </c>
      <c r="B807" s="253" t="s">
        <v>1487</v>
      </c>
      <c r="C807" s="254"/>
      <c r="D807" s="254"/>
      <c r="E807" s="252" t="str">
        <f t="shared" si="21"/>
        <v/>
      </c>
    </row>
    <row r="808" ht="36" customHeight="1" spans="1:5">
      <c r="A808" s="377" t="s">
        <v>1488</v>
      </c>
      <c r="B808" s="253" t="s">
        <v>1489</v>
      </c>
      <c r="C808" s="254"/>
      <c r="D808" s="254"/>
      <c r="E808" s="252" t="str">
        <f t="shared" si="21"/>
        <v/>
      </c>
    </row>
    <row r="809" ht="36" customHeight="1" spans="1:5">
      <c r="A809" s="377" t="s">
        <v>1490</v>
      </c>
      <c r="B809" s="253" t="s">
        <v>1491</v>
      </c>
      <c r="C809" s="254">
        <v>0</v>
      </c>
      <c r="D809" s="254">
        <v>0</v>
      </c>
      <c r="E809" s="252" t="str">
        <f t="shared" si="21"/>
        <v/>
      </c>
    </row>
    <row r="810" ht="36" customHeight="1" spans="1:5">
      <c r="A810" s="377" t="s">
        <v>1492</v>
      </c>
      <c r="B810" s="253" t="s">
        <v>1493</v>
      </c>
      <c r="C810" s="254">
        <v>0</v>
      </c>
      <c r="D810" s="254">
        <v>0</v>
      </c>
      <c r="E810" s="252" t="str">
        <f t="shared" si="21"/>
        <v/>
      </c>
    </row>
    <row r="811" ht="36" customHeight="1" spans="1:5">
      <c r="A811" s="377" t="s">
        <v>1494</v>
      </c>
      <c r="B811" s="253" t="s">
        <v>1495</v>
      </c>
      <c r="C811" s="254">
        <v>0</v>
      </c>
      <c r="D811" s="254">
        <v>0</v>
      </c>
      <c r="E811" s="252" t="str">
        <f t="shared" si="21"/>
        <v/>
      </c>
    </row>
    <row r="812" ht="36" customHeight="1" spans="1:5">
      <c r="A812" s="376" t="s">
        <v>1496</v>
      </c>
      <c r="B812" s="250" t="s">
        <v>1497</v>
      </c>
      <c r="C812" s="251">
        <f>C813</f>
        <v>0</v>
      </c>
      <c r="D812" s="251">
        <f>D813</f>
        <v>0</v>
      </c>
      <c r="E812" s="252" t="str">
        <f t="shared" si="21"/>
        <v/>
      </c>
    </row>
    <row r="813" ht="36" customHeight="1" spans="1:5">
      <c r="A813" s="257" t="s">
        <v>1498</v>
      </c>
      <c r="B813" s="253" t="s">
        <v>1499</v>
      </c>
      <c r="C813" s="254">
        <v>0</v>
      </c>
      <c r="D813" s="254">
        <v>0</v>
      </c>
      <c r="E813" s="252" t="str">
        <f t="shared" si="21"/>
        <v/>
      </c>
    </row>
    <row r="814" ht="36" customHeight="1" spans="1:5">
      <c r="A814" s="376" t="s">
        <v>1500</v>
      </c>
      <c r="B814" s="250" t="s">
        <v>1501</v>
      </c>
      <c r="C814" s="251">
        <f>C815</f>
        <v>0</v>
      </c>
      <c r="D814" s="251">
        <f>D815</f>
        <v>0</v>
      </c>
      <c r="E814" s="252" t="str">
        <f t="shared" si="21"/>
        <v/>
      </c>
    </row>
    <row r="815" ht="36" customHeight="1" spans="1:5">
      <c r="A815" s="257" t="s">
        <v>1502</v>
      </c>
      <c r="B815" s="253" t="s">
        <v>1503</v>
      </c>
      <c r="C815" s="254">
        <v>0</v>
      </c>
      <c r="D815" s="254">
        <v>0</v>
      </c>
      <c r="E815" s="252" t="str">
        <f t="shared" si="21"/>
        <v/>
      </c>
    </row>
    <row r="816" ht="36" customHeight="1" spans="1:5">
      <c r="A816" s="376" t="s">
        <v>1504</v>
      </c>
      <c r="B816" s="250" t="s">
        <v>1505</v>
      </c>
      <c r="C816" s="251"/>
      <c r="D816" s="251"/>
      <c r="E816" s="252" t="str">
        <f t="shared" si="21"/>
        <v/>
      </c>
    </row>
    <row r="817" ht="36" customHeight="1" spans="1:5">
      <c r="A817" s="377" t="s">
        <v>1506</v>
      </c>
      <c r="B817" s="253" t="s">
        <v>139</v>
      </c>
      <c r="C817" s="254">
        <v>0</v>
      </c>
      <c r="D817" s="254">
        <v>0</v>
      </c>
      <c r="E817" s="252" t="str">
        <f t="shared" si="21"/>
        <v/>
      </c>
    </row>
    <row r="818" ht="36" customHeight="1" spans="1:5">
      <c r="A818" s="377" t="s">
        <v>1507</v>
      </c>
      <c r="B818" s="253" t="s">
        <v>141</v>
      </c>
      <c r="C818" s="254">
        <v>0</v>
      </c>
      <c r="D818" s="254">
        <v>0</v>
      </c>
      <c r="E818" s="252" t="str">
        <f t="shared" si="21"/>
        <v/>
      </c>
    </row>
    <row r="819" ht="36" customHeight="1" spans="1:5">
      <c r="A819" s="377" t="s">
        <v>1508</v>
      </c>
      <c r="B819" s="253" t="s">
        <v>143</v>
      </c>
      <c r="C819" s="254">
        <v>0</v>
      </c>
      <c r="D819" s="254">
        <v>0</v>
      </c>
      <c r="E819" s="252" t="str">
        <f t="shared" si="21"/>
        <v/>
      </c>
    </row>
    <row r="820" ht="36" customHeight="1" spans="1:5">
      <c r="A820" s="377" t="s">
        <v>1509</v>
      </c>
      <c r="B820" s="253" t="s">
        <v>1510</v>
      </c>
      <c r="C820" s="254">
        <v>0</v>
      </c>
      <c r="D820" s="254">
        <v>0</v>
      </c>
      <c r="E820" s="252" t="str">
        <f t="shared" si="21"/>
        <v/>
      </c>
    </row>
    <row r="821" ht="36" customHeight="1" spans="1:5">
      <c r="A821" s="377" t="s">
        <v>1511</v>
      </c>
      <c r="B821" s="253" t="s">
        <v>1512</v>
      </c>
      <c r="C821" s="254">
        <v>0</v>
      </c>
      <c r="D821" s="254">
        <v>0</v>
      </c>
      <c r="E821" s="252" t="str">
        <f t="shared" si="21"/>
        <v/>
      </c>
    </row>
    <row r="822" ht="36" customHeight="1" spans="1:5">
      <c r="A822" s="377" t="s">
        <v>1513</v>
      </c>
      <c r="B822" s="253" t="s">
        <v>1514</v>
      </c>
      <c r="C822" s="254">
        <v>0</v>
      </c>
      <c r="D822" s="254">
        <v>0</v>
      </c>
      <c r="E822" s="252" t="str">
        <f t="shared" si="21"/>
        <v/>
      </c>
    </row>
    <row r="823" ht="36" customHeight="1" spans="1:5">
      <c r="A823" s="377" t="s">
        <v>1515</v>
      </c>
      <c r="B823" s="253" t="s">
        <v>1516</v>
      </c>
      <c r="C823" s="254">
        <v>0</v>
      </c>
      <c r="D823" s="254">
        <v>0</v>
      </c>
      <c r="E823" s="252" t="str">
        <f t="shared" si="21"/>
        <v/>
      </c>
    </row>
    <row r="824" ht="36" customHeight="1" spans="1:5">
      <c r="A824" s="377" t="s">
        <v>1517</v>
      </c>
      <c r="B824" s="253" t="s">
        <v>1518</v>
      </c>
      <c r="C824" s="254">
        <v>0</v>
      </c>
      <c r="D824" s="254">
        <v>0</v>
      </c>
      <c r="E824" s="252" t="str">
        <f t="shared" si="21"/>
        <v/>
      </c>
    </row>
    <row r="825" ht="36" customHeight="1" spans="1:5">
      <c r="A825" s="377" t="s">
        <v>1519</v>
      </c>
      <c r="B825" s="253" t="s">
        <v>1520</v>
      </c>
      <c r="C825" s="254">
        <v>0</v>
      </c>
      <c r="D825" s="254">
        <v>0</v>
      </c>
      <c r="E825" s="252" t="str">
        <f t="shared" si="21"/>
        <v/>
      </c>
    </row>
    <row r="826" ht="36" customHeight="1" spans="1:5">
      <c r="A826" s="377" t="s">
        <v>1521</v>
      </c>
      <c r="B826" s="253" t="s">
        <v>1522</v>
      </c>
      <c r="C826" s="254">
        <v>0</v>
      </c>
      <c r="D826" s="254">
        <v>0</v>
      </c>
      <c r="E826" s="252" t="str">
        <f t="shared" si="21"/>
        <v/>
      </c>
    </row>
    <row r="827" ht="36" customHeight="1" spans="1:5">
      <c r="A827" s="377" t="s">
        <v>1523</v>
      </c>
      <c r="B827" s="253" t="s">
        <v>240</v>
      </c>
      <c r="C827" s="254"/>
      <c r="D827" s="254"/>
      <c r="E827" s="252" t="str">
        <f t="shared" si="21"/>
        <v/>
      </c>
    </row>
    <row r="828" ht="36" customHeight="1" spans="1:5">
      <c r="A828" s="377" t="s">
        <v>1524</v>
      </c>
      <c r="B828" s="253" t="s">
        <v>1525</v>
      </c>
      <c r="C828" s="254">
        <v>0</v>
      </c>
      <c r="D828" s="254">
        <v>0</v>
      </c>
      <c r="E828" s="252" t="str">
        <f t="shared" si="21"/>
        <v/>
      </c>
    </row>
    <row r="829" ht="36" customHeight="1" spans="1:5">
      <c r="A829" s="377" t="s">
        <v>1526</v>
      </c>
      <c r="B829" s="253" t="s">
        <v>157</v>
      </c>
      <c r="C829" s="254">
        <v>0</v>
      </c>
      <c r="D829" s="254">
        <v>0</v>
      </c>
      <c r="E829" s="252" t="str">
        <f t="shared" si="21"/>
        <v/>
      </c>
    </row>
    <row r="830" ht="36" customHeight="1" spans="1:5">
      <c r="A830" s="377" t="s">
        <v>1527</v>
      </c>
      <c r="B830" s="253" t="s">
        <v>1528</v>
      </c>
      <c r="C830" s="254">
        <v>0</v>
      </c>
      <c r="D830" s="254">
        <v>0</v>
      </c>
      <c r="E830" s="252" t="str">
        <f t="shared" si="21"/>
        <v/>
      </c>
    </row>
    <row r="831" ht="36" customHeight="1" spans="1:5">
      <c r="A831" s="376" t="s">
        <v>1529</v>
      </c>
      <c r="B831" s="250" t="s">
        <v>1530</v>
      </c>
      <c r="C831" s="251"/>
      <c r="D831" s="251"/>
      <c r="E831" s="252" t="str">
        <f t="shared" si="21"/>
        <v/>
      </c>
    </row>
    <row r="832" ht="36" customHeight="1" spans="1:5">
      <c r="A832" s="388" t="s">
        <v>1531</v>
      </c>
      <c r="B832" s="393" t="s">
        <v>1532</v>
      </c>
      <c r="C832" s="254"/>
      <c r="D832" s="254"/>
      <c r="E832" s="252" t="str">
        <f t="shared" si="21"/>
        <v/>
      </c>
    </row>
    <row r="833" ht="36" customHeight="1" spans="1:5">
      <c r="A833" s="389" t="s">
        <v>1533</v>
      </c>
      <c r="B833" s="384" t="s">
        <v>528</v>
      </c>
      <c r="C833" s="385"/>
      <c r="D833" s="385"/>
      <c r="E833" s="252" t="str">
        <f t="shared" si="21"/>
        <v/>
      </c>
    </row>
    <row r="834" ht="36" customHeight="1" spans="1:5">
      <c r="A834" s="376" t="s">
        <v>89</v>
      </c>
      <c r="B834" s="250" t="s">
        <v>90</v>
      </c>
      <c r="C834" s="251">
        <v>7230</v>
      </c>
      <c r="D834" s="251">
        <v>3987</v>
      </c>
      <c r="E834" s="252">
        <f t="shared" si="21"/>
        <v>-0.449</v>
      </c>
    </row>
    <row r="835" ht="36" customHeight="1" spans="1:5">
      <c r="A835" s="376" t="s">
        <v>1534</v>
      </c>
      <c r="B835" s="250" t="s">
        <v>1535</v>
      </c>
      <c r="C835" s="251">
        <v>983</v>
      </c>
      <c r="D835" s="251">
        <v>1527</v>
      </c>
      <c r="E835" s="252">
        <f t="shared" si="21"/>
        <v>0.553</v>
      </c>
    </row>
    <row r="836" ht="36" customHeight="1" spans="1:5">
      <c r="A836" s="377" t="s">
        <v>1536</v>
      </c>
      <c r="B836" s="253" t="s">
        <v>139</v>
      </c>
      <c r="C836" s="254">
        <v>546</v>
      </c>
      <c r="D836" s="254">
        <v>1003</v>
      </c>
      <c r="E836" s="255">
        <f t="shared" si="21"/>
        <v>0.837</v>
      </c>
    </row>
    <row r="837" ht="36" customHeight="1" spans="1:5">
      <c r="A837" s="377" t="s">
        <v>1537</v>
      </c>
      <c r="B837" s="253" t="s">
        <v>141</v>
      </c>
      <c r="C837" s="254">
        <v>12</v>
      </c>
      <c r="D837" s="254">
        <v>71</v>
      </c>
      <c r="E837" s="255">
        <f t="shared" si="21"/>
        <v>4.917</v>
      </c>
    </row>
    <row r="838" ht="36" customHeight="1" spans="1:5">
      <c r="A838" s="377" t="s">
        <v>1538</v>
      </c>
      <c r="B838" s="253" t="s">
        <v>143</v>
      </c>
      <c r="C838" s="254"/>
      <c r="D838" s="254"/>
      <c r="E838" s="252" t="str">
        <f t="shared" si="21"/>
        <v/>
      </c>
    </row>
    <row r="839" ht="36" customHeight="1" spans="1:5">
      <c r="A839" s="377" t="s">
        <v>1539</v>
      </c>
      <c r="B839" s="253" t="s">
        <v>1540</v>
      </c>
      <c r="C839" s="254">
        <v>425</v>
      </c>
      <c r="D839" s="254"/>
      <c r="E839" s="255">
        <f t="shared" si="21"/>
        <v>-1</v>
      </c>
    </row>
    <row r="840" ht="36" customHeight="1" spans="1:5">
      <c r="A840" s="377" t="s">
        <v>1541</v>
      </c>
      <c r="B840" s="253" t="s">
        <v>1542</v>
      </c>
      <c r="C840" s="254"/>
      <c r="D840" s="254"/>
      <c r="E840" s="252" t="str">
        <f t="shared" si="21"/>
        <v/>
      </c>
    </row>
    <row r="841" ht="36" customHeight="1" spans="1:5">
      <c r="A841" s="377" t="s">
        <v>1543</v>
      </c>
      <c r="B841" s="253" t="s">
        <v>1544</v>
      </c>
      <c r="C841" s="254"/>
      <c r="D841" s="254"/>
      <c r="E841" s="252" t="str">
        <f t="shared" si="21"/>
        <v/>
      </c>
    </row>
    <row r="842" ht="36" customHeight="1" spans="1:5">
      <c r="A842" s="377" t="s">
        <v>1545</v>
      </c>
      <c r="B842" s="253" t="s">
        <v>1546</v>
      </c>
      <c r="C842" s="254">
        <v>0</v>
      </c>
      <c r="D842" s="254">
        <v>0</v>
      </c>
      <c r="E842" s="252" t="str">
        <f t="shared" si="21"/>
        <v/>
      </c>
    </row>
    <row r="843" ht="36" customHeight="1" spans="1:5">
      <c r="A843" s="377" t="s">
        <v>1547</v>
      </c>
      <c r="B843" s="253" t="s">
        <v>1548</v>
      </c>
      <c r="C843" s="254"/>
      <c r="D843" s="254">
        <v>453</v>
      </c>
      <c r="E843" s="252" t="str">
        <f t="shared" si="21"/>
        <v/>
      </c>
    </row>
    <row r="844" ht="36" customHeight="1" spans="1:5">
      <c r="A844" s="377" t="s">
        <v>1549</v>
      </c>
      <c r="B844" s="253" t="s">
        <v>1550</v>
      </c>
      <c r="C844" s="254"/>
      <c r="D844" s="254"/>
      <c r="E844" s="252" t="str">
        <f t="shared" si="21"/>
        <v/>
      </c>
    </row>
    <row r="845" ht="36" customHeight="1" spans="1:5">
      <c r="A845" s="377" t="s">
        <v>1551</v>
      </c>
      <c r="B845" s="253" t="s">
        <v>1552</v>
      </c>
      <c r="C845" s="254"/>
      <c r="D845" s="254"/>
      <c r="E845" s="252" t="str">
        <f t="shared" si="21"/>
        <v/>
      </c>
    </row>
    <row r="846" ht="36" customHeight="1" spans="1:5">
      <c r="A846" s="376" t="s">
        <v>1553</v>
      </c>
      <c r="B846" s="250" t="s">
        <v>1554</v>
      </c>
      <c r="C846" s="251">
        <v>406</v>
      </c>
      <c r="D846" s="251">
        <v>790</v>
      </c>
      <c r="E846" s="252">
        <f t="shared" si="21"/>
        <v>0.946</v>
      </c>
    </row>
    <row r="847" ht="36" customHeight="1" spans="1:5">
      <c r="A847" s="377">
        <v>2120201</v>
      </c>
      <c r="B847" s="390" t="s">
        <v>1555</v>
      </c>
      <c r="C847" s="254">
        <v>406</v>
      </c>
      <c r="D847" s="254">
        <v>790</v>
      </c>
      <c r="E847" s="255">
        <f t="shared" si="21"/>
        <v>0.946</v>
      </c>
    </row>
    <row r="848" ht="36" customHeight="1" spans="1:5">
      <c r="A848" s="376" t="s">
        <v>1556</v>
      </c>
      <c r="B848" s="250" t="s">
        <v>1557</v>
      </c>
      <c r="C848" s="251">
        <v>5358</v>
      </c>
      <c r="D848" s="251">
        <v>75</v>
      </c>
      <c r="E848" s="252">
        <f t="shared" si="21"/>
        <v>-0.986</v>
      </c>
    </row>
    <row r="849" ht="36" customHeight="1" spans="1:5">
      <c r="A849" s="377" t="s">
        <v>1558</v>
      </c>
      <c r="B849" s="253" t="s">
        <v>1559</v>
      </c>
      <c r="C849" s="254">
        <v>5358</v>
      </c>
      <c r="D849" s="254">
        <v>75</v>
      </c>
      <c r="E849" s="255">
        <f t="shared" si="21"/>
        <v>-0.986</v>
      </c>
    </row>
    <row r="850" ht="36" customHeight="1" spans="1:5">
      <c r="A850" s="377" t="s">
        <v>1560</v>
      </c>
      <c r="B850" s="253" t="s">
        <v>1561</v>
      </c>
      <c r="C850" s="254">
        <v>0</v>
      </c>
      <c r="D850" s="254">
        <v>0</v>
      </c>
      <c r="E850" s="252" t="str">
        <f t="shared" si="21"/>
        <v/>
      </c>
    </row>
    <row r="851" ht="36" customHeight="1" spans="1:5">
      <c r="A851" s="376" t="s">
        <v>1562</v>
      </c>
      <c r="B851" s="250" t="s">
        <v>1563</v>
      </c>
      <c r="C851" s="251">
        <v>445</v>
      </c>
      <c r="D851" s="251">
        <v>1558</v>
      </c>
      <c r="E851" s="252">
        <f t="shared" si="21"/>
        <v>2.501</v>
      </c>
    </row>
    <row r="852" ht="36" customHeight="1" spans="1:5">
      <c r="A852" s="377">
        <v>2120501</v>
      </c>
      <c r="B852" s="390" t="s">
        <v>1564</v>
      </c>
      <c r="C852" s="254">
        <v>445</v>
      </c>
      <c r="D852" s="254">
        <v>1558</v>
      </c>
      <c r="E852" s="255">
        <f t="shared" si="21"/>
        <v>2.501</v>
      </c>
    </row>
    <row r="853" ht="36" customHeight="1" spans="1:5">
      <c r="A853" s="376" t="s">
        <v>1565</v>
      </c>
      <c r="B853" s="250" t="s">
        <v>1566</v>
      </c>
      <c r="C853" s="251"/>
      <c r="D853" s="251"/>
      <c r="E853" s="252" t="str">
        <f t="shared" si="21"/>
        <v/>
      </c>
    </row>
    <row r="854" ht="36" customHeight="1" spans="1:5">
      <c r="A854" s="377">
        <v>2120601</v>
      </c>
      <c r="B854" s="390" t="s">
        <v>1567</v>
      </c>
      <c r="C854" s="254"/>
      <c r="D854" s="254"/>
      <c r="E854" s="252" t="str">
        <f t="shared" si="21"/>
        <v/>
      </c>
    </row>
    <row r="855" ht="36" customHeight="1" spans="1:5">
      <c r="A855" s="376" t="s">
        <v>1568</v>
      </c>
      <c r="B855" s="250" t="s">
        <v>1569</v>
      </c>
      <c r="C855" s="251">
        <v>38</v>
      </c>
      <c r="D855" s="251">
        <v>37</v>
      </c>
      <c r="E855" s="252">
        <f t="shared" si="21"/>
        <v>-0.026</v>
      </c>
    </row>
    <row r="856" ht="36" customHeight="1" spans="1:5">
      <c r="A856" s="377">
        <v>2129999</v>
      </c>
      <c r="B856" s="390" t="s">
        <v>1570</v>
      </c>
      <c r="C856" s="254">
        <v>38</v>
      </c>
      <c r="D856" s="254">
        <v>37</v>
      </c>
      <c r="E856" s="255">
        <f t="shared" si="21"/>
        <v>-0.026</v>
      </c>
    </row>
    <row r="857" ht="36" customHeight="1" spans="1:5">
      <c r="A857" s="383" t="s">
        <v>1571</v>
      </c>
      <c r="B857" s="384" t="s">
        <v>528</v>
      </c>
      <c r="C857" s="385"/>
      <c r="D857" s="385"/>
      <c r="E857" s="252" t="str">
        <f t="shared" si="21"/>
        <v/>
      </c>
    </row>
    <row r="858" ht="36" customHeight="1" spans="1:5">
      <c r="A858" s="376" t="s">
        <v>91</v>
      </c>
      <c r="B858" s="250" t="s">
        <v>92</v>
      </c>
      <c r="C858" s="251">
        <v>97349</v>
      </c>
      <c r="D858" s="251">
        <v>58596</v>
      </c>
      <c r="E858" s="252">
        <f t="shared" si="21"/>
        <v>-0.398</v>
      </c>
    </row>
    <row r="859" ht="36" customHeight="1" spans="1:5">
      <c r="A859" s="376" t="s">
        <v>1572</v>
      </c>
      <c r="B859" s="250" t="s">
        <v>1573</v>
      </c>
      <c r="C859" s="251">
        <v>23445</v>
      </c>
      <c r="D859" s="251">
        <v>14465</v>
      </c>
      <c r="E859" s="252">
        <f t="shared" si="21"/>
        <v>-0.383</v>
      </c>
    </row>
    <row r="860" ht="36" customHeight="1" spans="1:5">
      <c r="A860" s="377" t="s">
        <v>1574</v>
      </c>
      <c r="B860" s="253" t="s">
        <v>139</v>
      </c>
      <c r="C860" s="254">
        <v>1726</v>
      </c>
      <c r="D860" s="254">
        <v>1771</v>
      </c>
      <c r="E860" s="255">
        <f t="shared" ref="E860:E923" si="22">IF(C860&gt;0,D860/C860-1,IF(C860&lt;0,-(D860/C860-1),""))</f>
        <v>0.026</v>
      </c>
    </row>
    <row r="861" ht="36" customHeight="1" spans="1:5">
      <c r="A861" s="377" t="s">
        <v>1575</v>
      </c>
      <c r="B861" s="253" t="s">
        <v>141</v>
      </c>
      <c r="C861" s="254">
        <v>8</v>
      </c>
      <c r="D861" s="254">
        <v>8</v>
      </c>
      <c r="E861" s="252">
        <f t="shared" si="22"/>
        <v>0</v>
      </c>
    </row>
    <row r="862" ht="36" customHeight="1" spans="1:5">
      <c r="A862" s="377" t="s">
        <v>1576</v>
      </c>
      <c r="B862" s="253" t="s">
        <v>143</v>
      </c>
      <c r="C862" s="254"/>
      <c r="D862" s="254"/>
      <c r="E862" s="252" t="str">
        <f t="shared" si="22"/>
        <v/>
      </c>
    </row>
    <row r="863" ht="36" customHeight="1" spans="1:5">
      <c r="A863" s="377" t="s">
        <v>1577</v>
      </c>
      <c r="B863" s="253" t="s">
        <v>157</v>
      </c>
      <c r="C863" s="254">
        <v>2237</v>
      </c>
      <c r="D863" s="254">
        <v>2369</v>
      </c>
      <c r="E863" s="255">
        <f t="shared" si="22"/>
        <v>0.059</v>
      </c>
    </row>
    <row r="864" ht="36" customHeight="1" spans="1:5">
      <c r="A864" s="377" t="s">
        <v>1578</v>
      </c>
      <c r="B864" s="253" t="s">
        <v>1579</v>
      </c>
      <c r="C864" s="254"/>
      <c r="D864" s="254"/>
      <c r="E864" s="252" t="str">
        <f t="shared" si="22"/>
        <v/>
      </c>
    </row>
    <row r="865" ht="36" customHeight="1" spans="1:5">
      <c r="A865" s="377" t="s">
        <v>1580</v>
      </c>
      <c r="B865" s="253" t="s">
        <v>1581</v>
      </c>
      <c r="C865" s="254">
        <v>43</v>
      </c>
      <c r="D865" s="254">
        <v>190</v>
      </c>
      <c r="E865" s="255">
        <f t="shared" si="22"/>
        <v>3.419</v>
      </c>
    </row>
    <row r="866" ht="36" customHeight="1" spans="1:5">
      <c r="A866" s="377" t="s">
        <v>1582</v>
      </c>
      <c r="B866" s="253" t="s">
        <v>1583</v>
      </c>
      <c r="C866" s="254">
        <v>343</v>
      </c>
      <c r="D866" s="254">
        <v>200</v>
      </c>
      <c r="E866" s="255">
        <f t="shared" si="22"/>
        <v>-0.417</v>
      </c>
    </row>
    <row r="867" ht="36" customHeight="1" spans="1:5">
      <c r="A867" s="377" t="s">
        <v>1584</v>
      </c>
      <c r="B867" s="253" t="s">
        <v>1585</v>
      </c>
      <c r="C867" s="254">
        <v>39</v>
      </c>
      <c r="D867" s="254">
        <v>19</v>
      </c>
      <c r="E867" s="255">
        <f t="shared" si="22"/>
        <v>-0.513</v>
      </c>
    </row>
    <row r="868" ht="36" customHeight="1" spans="1:5">
      <c r="A868" s="377" t="s">
        <v>1586</v>
      </c>
      <c r="B868" s="253" t="s">
        <v>1587</v>
      </c>
      <c r="C868" s="254"/>
      <c r="D868" s="254"/>
      <c r="E868" s="252" t="str">
        <f t="shared" si="22"/>
        <v/>
      </c>
    </row>
    <row r="869" ht="36" customHeight="1" spans="1:5">
      <c r="A869" s="377" t="s">
        <v>1588</v>
      </c>
      <c r="B869" s="253" t="s">
        <v>1589</v>
      </c>
      <c r="C869" s="254">
        <v>6</v>
      </c>
      <c r="D869" s="254"/>
      <c r="E869" s="255">
        <f t="shared" si="22"/>
        <v>-1</v>
      </c>
    </row>
    <row r="870" ht="36" customHeight="1" spans="1:5">
      <c r="A870" s="377" t="s">
        <v>1590</v>
      </c>
      <c r="B870" s="253" t="s">
        <v>1591</v>
      </c>
      <c r="C870" s="254"/>
      <c r="D870" s="254"/>
      <c r="E870" s="252" t="str">
        <f t="shared" si="22"/>
        <v/>
      </c>
    </row>
    <row r="871" ht="36" customHeight="1" spans="1:5">
      <c r="A871" s="377" t="s">
        <v>1592</v>
      </c>
      <c r="B871" s="253" t="s">
        <v>1593</v>
      </c>
      <c r="C871" s="254">
        <v>0</v>
      </c>
      <c r="D871" s="254">
        <v>0</v>
      </c>
      <c r="E871" s="252" t="str">
        <f t="shared" si="22"/>
        <v/>
      </c>
    </row>
    <row r="872" ht="36" customHeight="1" spans="1:5">
      <c r="A872" s="377" t="s">
        <v>1594</v>
      </c>
      <c r="B872" s="253" t="s">
        <v>1595</v>
      </c>
      <c r="C872" s="254">
        <v>20</v>
      </c>
      <c r="D872" s="254">
        <v>0</v>
      </c>
      <c r="E872" s="255">
        <f t="shared" si="22"/>
        <v>-1</v>
      </c>
    </row>
    <row r="873" ht="36" customHeight="1" spans="1:5">
      <c r="A873" s="377" t="s">
        <v>1596</v>
      </c>
      <c r="B873" s="253" t="s">
        <v>1597</v>
      </c>
      <c r="C873" s="254">
        <v>2893</v>
      </c>
      <c r="D873" s="254">
        <v>2861</v>
      </c>
      <c r="E873" s="255">
        <f t="shared" si="22"/>
        <v>-0.011</v>
      </c>
    </row>
    <row r="874" ht="36" customHeight="1" spans="1:5">
      <c r="A874" s="377" t="s">
        <v>1598</v>
      </c>
      <c r="B874" s="253" t="s">
        <v>1599</v>
      </c>
      <c r="C874" s="254">
        <v>0</v>
      </c>
      <c r="D874" s="254">
        <v>0</v>
      </c>
      <c r="E874" s="252" t="str">
        <f t="shared" si="22"/>
        <v/>
      </c>
    </row>
    <row r="875" ht="36" customHeight="1" spans="1:5">
      <c r="A875" s="377" t="s">
        <v>1600</v>
      </c>
      <c r="B875" s="253" t="s">
        <v>1601</v>
      </c>
      <c r="C875" s="254">
        <v>14393</v>
      </c>
      <c r="D875" s="254">
        <v>6421</v>
      </c>
      <c r="E875" s="255">
        <f t="shared" si="22"/>
        <v>-0.554</v>
      </c>
    </row>
    <row r="876" ht="36" customHeight="1" spans="1:5">
      <c r="A876" s="377" t="s">
        <v>1602</v>
      </c>
      <c r="B876" s="253" t="s">
        <v>1603</v>
      </c>
      <c r="C876" s="254"/>
      <c r="D876" s="254"/>
      <c r="E876" s="252" t="str">
        <f t="shared" si="22"/>
        <v/>
      </c>
    </row>
    <row r="877" ht="36" customHeight="1" spans="1:5">
      <c r="A877" s="377" t="s">
        <v>1604</v>
      </c>
      <c r="B877" s="253" t="s">
        <v>1605</v>
      </c>
      <c r="C877" s="254">
        <v>10</v>
      </c>
      <c r="D877" s="254"/>
      <c r="E877" s="255">
        <f t="shared" si="22"/>
        <v>-1</v>
      </c>
    </row>
    <row r="878" ht="36" customHeight="1" spans="1:5">
      <c r="A878" s="377" t="s">
        <v>1606</v>
      </c>
      <c r="B878" s="253" t="s">
        <v>1607</v>
      </c>
      <c r="C878" s="254">
        <v>697</v>
      </c>
      <c r="D878" s="254">
        <v>291</v>
      </c>
      <c r="E878" s="255">
        <f t="shared" si="22"/>
        <v>-0.582</v>
      </c>
    </row>
    <row r="879" ht="36" customHeight="1" spans="1:5">
      <c r="A879" s="377" t="s">
        <v>1608</v>
      </c>
      <c r="B879" s="253" t="s">
        <v>1609</v>
      </c>
      <c r="C879" s="254">
        <v>799</v>
      </c>
      <c r="D879" s="254">
        <v>146</v>
      </c>
      <c r="E879" s="255">
        <f t="shared" si="22"/>
        <v>-0.817</v>
      </c>
    </row>
    <row r="880" ht="36" customHeight="1" spans="1:5">
      <c r="A880" s="377" t="s">
        <v>1610</v>
      </c>
      <c r="B880" s="253" t="s">
        <v>1611</v>
      </c>
      <c r="C880" s="254"/>
      <c r="D880" s="254"/>
      <c r="E880" s="252" t="str">
        <f t="shared" si="22"/>
        <v/>
      </c>
    </row>
    <row r="881" ht="36" customHeight="1" spans="1:5">
      <c r="A881" s="377" t="s">
        <v>1612</v>
      </c>
      <c r="B881" s="253" t="s">
        <v>1613</v>
      </c>
      <c r="C881" s="254">
        <v>0</v>
      </c>
      <c r="D881" s="254">
        <v>0</v>
      </c>
      <c r="E881" s="252" t="str">
        <f t="shared" si="22"/>
        <v/>
      </c>
    </row>
    <row r="882" ht="36" customHeight="1" spans="1:5">
      <c r="A882" s="377" t="s">
        <v>1614</v>
      </c>
      <c r="B882" s="253" t="s">
        <v>1615</v>
      </c>
      <c r="C882" s="254"/>
      <c r="D882" s="254">
        <v>189</v>
      </c>
      <c r="E882" s="252" t="str">
        <f t="shared" si="22"/>
        <v/>
      </c>
    </row>
    <row r="883" ht="36" customHeight="1" spans="1:5">
      <c r="A883" s="377"/>
      <c r="B883" s="253" t="s">
        <v>1616</v>
      </c>
      <c r="C883" s="254">
        <v>200</v>
      </c>
      <c r="D883" s="254"/>
      <c r="E883" s="255">
        <f t="shared" si="22"/>
        <v>-1</v>
      </c>
    </row>
    <row r="884" ht="36" customHeight="1" spans="1:5">
      <c r="A884" s="377" t="s">
        <v>1617</v>
      </c>
      <c r="B884" s="253" t="s">
        <v>1618</v>
      </c>
      <c r="C884" s="254"/>
      <c r="D884" s="254"/>
      <c r="E884" s="252" t="str">
        <f t="shared" si="22"/>
        <v/>
      </c>
    </row>
    <row r="885" ht="36" customHeight="1" spans="1:5">
      <c r="A885" s="377" t="s">
        <v>1619</v>
      </c>
      <c r="B885" s="253" t="s">
        <v>1620</v>
      </c>
      <c r="C885" s="254">
        <v>31</v>
      </c>
      <c r="D885" s="254"/>
      <c r="E885" s="255">
        <f t="shared" si="22"/>
        <v>-1</v>
      </c>
    </row>
    <row r="886" ht="36" customHeight="1" spans="1:5">
      <c r="A886" s="376" t="s">
        <v>1621</v>
      </c>
      <c r="B886" s="250" t="s">
        <v>1622</v>
      </c>
      <c r="C886" s="251">
        <v>5987</v>
      </c>
      <c r="D886" s="251">
        <v>3634</v>
      </c>
      <c r="E886" s="252">
        <f t="shared" si="22"/>
        <v>-0.393</v>
      </c>
    </row>
    <row r="887" ht="36" customHeight="1" spans="1:5">
      <c r="A887" s="377" t="s">
        <v>1623</v>
      </c>
      <c r="B887" s="253" t="s">
        <v>139</v>
      </c>
      <c r="C887" s="254">
        <v>754</v>
      </c>
      <c r="D887" s="254">
        <v>762</v>
      </c>
      <c r="E887" s="255">
        <f t="shared" si="22"/>
        <v>0.011</v>
      </c>
    </row>
    <row r="888" ht="36" customHeight="1" spans="1:5">
      <c r="A888" s="377" t="s">
        <v>1624</v>
      </c>
      <c r="B888" s="253" t="s">
        <v>141</v>
      </c>
      <c r="C888" s="254">
        <v>201</v>
      </c>
      <c r="D888" s="254">
        <v>246</v>
      </c>
      <c r="E888" s="255">
        <f t="shared" si="22"/>
        <v>0.224</v>
      </c>
    </row>
    <row r="889" ht="36" customHeight="1" spans="1:5">
      <c r="A889" s="377" t="s">
        <v>1625</v>
      </c>
      <c r="B889" s="253" t="s">
        <v>143</v>
      </c>
      <c r="C889" s="254"/>
      <c r="D889" s="254"/>
      <c r="E889" s="252" t="str">
        <f t="shared" si="22"/>
        <v/>
      </c>
    </row>
    <row r="890" ht="36" customHeight="1" spans="1:5">
      <c r="A890" s="377" t="s">
        <v>1626</v>
      </c>
      <c r="B890" s="253" t="s">
        <v>1627</v>
      </c>
      <c r="C890" s="254">
        <v>839</v>
      </c>
      <c r="D890" s="254">
        <v>504</v>
      </c>
      <c r="E890" s="255">
        <f t="shared" si="22"/>
        <v>-0.399</v>
      </c>
    </row>
    <row r="891" ht="36" customHeight="1" spans="1:5">
      <c r="A891" s="377" t="s">
        <v>1628</v>
      </c>
      <c r="B891" s="253" t="s">
        <v>1629</v>
      </c>
      <c r="C891" s="254">
        <v>112</v>
      </c>
      <c r="D891" s="254">
        <v>56</v>
      </c>
      <c r="E891" s="255">
        <f t="shared" si="22"/>
        <v>-0.5</v>
      </c>
    </row>
    <row r="892" ht="36" customHeight="1" spans="1:5">
      <c r="A892" s="377" t="s">
        <v>1630</v>
      </c>
      <c r="B892" s="253" t="s">
        <v>1631</v>
      </c>
      <c r="C892" s="254"/>
      <c r="D892" s="254"/>
      <c r="E892" s="252" t="str">
        <f t="shared" si="22"/>
        <v/>
      </c>
    </row>
    <row r="893" ht="36" customHeight="1" spans="1:5">
      <c r="A893" s="377" t="s">
        <v>1632</v>
      </c>
      <c r="B893" s="253" t="s">
        <v>1633</v>
      </c>
      <c r="C893" s="254">
        <v>238</v>
      </c>
      <c r="D893" s="254">
        <v>164</v>
      </c>
      <c r="E893" s="255">
        <f t="shared" si="22"/>
        <v>-0.311</v>
      </c>
    </row>
    <row r="894" ht="36" customHeight="1" spans="1:5">
      <c r="A894" s="377" t="s">
        <v>1634</v>
      </c>
      <c r="B894" s="253" t="s">
        <v>1635</v>
      </c>
      <c r="C894" s="254">
        <v>2367</v>
      </c>
      <c r="D894" s="254">
        <v>1350</v>
      </c>
      <c r="E894" s="255">
        <f t="shared" si="22"/>
        <v>-0.43</v>
      </c>
    </row>
    <row r="895" ht="36" customHeight="1" spans="1:5">
      <c r="A895" s="377" t="s">
        <v>1636</v>
      </c>
      <c r="B895" s="253" t="s">
        <v>1637</v>
      </c>
      <c r="C895" s="254"/>
      <c r="D895" s="254"/>
      <c r="E895" s="252" t="str">
        <f t="shared" si="22"/>
        <v/>
      </c>
    </row>
    <row r="896" ht="36" customHeight="1" spans="1:5">
      <c r="A896" s="377" t="s">
        <v>1638</v>
      </c>
      <c r="B896" s="253" t="s">
        <v>1639</v>
      </c>
      <c r="C896" s="254"/>
      <c r="D896" s="254"/>
      <c r="E896" s="252" t="str">
        <f t="shared" si="22"/>
        <v/>
      </c>
    </row>
    <row r="897" ht="36" customHeight="1" spans="1:5">
      <c r="A897" s="377" t="s">
        <v>1640</v>
      </c>
      <c r="B897" s="253" t="s">
        <v>1641</v>
      </c>
      <c r="C897" s="254"/>
      <c r="D897" s="254"/>
      <c r="E897" s="252" t="str">
        <f t="shared" si="22"/>
        <v/>
      </c>
    </row>
    <row r="898" ht="36" customHeight="1" spans="1:5">
      <c r="A898" s="377" t="s">
        <v>1642</v>
      </c>
      <c r="B898" s="253" t="s">
        <v>1643</v>
      </c>
      <c r="C898" s="254"/>
      <c r="D898" s="254"/>
      <c r="E898" s="252" t="str">
        <f t="shared" si="22"/>
        <v/>
      </c>
    </row>
    <row r="899" ht="36" customHeight="1" spans="1:5">
      <c r="A899" s="377" t="s">
        <v>1644</v>
      </c>
      <c r="B899" s="253" t="s">
        <v>1645</v>
      </c>
      <c r="C899" s="254"/>
      <c r="D899" s="254"/>
      <c r="E899" s="252" t="str">
        <f t="shared" si="22"/>
        <v/>
      </c>
    </row>
    <row r="900" ht="36" customHeight="1" spans="1:5">
      <c r="A900" s="377" t="s">
        <v>1646</v>
      </c>
      <c r="B900" s="253" t="s">
        <v>1647</v>
      </c>
      <c r="C900" s="254"/>
      <c r="D900" s="254"/>
      <c r="E900" s="252" t="str">
        <f t="shared" si="22"/>
        <v/>
      </c>
    </row>
    <row r="901" ht="36" customHeight="1" spans="1:5">
      <c r="A901" s="377" t="s">
        <v>1648</v>
      </c>
      <c r="B901" s="253" t="s">
        <v>1649</v>
      </c>
      <c r="C901" s="254">
        <v>26</v>
      </c>
      <c r="D901" s="254"/>
      <c r="E901" s="255">
        <f t="shared" si="22"/>
        <v>-1</v>
      </c>
    </row>
    <row r="902" ht="36" customHeight="1" spans="1:5">
      <c r="A902" s="377" t="s">
        <v>1650</v>
      </c>
      <c r="B902" s="253" t="s">
        <v>1651</v>
      </c>
      <c r="C902" s="254"/>
      <c r="D902" s="254"/>
      <c r="E902" s="252" t="str">
        <f t="shared" si="22"/>
        <v/>
      </c>
    </row>
    <row r="903" ht="36" customHeight="1" spans="1:5">
      <c r="A903" s="377" t="s">
        <v>1652</v>
      </c>
      <c r="B903" s="253" t="s">
        <v>1653</v>
      </c>
      <c r="C903" s="254">
        <v>0</v>
      </c>
      <c r="D903" s="254">
        <v>0</v>
      </c>
      <c r="E903" s="252" t="str">
        <f t="shared" si="22"/>
        <v/>
      </c>
    </row>
    <row r="904" ht="36" customHeight="1" spans="1:5">
      <c r="A904" s="377" t="s">
        <v>1654</v>
      </c>
      <c r="B904" s="253" t="s">
        <v>1655</v>
      </c>
      <c r="C904" s="254">
        <v>9</v>
      </c>
      <c r="D904" s="254">
        <v>0</v>
      </c>
      <c r="E904" s="255">
        <f t="shared" si="22"/>
        <v>-1</v>
      </c>
    </row>
    <row r="905" ht="36" customHeight="1" spans="1:5">
      <c r="A905" s="377" t="s">
        <v>1656</v>
      </c>
      <c r="B905" s="253" t="s">
        <v>1657</v>
      </c>
      <c r="C905" s="254">
        <v>0</v>
      </c>
      <c r="D905" s="254">
        <v>0</v>
      </c>
      <c r="E905" s="252" t="str">
        <f t="shared" si="22"/>
        <v/>
      </c>
    </row>
    <row r="906" ht="36" customHeight="1" spans="1:5">
      <c r="A906" s="377" t="s">
        <v>1658</v>
      </c>
      <c r="B906" s="253" t="s">
        <v>1659</v>
      </c>
      <c r="C906" s="254">
        <v>132</v>
      </c>
      <c r="D906" s="254">
        <v>128</v>
      </c>
      <c r="E906" s="255">
        <f t="shared" si="22"/>
        <v>-0.03</v>
      </c>
    </row>
    <row r="907" ht="36" customHeight="1" spans="1:5">
      <c r="A907" s="377" t="s">
        <v>1660</v>
      </c>
      <c r="B907" s="253" t="s">
        <v>1661</v>
      </c>
      <c r="C907" s="254">
        <v>1265</v>
      </c>
      <c r="D907" s="254">
        <v>386</v>
      </c>
      <c r="E907" s="255">
        <f t="shared" si="22"/>
        <v>-0.695</v>
      </c>
    </row>
    <row r="908" ht="36" customHeight="1" spans="1:5">
      <c r="A908" s="377" t="s">
        <v>1662</v>
      </c>
      <c r="B908" s="253" t="s">
        <v>1663</v>
      </c>
      <c r="C908" s="254"/>
      <c r="D908" s="254"/>
      <c r="E908" s="252" t="str">
        <f t="shared" si="22"/>
        <v/>
      </c>
    </row>
    <row r="909" ht="36" customHeight="1" spans="1:5">
      <c r="A909" s="377" t="s">
        <v>1664</v>
      </c>
      <c r="B909" s="253" t="s">
        <v>1591</v>
      </c>
      <c r="C909" s="254"/>
      <c r="D909" s="254"/>
      <c r="E909" s="252" t="str">
        <f t="shared" si="22"/>
        <v/>
      </c>
    </row>
    <row r="910" ht="36" customHeight="1" spans="1:5">
      <c r="A910" s="377" t="s">
        <v>1665</v>
      </c>
      <c r="B910" s="253" t="s">
        <v>1666</v>
      </c>
      <c r="C910" s="254">
        <v>44</v>
      </c>
      <c r="D910" s="254">
        <v>38</v>
      </c>
      <c r="E910" s="255">
        <f t="shared" si="22"/>
        <v>-0.136</v>
      </c>
    </row>
    <row r="911" ht="36" customHeight="1" spans="1:5">
      <c r="A911" s="376" t="s">
        <v>1667</v>
      </c>
      <c r="B911" s="250" t="s">
        <v>1668</v>
      </c>
      <c r="C911" s="251">
        <v>15155</v>
      </c>
      <c r="D911" s="251">
        <v>5304</v>
      </c>
      <c r="E911" s="252">
        <f t="shared" si="22"/>
        <v>-0.65</v>
      </c>
    </row>
    <row r="912" ht="36" customHeight="1" spans="1:5">
      <c r="A912" s="377" t="s">
        <v>1669</v>
      </c>
      <c r="B912" s="253" t="s">
        <v>139</v>
      </c>
      <c r="C912" s="254">
        <v>985</v>
      </c>
      <c r="D912" s="254">
        <v>1095</v>
      </c>
      <c r="E912" s="255">
        <f t="shared" si="22"/>
        <v>0.112</v>
      </c>
    </row>
    <row r="913" ht="36" customHeight="1" spans="1:5">
      <c r="A913" s="377" t="s">
        <v>1670</v>
      </c>
      <c r="B913" s="253" t="s">
        <v>141</v>
      </c>
      <c r="C913" s="254">
        <v>3</v>
      </c>
      <c r="D913" s="254">
        <v>23</v>
      </c>
      <c r="E913" s="255">
        <f t="shared" si="22"/>
        <v>6.667</v>
      </c>
    </row>
    <row r="914" ht="36" customHeight="1" spans="1:5">
      <c r="A914" s="377" t="s">
        <v>1671</v>
      </c>
      <c r="B914" s="253" t="s">
        <v>143</v>
      </c>
      <c r="C914" s="254"/>
      <c r="D914" s="254"/>
      <c r="E914" s="252" t="str">
        <f t="shared" si="22"/>
        <v/>
      </c>
    </row>
    <row r="915" ht="36" customHeight="1" spans="1:5">
      <c r="A915" s="377" t="s">
        <v>1672</v>
      </c>
      <c r="B915" s="253" t="s">
        <v>1673</v>
      </c>
      <c r="C915" s="254">
        <v>801</v>
      </c>
      <c r="D915" s="254">
        <v>688</v>
      </c>
      <c r="E915" s="255">
        <f t="shared" si="22"/>
        <v>-0.141</v>
      </c>
    </row>
    <row r="916" ht="36" customHeight="1" spans="1:5">
      <c r="A916" s="377" t="s">
        <v>1674</v>
      </c>
      <c r="B916" s="253" t="s">
        <v>1675</v>
      </c>
      <c r="C916" s="254">
        <v>12757</v>
      </c>
      <c r="D916" s="254">
        <v>2501</v>
      </c>
      <c r="E916" s="255">
        <f t="shared" si="22"/>
        <v>-0.804</v>
      </c>
    </row>
    <row r="917" ht="36" customHeight="1" spans="1:5">
      <c r="A917" s="377" t="s">
        <v>1676</v>
      </c>
      <c r="B917" s="253" t="s">
        <v>1677</v>
      </c>
      <c r="C917" s="254">
        <v>101</v>
      </c>
      <c r="D917" s="254">
        <v>146</v>
      </c>
      <c r="E917" s="255">
        <f t="shared" si="22"/>
        <v>0.446</v>
      </c>
    </row>
    <row r="918" ht="36" customHeight="1" spans="1:5">
      <c r="A918" s="377" t="s">
        <v>1678</v>
      </c>
      <c r="B918" s="253" t="s">
        <v>1679</v>
      </c>
      <c r="C918" s="254">
        <v>0</v>
      </c>
      <c r="D918" s="254">
        <v>0</v>
      </c>
      <c r="E918" s="252" t="str">
        <f t="shared" si="22"/>
        <v/>
      </c>
    </row>
    <row r="919" ht="36" customHeight="1" spans="1:5">
      <c r="A919" s="377" t="s">
        <v>1680</v>
      </c>
      <c r="B919" s="253" t="s">
        <v>1681</v>
      </c>
      <c r="C919" s="254"/>
      <c r="D919" s="254"/>
      <c r="E919" s="252" t="str">
        <f t="shared" si="22"/>
        <v/>
      </c>
    </row>
    <row r="920" ht="36" customHeight="1" spans="1:5">
      <c r="A920" s="377" t="s">
        <v>1682</v>
      </c>
      <c r="B920" s="253" t="s">
        <v>1683</v>
      </c>
      <c r="C920" s="254">
        <v>0</v>
      </c>
      <c r="D920" s="254">
        <v>0</v>
      </c>
      <c r="E920" s="252" t="str">
        <f t="shared" si="22"/>
        <v/>
      </c>
    </row>
    <row r="921" ht="36" customHeight="1" spans="1:5">
      <c r="A921" s="377" t="s">
        <v>1684</v>
      </c>
      <c r="B921" s="253" t="s">
        <v>1685</v>
      </c>
      <c r="C921" s="254"/>
      <c r="D921" s="254"/>
      <c r="E921" s="252" t="str">
        <f t="shared" si="22"/>
        <v/>
      </c>
    </row>
    <row r="922" ht="36" customHeight="1" spans="1:5">
      <c r="A922" s="377" t="s">
        <v>1686</v>
      </c>
      <c r="B922" s="253" t="s">
        <v>1687</v>
      </c>
      <c r="C922" s="254">
        <v>103</v>
      </c>
      <c r="D922" s="254">
        <v>105</v>
      </c>
      <c r="E922" s="255">
        <f t="shared" si="22"/>
        <v>0.019</v>
      </c>
    </row>
    <row r="923" ht="36" customHeight="1" spans="1:5">
      <c r="A923" s="377" t="s">
        <v>1688</v>
      </c>
      <c r="B923" s="253" t="s">
        <v>1689</v>
      </c>
      <c r="C923" s="254"/>
      <c r="D923" s="254"/>
      <c r="E923" s="252" t="str">
        <f t="shared" si="22"/>
        <v/>
      </c>
    </row>
    <row r="924" ht="36" customHeight="1" spans="1:5">
      <c r="A924" s="377" t="s">
        <v>1690</v>
      </c>
      <c r="B924" s="253" t="s">
        <v>1691</v>
      </c>
      <c r="C924" s="254"/>
      <c r="D924" s="254"/>
      <c r="E924" s="252" t="str">
        <f t="shared" ref="E924:E987" si="23">IF(C924&gt;0,D924/C924-1,IF(C924&lt;0,-(D924/C924-1),""))</f>
        <v/>
      </c>
    </row>
    <row r="925" ht="36" customHeight="1" spans="1:5">
      <c r="A925" s="377" t="s">
        <v>1692</v>
      </c>
      <c r="B925" s="253" t="s">
        <v>1693</v>
      </c>
      <c r="C925" s="254">
        <v>71</v>
      </c>
      <c r="D925" s="254">
        <v>14</v>
      </c>
      <c r="E925" s="255">
        <f t="shared" si="23"/>
        <v>-0.803</v>
      </c>
    </row>
    <row r="926" ht="36" customHeight="1" spans="1:5">
      <c r="A926" s="377" t="s">
        <v>1694</v>
      </c>
      <c r="B926" s="253" t="s">
        <v>1695</v>
      </c>
      <c r="C926" s="254">
        <v>298</v>
      </c>
      <c r="D926" s="254">
        <v>538</v>
      </c>
      <c r="E926" s="255">
        <f t="shared" si="23"/>
        <v>0.805</v>
      </c>
    </row>
    <row r="927" ht="36" customHeight="1" spans="1:5">
      <c r="A927" s="377" t="s">
        <v>1696</v>
      </c>
      <c r="B927" s="253" t="s">
        <v>1697</v>
      </c>
      <c r="C927" s="254">
        <v>36</v>
      </c>
      <c r="D927" s="254">
        <v>140</v>
      </c>
      <c r="E927" s="255">
        <f t="shared" si="23"/>
        <v>2.889</v>
      </c>
    </row>
    <row r="928" ht="36" customHeight="1" spans="1:5">
      <c r="A928" s="377" t="s">
        <v>1698</v>
      </c>
      <c r="B928" s="253" t="s">
        <v>1699</v>
      </c>
      <c r="C928" s="254"/>
      <c r="D928" s="254">
        <v>54</v>
      </c>
      <c r="E928" s="252" t="str">
        <f t="shared" si="23"/>
        <v/>
      </c>
    </row>
    <row r="929" ht="36" customHeight="1" spans="1:5">
      <c r="A929" s="377" t="s">
        <v>1700</v>
      </c>
      <c r="B929" s="253" t="s">
        <v>1701</v>
      </c>
      <c r="C929" s="254">
        <v>0</v>
      </c>
      <c r="D929" s="254">
        <v>0</v>
      </c>
      <c r="E929" s="252" t="str">
        <f t="shared" si="23"/>
        <v/>
      </c>
    </row>
    <row r="930" ht="36" customHeight="1" spans="1:5">
      <c r="A930" s="377" t="s">
        <v>1702</v>
      </c>
      <c r="B930" s="253" t="s">
        <v>1703</v>
      </c>
      <c r="C930" s="254">
        <v>0</v>
      </c>
      <c r="D930" s="254">
        <v>0</v>
      </c>
      <c r="E930" s="252" t="str">
        <f t="shared" si="23"/>
        <v/>
      </c>
    </row>
    <row r="931" ht="36" customHeight="1" spans="1:5">
      <c r="A931" s="377" t="s">
        <v>1704</v>
      </c>
      <c r="B931" s="253" t="s">
        <v>1705</v>
      </c>
      <c r="C931" s="254">
        <v>0</v>
      </c>
      <c r="D931" s="254">
        <v>0</v>
      </c>
      <c r="E931" s="252" t="str">
        <f t="shared" si="23"/>
        <v/>
      </c>
    </row>
    <row r="932" ht="36" customHeight="1" spans="1:5">
      <c r="A932" s="377" t="s">
        <v>1706</v>
      </c>
      <c r="B932" s="253" t="s">
        <v>1707</v>
      </c>
      <c r="C932" s="254">
        <v>0</v>
      </c>
      <c r="D932" s="254">
        <v>0</v>
      </c>
      <c r="E932" s="252" t="str">
        <f t="shared" si="23"/>
        <v/>
      </c>
    </row>
    <row r="933" ht="36" customHeight="1" spans="1:5">
      <c r="A933" s="377" t="s">
        <v>1708</v>
      </c>
      <c r="B933" s="253" t="s">
        <v>1651</v>
      </c>
      <c r="C933" s="254">
        <v>0</v>
      </c>
      <c r="D933" s="254">
        <v>0</v>
      </c>
      <c r="E933" s="252" t="str">
        <f t="shared" si="23"/>
        <v/>
      </c>
    </row>
    <row r="934" ht="36" customHeight="1" spans="1:5">
      <c r="A934" s="377" t="s">
        <v>1709</v>
      </c>
      <c r="B934" s="253" t="s">
        <v>1710</v>
      </c>
      <c r="C934" s="254"/>
      <c r="D934" s="254"/>
      <c r="E934" s="252" t="str">
        <f t="shared" si="23"/>
        <v/>
      </c>
    </row>
    <row r="935" ht="36" customHeight="1" spans="1:5">
      <c r="A935" s="377" t="s">
        <v>1711</v>
      </c>
      <c r="B935" s="253" t="s">
        <v>1712</v>
      </c>
      <c r="C935" s="254">
        <v>0</v>
      </c>
      <c r="D935" s="254">
        <v>0</v>
      </c>
      <c r="E935" s="252" t="str">
        <f t="shared" si="23"/>
        <v/>
      </c>
    </row>
    <row r="936" ht="36" customHeight="1" spans="1:5">
      <c r="A936" s="377" t="s">
        <v>1713</v>
      </c>
      <c r="B936" s="253" t="s">
        <v>1714</v>
      </c>
      <c r="C936" s="254">
        <v>0</v>
      </c>
      <c r="D936" s="254">
        <v>0</v>
      </c>
      <c r="E936" s="252" t="str">
        <f t="shared" si="23"/>
        <v/>
      </c>
    </row>
    <row r="937" ht="36" customHeight="1" spans="1:5">
      <c r="A937" s="377" t="s">
        <v>1715</v>
      </c>
      <c r="B937" s="253" t="s">
        <v>1716</v>
      </c>
      <c r="C937" s="254">
        <v>0</v>
      </c>
      <c r="D937" s="254">
        <v>0</v>
      </c>
      <c r="E937" s="252" t="str">
        <f t="shared" si="23"/>
        <v/>
      </c>
    </row>
    <row r="938" ht="36" customHeight="1" spans="1:5">
      <c r="A938" s="377" t="s">
        <v>1717</v>
      </c>
      <c r="B938" s="253" t="s">
        <v>1718</v>
      </c>
      <c r="C938" s="254"/>
      <c r="D938" s="254"/>
      <c r="E938" s="252" t="str">
        <f t="shared" si="23"/>
        <v/>
      </c>
    </row>
    <row r="939" ht="36" customHeight="1" spans="1:5">
      <c r="A939" s="376" t="s">
        <v>1719</v>
      </c>
      <c r="B939" s="250" t="s">
        <v>1720</v>
      </c>
      <c r="C939" s="251">
        <v>46820</v>
      </c>
      <c r="D939" s="251">
        <v>30117</v>
      </c>
      <c r="E939" s="252">
        <f t="shared" si="23"/>
        <v>-0.357</v>
      </c>
    </row>
    <row r="940" ht="36" customHeight="1" spans="1:5">
      <c r="A940" s="377" t="s">
        <v>1721</v>
      </c>
      <c r="B940" s="253" t="s">
        <v>139</v>
      </c>
      <c r="C940" s="254">
        <v>160</v>
      </c>
      <c r="D940" s="254"/>
      <c r="E940" s="255">
        <f t="shared" si="23"/>
        <v>-1</v>
      </c>
    </row>
    <row r="941" ht="36" customHeight="1" spans="1:5">
      <c r="A941" s="377" t="s">
        <v>1722</v>
      </c>
      <c r="B941" s="253" t="s">
        <v>141</v>
      </c>
      <c r="C941" s="254">
        <v>79</v>
      </c>
      <c r="D941" s="254"/>
      <c r="E941" s="255">
        <f t="shared" si="23"/>
        <v>-1</v>
      </c>
    </row>
    <row r="942" ht="36" customHeight="1" spans="1:5">
      <c r="A942" s="377" t="s">
        <v>1723</v>
      </c>
      <c r="B942" s="253" t="s">
        <v>143</v>
      </c>
      <c r="C942" s="254">
        <v>0</v>
      </c>
      <c r="D942" s="254">
        <v>0</v>
      </c>
      <c r="E942" s="252" t="str">
        <f t="shared" si="23"/>
        <v/>
      </c>
    </row>
    <row r="943" ht="36" customHeight="1" spans="1:5">
      <c r="A943" s="377" t="s">
        <v>1724</v>
      </c>
      <c r="B943" s="253" t="s">
        <v>1725</v>
      </c>
      <c r="C943" s="254">
        <v>25995</v>
      </c>
      <c r="D943" s="254">
        <v>14230</v>
      </c>
      <c r="E943" s="255">
        <f t="shared" si="23"/>
        <v>-0.453</v>
      </c>
    </row>
    <row r="944" ht="36" customHeight="1" spans="1:5">
      <c r="A944" s="377" t="s">
        <v>1726</v>
      </c>
      <c r="B944" s="253" t="s">
        <v>1727</v>
      </c>
      <c r="C944" s="254">
        <v>14601</v>
      </c>
      <c r="D944" s="254">
        <v>14907</v>
      </c>
      <c r="E944" s="255">
        <f t="shared" si="23"/>
        <v>0.021</v>
      </c>
    </row>
    <row r="945" ht="36" customHeight="1" spans="1:5">
      <c r="A945" s="377" t="s">
        <v>1728</v>
      </c>
      <c r="B945" s="253" t="s">
        <v>1729</v>
      </c>
      <c r="C945" s="254">
        <v>15</v>
      </c>
      <c r="D945" s="254">
        <v>16</v>
      </c>
      <c r="E945" s="255">
        <f t="shared" si="23"/>
        <v>0.067</v>
      </c>
    </row>
    <row r="946" ht="36" customHeight="1" spans="1:5">
      <c r="A946" s="377" t="s">
        <v>1730</v>
      </c>
      <c r="B946" s="253" t="s">
        <v>1731</v>
      </c>
      <c r="C946" s="254">
        <v>1900</v>
      </c>
      <c r="D946" s="254">
        <v>458</v>
      </c>
      <c r="E946" s="255">
        <f t="shared" si="23"/>
        <v>-0.759</v>
      </c>
    </row>
    <row r="947" ht="36" customHeight="1" spans="1:5">
      <c r="A947" s="377" t="s">
        <v>1732</v>
      </c>
      <c r="B947" s="253" t="s">
        <v>1733</v>
      </c>
      <c r="C947" s="254">
        <v>0</v>
      </c>
      <c r="D947" s="254">
        <v>0</v>
      </c>
      <c r="E947" s="252" t="str">
        <f t="shared" si="23"/>
        <v/>
      </c>
    </row>
    <row r="948" ht="36" customHeight="1" spans="1:5">
      <c r="A948" s="377" t="s">
        <v>1734</v>
      </c>
      <c r="B948" s="253" t="s">
        <v>1735</v>
      </c>
      <c r="C948" s="254"/>
      <c r="D948" s="254"/>
      <c r="E948" s="252" t="str">
        <f t="shared" si="23"/>
        <v/>
      </c>
    </row>
    <row r="949" ht="36" customHeight="1" spans="1:5">
      <c r="A949" s="377" t="s">
        <v>1736</v>
      </c>
      <c r="B949" s="253" t="s">
        <v>1737</v>
      </c>
      <c r="C949" s="254">
        <v>4070</v>
      </c>
      <c r="D949" s="254">
        <v>506</v>
      </c>
      <c r="E949" s="255">
        <f t="shared" si="23"/>
        <v>-0.876</v>
      </c>
    </row>
    <row r="950" ht="36" customHeight="1" spans="1:5">
      <c r="A950" s="376" t="s">
        <v>1738</v>
      </c>
      <c r="B950" s="250" t="s">
        <v>1739</v>
      </c>
      <c r="C950" s="251">
        <v>4288</v>
      </c>
      <c r="D950" s="251">
        <v>3734</v>
      </c>
      <c r="E950" s="252">
        <f t="shared" si="23"/>
        <v>-0.129</v>
      </c>
    </row>
    <row r="951" ht="36" customHeight="1" spans="1:5">
      <c r="A951" s="377" t="s">
        <v>1740</v>
      </c>
      <c r="B951" s="253" t="s">
        <v>1741</v>
      </c>
      <c r="C951" s="254">
        <v>975</v>
      </c>
      <c r="D951" s="254">
        <v>1246</v>
      </c>
      <c r="E951" s="255">
        <f t="shared" si="23"/>
        <v>0.278</v>
      </c>
    </row>
    <row r="952" ht="36" customHeight="1" spans="1:5">
      <c r="A952" s="377" t="s">
        <v>1742</v>
      </c>
      <c r="B952" s="253" t="s">
        <v>1743</v>
      </c>
      <c r="C952" s="254"/>
      <c r="D952" s="254"/>
      <c r="E952" s="252" t="str">
        <f t="shared" si="23"/>
        <v/>
      </c>
    </row>
    <row r="953" ht="36" customHeight="1" spans="1:5">
      <c r="A953" s="377" t="s">
        <v>1744</v>
      </c>
      <c r="B953" s="253" t="s">
        <v>1745</v>
      </c>
      <c r="C953" s="254">
        <v>1470</v>
      </c>
      <c r="D953" s="254">
        <v>1359</v>
      </c>
      <c r="E953" s="255">
        <f t="shared" si="23"/>
        <v>-0.076</v>
      </c>
    </row>
    <row r="954" ht="36" customHeight="1" spans="1:5">
      <c r="A954" s="377" t="s">
        <v>1746</v>
      </c>
      <c r="B954" s="253" t="s">
        <v>1747</v>
      </c>
      <c r="C954" s="254">
        <v>1692</v>
      </c>
      <c r="D954" s="254">
        <v>1129</v>
      </c>
      <c r="E954" s="255">
        <f t="shared" si="23"/>
        <v>-0.333</v>
      </c>
    </row>
    <row r="955" ht="36" customHeight="1" spans="1:5">
      <c r="A955" s="377" t="s">
        <v>1748</v>
      </c>
      <c r="B955" s="253" t="s">
        <v>1749</v>
      </c>
      <c r="C955" s="254">
        <v>151</v>
      </c>
      <c r="D955" s="254">
        <v>0</v>
      </c>
      <c r="E955" s="255">
        <f t="shared" si="23"/>
        <v>-1</v>
      </c>
    </row>
    <row r="956" ht="36" customHeight="1" spans="1:5">
      <c r="A956" s="377" t="s">
        <v>1750</v>
      </c>
      <c r="B956" s="253" t="s">
        <v>1751</v>
      </c>
      <c r="C956" s="254"/>
      <c r="D956" s="254"/>
      <c r="E956" s="252" t="str">
        <f t="shared" si="23"/>
        <v/>
      </c>
    </row>
    <row r="957" ht="36" customHeight="1" spans="1:5">
      <c r="A957" s="376" t="s">
        <v>1752</v>
      </c>
      <c r="B957" s="250" t="s">
        <v>1753</v>
      </c>
      <c r="C957" s="251">
        <v>1607</v>
      </c>
      <c r="D957" s="251">
        <v>1302</v>
      </c>
      <c r="E957" s="252">
        <f t="shared" si="23"/>
        <v>-0.19</v>
      </c>
    </row>
    <row r="958" ht="36" customHeight="1" spans="1:5">
      <c r="A958" s="377" t="s">
        <v>1754</v>
      </c>
      <c r="B958" s="253" t="s">
        <v>1755</v>
      </c>
      <c r="C958" s="254">
        <v>26</v>
      </c>
      <c r="D958" s="254"/>
      <c r="E958" s="255">
        <f t="shared" si="23"/>
        <v>-1</v>
      </c>
    </row>
    <row r="959" ht="36" customHeight="1" spans="1:5">
      <c r="A959" s="377" t="s">
        <v>1756</v>
      </c>
      <c r="B959" s="253" t="s">
        <v>1757</v>
      </c>
      <c r="C959" s="254">
        <v>0</v>
      </c>
      <c r="D959" s="254">
        <v>0</v>
      </c>
      <c r="E959" s="252" t="str">
        <f t="shared" si="23"/>
        <v/>
      </c>
    </row>
    <row r="960" ht="36" customHeight="1" spans="1:5">
      <c r="A960" s="377" t="s">
        <v>1758</v>
      </c>
      <c r="B960" s="253" t="s">
        <v>1759</v>
      </c>
      <c r="C960" s="254">
        <v>1418</v>
      </c>
      <c r="D960" s="254">
        <v>1147</v>
      </c>
      <c r="E960" s="255">
        <f t="shared" si="23"/>
        <v>-0.191</v>
      </c>
    </row>
    <row r="961" ht="36" customHeight="1" spans="1:5">
      <c r="A961" s="377" t="s">
        <v>1760</v>
      </c>
      <c r="B961" s="253" t="s">
        <v>1761</v>
      </c>
      <c r="C961" s="254">
        <v>161</v>
      </c>
      <c r="D961" s="254">
        <v>155</v>
      </c>
      <c r="E961" s="255">
        <f t="shared" si="23"/>
        <v>-0.037</v>
      </c>
    </row>
    <row r="962" ht="36" customHeight="1" spans="1:5">
      <c r="A962" s="377" t="s">
        <v>1762</v>
      </c>
      <c r="B962" s="253" t="s">
        <v>1763</v>
      </c>
      <c r="C962" s="254">
        <v>0</v>
      </c>
      <c r="D962" s="254">
        <v>0</v>
      </c>
      <c r="E962" s="252" t="str">
        <f t="shared" si="23"/>
        <v/>
      </c>
    </row>
    <row r="963" ht="36" customHeight="1" spans="1:5">
      <c r="A963" s="377" t="s">
        <v>1764</v>
      </c>
      <c r="B963" s="253" t="s">
        <v>1765</v>
      </c>
      <c r="C963" s="254">
        <v>2</v>
      </c>
      <c r="D963" s="254">
        <v>0</v>
      </c>
      <c r="E963" s="255">
        <f t="shared" si="23"/>
        <v>-1</v>
      </c>
    </row>
    <row r="964" ht="36" customHeight="1" spans="1:5">
      <c r="A964" s="376" t="s">
        <v>1766</v>
      </c>
      <c r="B964" s="250" t="s">
        <v>1767</v>
      </c>
      <c r="C964" s="251">
        <f>SUM(C965:C966)</f>
        <v>0</v>
      </c>
      <c r="D964" s="251">
        <f>SUM(D965:D966)</f>
        <v>0</v>
      </c>
      <c r="E964" s="252" t="str">
        <f t="shared" si="23"/>
        <v/>
      </c>
    </row>
    <row r="965" ht="36" customHeight="1" spans="1:5">
      <c r="A965" s="377" t="s">
        <v>1768</v>
      </c>
      <c r="B965" s="253" t="s">
        <v>1769</v>
      </c>
      <c r="C965" s="254">
        <v>0</v>
      </c>
      <c r="D965" s="254">
        <v>0</v>
      </c>
      <c r="E965" s="252" t="str">
        <f t="shared" si="23"/>
        <v/>
      </c>
    </row>
    <row r="966" ht="36" customHeight="1" spans="1:5">
      <c r="A966" s="377" t="s">
        <v>1770</v>
      </c>
      <c r="B966" s="253" t="s">
        <v>1771</v>
      </c>
      <c r="C966" s="254">
        <v>0</v>
      </c>
      <c r="D966" s="254">
        <v>0</v>
      </c>
      <c r="E966" s="252" t="str">
        <f t="shared" si="23"/>
        <v/>
      </c>
    </row>
    <row r="967" ht="36" customHeight="1" spans="1:5">
      <c r="A967" s="376" t="s">
        <v>1772</v>
      </c>
      <c r="B967" s="250" t="s">
        <v>1773</v>
      </c>
      <c r="C967" s="251">
        <v>47</v>
      </c>
      <c r="D967" s="251">
        <v>40</v>
      </c>
      <c r="E967" s="252">
        <f t="shared" si="23"/>
        <v>-0.149</v>
      </c>
    </row>
    <row r="968" ht="36" customHeight="1" spans="1:5">
      <c r="A968" s="377" t="s">
        <v>1774</v>
      </c>
      <c r="B968" s="253" t="s">
        <v>1775</v>
      </c>
      <c r="C968" s="254"/>
      <c r="D968" s="254"/>
      <c r="E968" s="252" t="str">
        <f t="shared" si="23"/>
        <v/>
      </c>
    </row>
    <row r="969" ht="36" customHeight="1" spans="1:5">
      <c r="A969" s="377" t="s">
        <v>1776</v>
      </c>
      <c r="B969" s="253" t="s">
        <v>1777</v>
      </c>
      <c r="C969" s="254">
        <v>47</v>
      </c>
      <c r="D969" s="254">
        <v>40</v>
      </c>
      <c r="E969" s="255">
        <f t="shared" si="23"/>
        <v>-0.149</v>
      </c>
    </row>
    <row r="970" ht="36" customHeight="1" spans="1:5">
      <c r="A970" s="376" t="s">
        <v>1778</v>
      </c>
      <c r="B970" s="384" t="s">
        <v>528</v>
      </c>
      <c r="C970" s="385"/>
      <c r="D970" s="385"/>
      <c r="E970" s="252" t="str">
        <f t="shared" si="23"/>
        <v/>
      </c>
    </row>
    <row r="971" ht="36" customHeight="1" spans="1:5">
      <c r="A971" s="376" t="s">
        <v>1779</v>
      </c>
      <c r="B971" s="384" t="s">
        <v>1780</v>
      </c>
      <c r="C971" s="385"/>
      <c r="D971" s="385"/>
      <c r="E971" s="252" t="str">
        <f t="shared" si="23"/>
        <v/>
      </c>
    </row>
    <row r="972" ht="36" customHeight="1" spans="1:5">
      <c r="A972" s="376" t="s">
        <v>93</v>
      </c>
      <c r="B972" s="250" t="s">
        <v>94</v>
      </c>
      <c r="C972" s="251">
        <v>7595</v>
      </c>
      <c r="D972" s="251">
        <v>5115</v>
      </c>
      <c r="E972" s="252">
        <f t="shared" si="23"/>
        <v>-0.327</v>
      </c>
    </row>
    <row r="973" ht="36" customHeight="1" spans="1:5">
      <c r="A973" s="376" t="s">
        <v>1781</v>
      </c>
      <c r="B973" s="250" t="s">
        <v>1782</v>
      </c>
      <c r="C973" s="251">
        <v>7082</v>
      </c>
      <c r="D973" s="251">
        <v>4665</v>
      </c>
      <c r="E973" s="252">
        <f t="shared" si="23"/>
        <v>-0.341</v>
      </c>
    </row>
    <row r="974" ht="36" customHeight="1" spans="1:5">
      <c r="A974" s="377" t="s">
        <v>1783</v>
      </c>
      <c r="B974" s="253" t="s">
        <v>139</v>
      </c>
      <c r="C974" s="254">
        <v>466</v>
      </c>
      <c r="D974" s="254">
        <v>478</v>
      </c>
      <c r="E974" s="255">
        <f t="shared" si="23"/>
        <v>0.026</v>
      </c>
    </row>
    <row r="975" ht="36" customHeight="1" spans="1:5">
      <c r="A975" s="377" t="s">
        <v>1784</v>
      </c>
      <c r="B975" s="253" t="s">
        <v>141</v>
      </c>
      <c r="C975" s="254">
        <v>15</v>
      </c>
      <c r="D975" s="254">
        <v>34</v>
      </c>
      <c r="E975" s="255">
        <f t="shared" si="23"/>
        <v>1.267</v>
      </c>
    </row>
    <row r="976" ht="36" customHeight="1" spans="1:5">
      <c r="A976" s="377" t="s">
        <v>1785</v>
      </c>
      <c r="B976" s="253" t="s">
        <v>143</v>
      </c>
      <c r="C976" s="254"/>
      <c r="D976" s="254"/>
      <c r="E976" s="252" t="str">
        <f t="shared" si="23"/>
        <v/>
      </c>
    </row>
    <row r="977" ht="36" customHeight="1" spans="1:5">
      <c r="A977" s="377" t="s">
        <v>1786</v>
      </c>
      <c r="B977" s="253" t="s">
        <v>1787</v>
      </c>
      <c r="C977" s="254">
        <v>3065</v>
      </c>
      <c r="D977" s="254">
        <v>1856</v>
      </c>
      <c r="E977" s="255">
        <f t="shared" si="23"/>
        <v>-0.394</v>
      </c>
    </row>
    <row r="978" ht="36" customHeight="1" spans="1:5">
      <c r="A978" s="377" t="s">
        <v>1788</v>
      </c>
      <c r="B978" s="253" t="s">
        <v>1789</v>
      </c>
      <c r="C978" s="254">
        <v>3536</v>
      </c>
      <c r="D978" s="254">
        <v>2297</v>
      </c>
      <c r="E978" s="255">
        <f t="shared" si="23"/>
        <v>-0.35</v>
      </c>
    </row>
    <row r="979" ht="36" customHeight="1" spans="1:5">
      <c r="A979" s="377" t="s">
        <v>1790</v>
      </c>
      <c r="B979" s="253" t="s">
        <v>1791</v>
      </c>
      <c r="C979" s="254"/>
      <c r="D979" s="254"/>
      <c r="E979" s="252" t="str">
        <f t="shared" si="23"/>
        <v/>
      </c>
    </row>
    <row r="980" ht="36" customHeight="1" spans="1:5">
      <c r="A980" s="377" t="s">
        <v>1792</v>
      </c>
      <c r="B980" s="253" t="s">
        <v>1793</v>
      </c>
      <c r="C980" s="254"/>
      <c r="D980" s="254"/>
      <c r="E980" s="252" t="str">
        <f t="shared" si="23"/>
        <v/>
      </c>
    </row>
    <row r="981" ht="36" customHeight="1" spans="1:5">
      <c r="A981" s="377" t="s">
        <v>1794</v>
      </c>
      <c r="B981" s="253" t="s">
        <v>1795</v>
      </c>
      <c r="C981" s="254">
        <v>0</v>
      </c>
      <c r="D981" s="254">
        <v>0</v>
      </c>
      <c r="E981" s="252" t="str">
        <f t="shared" si="23"/>
        <v/>
      </c>
    </row>
    <row r="982" ht="36" customHeight="1" spans="1:5">
      <c r="A982" s="377" t="s">
        <v>1796</v>
      </c>
      <c r="B982" s="253" t="s">
        <v>1797</v>
      </c>
      <c r="C982" s="254"/>
      <c r="D982" s="254"/>
      <c r="E982" s="252" t="str">
        <f t="shared" si="23"/>
        <v/>
      </c>
    </row>
    <row r="983" ht="36" customHeight="1" spans="1:5">
      <c r="A983" s="377" t="s">
        <v>1798</v>
      </c>
      <c r="B983" s="253" t="s">
        <v>1799</v>
      </c>
      <c r="C983" s="254"/>
      <c r="D983" s="254"/>
      <c r="E983" s="252" t="str">
        <f t="shared" si="23"/>
        <v/>
      </c>
    </row>
    <row r="984" ht="36" customHeight="1" spans="1:5">
      <c r="A984" s="377" t="s">
        <v>1800</v>
      </c>
      <c r="B984" s="253" t="s">
        <v>1801</v>
      </c>
      <c r="C984" s="254"/>
      <c r="D984" s="254"/>
      <c r="E984" s="252" t="str">
        <f t="shared" si="23"/>
        <v/>
      </c>
    </row>
    <row r="985" ht="36" customHeight="1" spans="1:5">
      <c r="A985" s="377" t="s">
        <v>1802</v>
      </c>
      <c r="B985" s="253" t="s">
        <v>1803</v>
      </c>
      <c r="C985" s="254"/>
      <c r="D985" s="254"/>
      <c r="E985" s="252" t="str">
        <f t="shared" si="23"/>
        <v/>
      </c>
    </row>
    <row r="986" ht="36" customHeight="1" spans="1:5">
      <c r="A986" s="377" t="s">
        <v>1804</v>
      </c>
      <c r="B986" s="253" t="s">
        <v>1805</v>
      </c>
      <c r="C986" s="254"/>
      <c r="D986" s="254"/>
      <c r="E986" s="252" t="str">
        <f t="shared" si="23"/>
        <v/>
      </c>
    </row>
    <row r="987" ht="36" customHeight="1" spans="1:5">
      <c r="A987" s="377" t="s">
        <v>1806</v>
      </c>
      <c r="B987" s="253" t="s">
        <v>1807</v>
      </c>
      <c r="C987" s="254"/>
      <c r="D987" s="254"/>
      <c r="E987" s="252" t="str">
        <f t="shared" si="23"/>
        <v/>
      </c>
    </row>
    <row r="988" ht="36" customHeight="1" spans="1:5">
      <c r="A988" s="377" t="s">
        <v>1808</v>
      </c>
      <c r="B988" s="253" t="s">
        <v>1809</v>
      </c>
      <c r="C988" s="254"/>
      <c r="D988" s="254"/>
      <c r="E988" s="252" t="str">
        <f t="shared" ref="E988:E1051" si="24">IF(C988&gt;0,D988/C988-1,IF(C988&lt;0,-(D988/C988-1),""))</f>
        <v/>
      </c>
    </row>
    <row r="989" ht="36" customHeight="1" spans="1:5">
      <c r="A989" s="377" t="s">
        <v>1810</v>
      </c>
      <c r="B989" s="253" t="s">
        <v>1811</v>
      </c>
      <c r="C989" s="254">
        <v>0</v>
      </c>
      <c r="D989" s="254">
        <v>0</v>
      </c>
      <c r="E989" s="252" t="str">
        <f t="shared" si="24"/>
        <v/>
      </c>
    </row>
    <row r="990" ht="36" customHeight="1" spans="1:5">
      <c r="A990" s="377" t="s">
        <v>1812</v>
      </c>
      <c r="B990" s="253" t="s">
        <v>1813</v>
      </c>
      <c r="C990" s="254"/>
      <c r="D990" s="254"/>
      <c r="E990" s="252" t="str">
        <f t="shared" si="24"/>
        <v/>
      </c>
    </row>
    <row r="991" ht="36" customHeight="1" spans="1:5">
      <c r="A991" s="377" t="s">
        <v>1814</v>
      </c>
      <c r="B991" s="253" t="s">
        <v>1815</v>
      </c>
      <c r="C991" s="254">
        <v>0</v>
      </c>
      <c r="D991" s="254">
        <v>0</v>
      </c>
      <c r="E991" s="252" t="str">
        <f t="shared" si="24"/>
        <v/>
      </c>
    </row>
    <row r="992" ht="36" customHeight="1" spans="1:5">
      <c r="A992" s="377" t="s">
        <v>1816</v>
      </c>
      <c r="B992" s="253" t="s">
        <v>1817</v>
      </c>
      <c r="C992" s="254"/>
      <c r="D992" s="254"/>
      <c r="E992" s="252" t="str">
        <f t="shared" si="24"/>
        <v/>
      </c>
    </row>
    <row r="993" ht="36" customHeight="1" spans="1:5">
      <c r="A993" s="377" t="s">
        <v>1818</v>
      </c>
      <c r="B993" s="253" t="s">
        <v>1819</v>
      </c>
      <c r="C993" s="254"/>
      <c r="D993" s="254"/>
      <c r="E993" s="252" t="str">
        <f t="shared" si="24"/>
        <v/>
      </c>
    </row>
    <row r="994" ht="36" customHeight="1" spans="1:5">
      <c r="A994" s="377" t="s">
        <v>1820</v>
      </c>
      <c r="B994" s="253" t="s">
        <v>1821</v>
      </c>
      <c r="C994" s="254"/>
      <c r="D994" s="254"/>
      <c r="E994" s="252" t="str">
        <f t="shared" si="24"/>
        <v/>
      </c>
    </row>
    <row r="995" ht="36" customHeight="1" spans="1:5">
      <c r="A995" s="377" t="s">
        <v>1822</v>
      </c>
      <c r="B995" s="253" t="s">
        <v>1823</v>
      </c>
      <c r="C995" s="254"/>
      <c r="D995" s="254"/>
      <c r="E995" s="252" t="str">
        <f t="shared" si="24"/>
        <v/>
      </c>
    </row>
    <row r="996" ht="36" customHeight="1" spans="1:5">
      <c r="A996" s="376" t="s">
        <v>1824</v>
      </c>
      <c r="B996" s="250" t="s">
        <v>1825</v>
      </c>
      <c r="C996" s="251"/>
      <c r="D996" s="251"/>
      <c r="E996" s="252" t="str">
        <f t="shared" si="24"/>
        <v/>
      </c>
    </row>
    <row r="997" ht="36" customHeight="1" spans="1:5">
      <c r="A997" s="377" t="s">
        <v>1826</v>
      </c>
      <c r="B997" s="253" t="s">
        <v>139</v>
      </c>
      <c r="C997" s="254">
        <v>0</v>
      </c>
      <c r="D997" s="254">
        <v>0</v>
      </c>
      <c r="E997" s="252" t="str">
        <f t="shared" si="24"/>
        <v/>
      </c>
    </row>
    <row r="998" ht="36" customHeight="1" spans="1:5">
      <c r="A998" s="377" t="s">
        <v>1827</v>
      </c>
      <c r="B998" s="253" t="s">
        <v>141</v>
      </c>
      <c r="C998" s="254">
        <v>0</v>
      </c>
      <c r="D998" s="254">
        <v>0</v>
      </c>
      <c r="E998" s="252" t="str">
        <f t="shared" si="24"/>
        <v/>
      </c>
    </row>
    <row r="999" ht="36" customHeight="1" spans="1:5">
      <c r="A999" s="377" t="s">
        <v>1828</v>
      </c>
      <c r="B999" s="253" t="s">
        <v>143</v>
      </c>
      <c r="C999" s="254">
        <v>0</v>
      </c>
      <c r="D999" s="254">
        <v>0</v>
      </c>
      <c r="E999" s="252" t="str">
        <f t="shared" si="24"/>
        <v/>
      </c>
    </row>
    <row r="1000" ht="36" customHeight="1" spans="1:5">
      <c r="A1000" s="377" t="s">
        <v>1829</v>
      </c>
      <c r="B1000" s="253" t="s">
        <v>1830</v>
      </c>
      <c r="C1000" s="254"/>
      <c r="D1000" s="254"/>
      <c r="E1000" s="252" t="str">
        <f t="shared" si="24"/>
        <v/>
      </c>
    </row>
    <row r="1001" ht="36" customHeight="1" spans="1:5">
      <c r="A1001" s="377" t="s">
        <v>1831</v>
      </c>
      <c r="B1001" s="253" t="s">
        <v>1832</v>
      </c>
      <c r="C1001" s="254">
        <v>0</v>
      </c>
      <c r="D1001" s="254">
        <v>0</v>
      </c>
      <c r="E1001" s="252" t="str">
        <f t="shared" si="24"/>
        <v/>
      </c>
    </row>
    <row r="1002" ht="36" customHeight="1" spans="1:5">
      <c r="A1002" s="377" t="s">
        <v>1833</v>
      </c>
      <c r="B1002" s="253" t="s">
        <v>1834</v>
      </c>
      <c r="C1002" s="254"/>
      <c r="D1002" s="254"/>
      <c r="E1002" s="252" t="str">
        <f t="shared" si="24"/>
        <v/>
      </c>
    </row>
    <row r="1003" ht="36" customHeight="1" spans="1:5">
      <c r="A1003" s="377" t="s">
        <v>1835</v>
      </c>
      <c r="B1003" s="253" t="s">
        <v>1836</v>
      </c>
      <c r="C1003" s="254"/>
      <c r="D1003" s="254"/>
      <c r="E1003" s="252" t="str">
        <f t="shared" si="24"/>
        <v/>
      </c>
    </row>
    <row r="1004" ht="36" customHeight="1" spans="1:5">
      <c r="A1004" s="377" t="s">
        <v>1837</v>
      </c>
      <c r="B1004" s="253" t="s">
        <v>1838</v>
      </c>
      <c r="C1004" s="254">
        <v>0</v>
      </c>
      <c r="D1004" s="254">
        <v>0</v>
      </c>
      <c r="E1004" s="252" t="str">
        <f t="shared" si="24"/>
        <v/>
      </c>
    </row>
    <row r="1005" ht="36" customHeight="1" spans="1:5">
      <c r="A1005" s="377" t="s">
        <v>1839</v>
      </c>
      <c r="B1005" s="253" t="s">
        <v>1840</v>
      </c>
      <c r="C1005" s="254"/>
      <c r="D1005" s="254"/>
      <c r="E1005" s="252" t="str">
        <f t="shared" si="24"/>
        <v/>
      </c>
    </row>
    <row r="1006" ht="36" customHeight="1" spans="1:5">
      <c r="A1006" s="376" t="s">
        <v>1841</v>
      </c>
      <c r="B1006" s="250" t="s">
        <v>1842</v>
      </c>
      <c r="C1006" s="251"/>
      <c r="D1006" s="251"/>
      <c r="E1006" s="252" t="str">
        <f t="shared" si="24"/>
        <v/>
      </c>
    </row>
    <row r="1007" ht="36" customHeight="1" spans="1:5">
      <c r="A1007" s="377" t="s">
        <v>1843</v>
      </c>
      <c r="B1007" s="253" t="s">
        <v>139</v>
      </c>
      <c r="C1007" s="254">
        <v>0</v>
      </c>
      <c r="D1007" s="254">
        <v>0</v>
      </c>
      <c r="E1007" s="252" t="str">
        <f t="shared" si="24"/>
        <v/>
      </c>
    </row>
    <row r="1008" ht="36" customHeight="1" spans="1:5">
      <c r="A1008" s="377" t="s">
        <v>1844</v>
      </c>
      <c r="B1008" s="253" t="s">
        <v>141</v>
      </c>
      <c r="C1008" s="254">
        <v>0</v>
      </c>
      <c r="D1008" s="254">
        <v>0</v>
      </c>
      <c r="E1008" s="252" t="str">
        <f t="shared" si="24"/>
        <v/>
      </c>
    </row>
    <row r="1009" ht="36" customHeight="1" spans="1:5">
      <c r="A1009" s="377" t="s">
        <v>1845</v>
      </c>
      <c r="B1009" s="253" t="s">
        <v>143</v>
      </c>
      <c r="C1009" s="254">
        <v>0</v>
      </c>
      <c r="D1009" s="254">
        <v>0</v>
      </c>
      <c r="E1009" s="252" t="str">
        <f t="shared" si="24"/>
        <v/>
      </c>
    </row>
    <row r="1010" ht="36" customHeight="1" spans="1:5">
      <c r="A1010" s="377" t="s">
        <v>1846</v>
      </c>
      <c r="B1010" s="253" t="s">
        <v>1847</v>
      </c>
      <c r="C1010" s="254">
        <v>0</v>
      </c>
      <c r="D1010" s="254">
        <v>0</v>
      </c>
      <c r="E1010" s="252" t="str">
        <f t="shared" si="24"/>
        <v/>
      </c>
    </row>
    <row r="1011" ht="36" customHeight="1" spans="1:5">
      <c r="A1011" s="377" t="s">
        <v>1848</v>
      </c>
      <c r="B1011" s="253" t="s">
        <v>1849</v>
      </c>
      <c r="C1011" s="254">
        <v>0</v>
      </c>
      <c r="D1011" s="254">
        <v>0</v>
      </c>
      <c r="E1011" s="252" t="str">
        <f t="shared" si="24"/>
        <v/>
      </c>
    </row>
    <row r="1012" ht="36" customHeight="1" spans="1:5">
      <c r="A1012" s="377" t="s">
        <v>1850</v>
      </c>
      <c r="B1012" s="253" t="s">
        <v>1851</v>
      </c>
      <c r="C1012" s="254">
        <v>0</v>
      </c>
      <c r="D1012" s="254">
        <v>0</v>
      </c>
      <c r="E1012" s="252" t="str">
        <f t="shared" si="24"/>
        <v/>
      </c>
    </row>
    <row r="1013" ht="36" customHeight="1" spans="1:5">
      <c r="A1013" s="377" t="s">
        <v>1852</v>
      </c>
      <c r="B1013" s="253" t="s">
        <v>1853</v>
      </c>
      <c r="C1013" s="254"/>
      <c r="D1013" s="254"/>
      <c r="E1013" s="252" t="str">
        <f t="shared" si="24"/>
        <v/>
      </c>
    </row>
    <row r="1014" ht="36" customHeight="1" spans="1:5">
      <c r="A1014" s="377" t="s">
        <v>1854</v>
      </c>
      <c r="B1014" s="253" t="s">
        <v>1855</v>
      </c>
      <c r="C1014" s="254"/>
      <c r="D1014" s="254"/>
      <c r="E1014" s="252" t="str">
        <f t="shared" si="24"/>
        <v/>
      </c>
    </row>
    <row r="1015" ht="36" customHeight="1" spans="1:5">
      <c r="A1015" s="377" t="s">
        <v>1856</v>
      </c>
      <c r="B1015" s="253" t="s">
        <v>1857</v>
      </c>
      <c r="C1015" s="254"/>
      <c r="D1015" s="254"/>
      <c r="E1015" s="252" t="str">
        <f t="shared" si="24"/>
        <v/>
      </c>
    </row>
    <row r="1016" ht="36" customHeight="1" spans="1:5">
      <c r="A1016" s="376" t="s">
        <v>1858</v>
      </c>
      <c r="B1016" s="250" t="s">
        <v>1859</v>
      </c>
      <c r="C1016" s="251">
        <f>SUM(C1017:C1020)</f>
        <v>0</v>
      </c>
      <c r="D1016" s="251">
        <f>SUM(D1017:D1020)</f>
        <v>0</v>
      </c>
      <c r="E1016" s="252" t="str">
        <f t="shared" si="24"/>
        <v/>
      </c>
    </row>
    <row r="1017" ht="36" customHeight="1" spans="1:5">
      <c r="A1017" s="377" t="s">
        <v>1860</v>
      </c>
      <c r="B1017" s="253" t="s">
        <v>1861</v>
      </c>
      <c r="C1017" s="254">
        <v>0</v>
      </c>
      <c r="D1017" s="254">
        <v>0</v>
      </c>
      <c r="E1017" s="252" t="str">
        <f t="shared" si="24"/>
        <v/>
      </c>
    </row>
    <row r="1018" ht="36" customHeight="1" spans="1:5">
      <c r="A1018" s="377" t="s">
        <v>1862</v>
      </c>
      <c r="B1018" s="253" t="s">
        <v>1863</v>
      </c>
      <c r="C1018" s="254">
        <v>0</v>
      </c>
      <c r="D1018" s="254">
        <v>0</v>
      </c>
      <c r="E1018" s="252" t="str">
        <f t="shared" si="24"/>
        <v/>
      </c>
    </row>
    <row r="1019" ht="36" customHeight="1" spans="1:5">
      <c r="A1019" s="377" t="s">
        <v>1864</v>
      </c>
      <c r="B1019" s="253" t="s">
        <v>1865</v>
      </c>
      <c r="C1019" s="254">
        <v>0</v>
      </c>
      <c r="D1019" s="254">
        <v>0</v>
      </c>
      <c r="E1019" s="252" t="str">
        <f t="shared" si="24"/>
        <v/>
      </c>
    </row>
    <row r="1020" ht="36" customHeight="1" spans="1:5">
      <c r="A1020" s="377" t="s">
        <v>1866</v>
      </c>
      <c r="B1020" s="253" t="s">
        <v>1867</v>
      </c>
      <c r="C1020" s="254">
        <v>0</v>
      </c>
      <c r="D1020" s="254">
        <v>0</v>
      </c>
      <c r="E1020" s="252" t="str">
        <f t="shared" si="24"/>
        <v/>
      </c>
    </row>
    <row r="1021" ht="36" customHeight="1" spans="1:5">
      <c r="A1021" s="376" t="s">
        <v>1868</v>
      </c>
      <c r="B1021" s="250" t="s">
        <v>1869</v>
      </c>
      <c r="C1021" s="251">
        <f>SUM(C1022:C1027)</f>
        <v>0</v>
      </c>
      <c r="D1021" s="251">
        <f>SUM(D1022:D1027)</f>
        <v>0</v>
      </c>
      <c r="E1021" s="252" t="str">
        <f t="shared" si="24"/>
        <v/>
      </c>
    </row>
    <row r="1022" ht="36" customHeight="1" spans="1:5">
      <c r="A1022" s="377" t="s">
        <v>1870</v>
      </c>
      <c r="B1022" s="253" t="s">
        <v>139</v>
      </c>
      <c r="C1022" s="254">
        <v>0</v>
      </c>
      <c r="D1022" s="254">
        <v>0</v>
      </c>
      <c r="E1022" s="252" t="str">
        <f t="shared" si="24"/>
        <v/>
      </c>
    </row>
    <row r="1023" ht="36" customHeight="1" spans="1:5">
      <c r="A1023" s="377" t="s">
        <v>1871</v>
      </c>
      <c r="B1023" s="253" t="s">
        <v>141</v>
      </c>
      <c r="C1023" s="254">
        <v>0</v>
      </c>
      <c r="D1023" s="254">
        <v>0</v>
      </c>
      <c r="E1023" s="252" t="str">
        <f t="shared" si="24"/>
        <v/>
      </c>
    </row>
    <row r="1024" ht="36" customHeight="1" spans="1:5">
      <c r="A1024" s="377" t="s">
        <v>1872</v>
      </c>
      <c r="B1024" s="253" t="s">
        <v>143</v>
      </c>
      <c r="C1024" s="254">
        <v>0</v>
      </c>
      <c r="D1024" s="254">
        <v>0</v>
      </c>
      <c r="E1024" s="252" t="str">
        <f t="shared" si="24"/>
        <v/>
      </c>
    </row>
    <row r="1025" ht="36" customHeight="1" spans="1:5">
      <c r="A1025" s="377" t="s">
        <v>1873</v>
      </c>
      <c r="B1025" s="253" t="s">
        <v>1838</v>
      </c>
      <c r="C1025" s="254">
        <v>0</v>
      </c>
      <c r="D1025" s="254">
        <v>0</v>
      </c>
      <c r="E1025" s="252" t="str">
        <f t="shared" si="24"/>
        <v/>
      </c>
    </row>
    <row r="1026" ht="36" customHeight="1" spans="1:5">
      <c r="A1026" s="377" t="s">
        <v>1874</v>
      </c>
      <c r="B1026" s="253" t="s">
        <v>1875</v>
      </c>
      <c r="C1026" s="254">
        <v>0</v>
      </c>
      <c r="D1026" s="254">
        <v>0</v>
      </c>
      <c r="E1026" s="252" t="str">
        <f t="shared" si="24"/>
        <v/>
      </c>
    </row>
    <row r="1027" ht="36" customHeight="1" spans="1:5">
      <c r="A1027" s="377" t="s">
        <v>1876</v>
      </c>
      <c r="B1027" s="253" t="s">
        <v>1877</v>
      </c>
      <c r="C1027" s="254">
        <v>0</v>
      </c>
      <c r="D1027" s="254">
        <v>0</v>
      </c>
      <c r="E1027" s="252" t="str">
        <f t="shared" si="24"/>
        <v/>
      </c>
    </row>
    <row r="1028" ht="36" customHeight="1" spans="1:5">
      <c r="A1028" s="376" t="s">
        <v>1878</v>
      </c>
      <c r="B1028" s="250" t="s">
        <v>1879</v>
      </c>
      <c r="C1028" s="251">
        <f>SUM(C1029:C1032)</f>
        <v>0</v>
      </c>
      <c r="D1028" s="251">
        <f>SUM(D1029:D1032)</f>
        <v>0</v>
      </c>
      <c r="E1028" s="252" t="str">
        <f t="shared" si="24"/>
        <v/>
      </c>
    </row>
    <row r="1029" ht="36" customHeight="1" spans="1:5">
      <c r="A1029" s="377" t="s">
        <v>1880</v>
      </c>
      <c r="B1029" s="253" t="s">
        <v>1881</v>
      </c>
      <c r="C1029" s="254">
        <v>0</v>
      </c>
      <c r="D1029" s="254">
        <v>0</v>
      </c>
      <c r="E1029" s="252" t="str">
        <f t="shared" si="24"/>
        <v/>
      </c>
    </row>
    <row r="1030" ht="36" customHeight="1" spans="1:5">
      <c r="A1030" s="377" t="s">
        <v>1882</v>
      </c>
      <c r="B1030" s="253" t="s">
        <v>1883</v>
      </c>
      <c r="C1030" s="254">
        <v>0</v>
      </c>
      <c r="D1030" s="254">
        <v>0</v>
      </c>
      <c r="E1030" s="252" t="str">
        <f t="shared" si="24"/>
        <v/>
      </c>
    </row>
    <row r="1031" ht="36" customHeight="1" spans="1:5">
      <c r="A1031" s="377" t="s">
        <v>1884</v>
      </c>
      <c r="B1031" s="253" t="s">
        <v>1885</v>
      </c>
      <c r="C1031" s="254">
        <v>0</v>
      </c>
      <c r="D1031" s="254">
        <v>0</v>
      </c>
      <c r="E1031" s="252" t="str">
        <f t="shared" si="24"/>
        <v/>
      </c>
    </row>
    <row r="1032" ht="36" customHeight="1" spans="1:5">
      <c r="A1032" s="377" t="s">
        <v>1886</v>
      </c>
      <c r="B1032" s="253" t="s">
        <v>1887</v>
      </c>
      <c r="C1032" s="254">
        <v>0</v>
      </c>
      <c r="D1032" s="254">
        <v>0</v>
      </c>
      <c r="E1032" s="252" t="str">
        <f t="shared" si="24"/>
        <v/>
      </c>
    </row>
    <row r="1033" ht="36" customHeight="1" spans="1:5">
      <c r="A1033" s="376" t="s">
        <v>1888</v>
      </c>
      <c r="B1033" s="250" t="s">
        <v>1889</v>
      </c>
      <c r="C1033" s="251">
        <v>513</v>
      </c>
      <c r="D1033" s="251">
        <v>450</v>
      </c>
      <c r="E1033" s="252">
        <f t="shared" si="24"/>
        <v>-0.123</v>
      </c>
    </row>
    <row r="1034" ht="36" customHeight="1" spans="1:5">
      <c r="A1034" s="377" t="s">
        <v>1890</v>
      </c>
      <c r="B1034" s="253" t="s">
        <v>1891</v>
      </c>
      <c r="C1034" s="254">
        <v>513</v>
      </c>
      <c r="D1034" s="254">
        <v>450</v>
      </c>
      <c r="E1034" s="255">
        <f t="shared" si="24"/>
        <v>-0.123</v>
      </c>
    </row>
    <row r="1035" ht="36" customHeight="1" spans="1:5">
      <c r="A1035" s="377" t="s">
        <v>1892</v>
      </c>
      <c r="B1035" s="253" t="s">
        <v>1893</v>
      </c>
      <c r="C1035" s="254"/>
      <c r="D1035" s="254"/>
      <c r="E1035" s="252" t="str">
        <f t="shared" si="24"/>
        <v/>
      </c>
    </row>
    <row r="1036" ht="36" customHeight="1" spans="1:5">
      <c r="A1036" s="383" t="s">
        <v>1894</v>
      </c>
      <c r="B1036" s="384" t="s">
        <v>528</v>
      </c>
      <c r="C1036" s="385"/>
      <c r="D1036" s="385"/>
      <c r="E1036" s="252" t="str">
        <f t="shared" si="24"/>
        <v/>
      </c>
    </row>
    <row r="1037" ht="36" customHeight="1" spans="1:5">
      <c r="A1037" s="376" t="s">
        <v>95</v>
      </c>
      <c r="B1037" s="250" t="s">
        <v>96</v>
      </c>
      <c r="C1037" s="251">
        <v>1742</v>
      </c>
      <c r="D1037" s="251">
        <v>1010</v>
      </c>
      <c r="E1037" s="252">
        <f t="shared" si="24"/>
        <v>-0.42</v>
      </c>
    </row>
    <row r="1038" ht="36" customHeight="1" spans="1:5">
      <c r="A1038" s="376" t="s">
        <v>1895</v>
      </c>
      <c r="B1038" s="250" t="s">
        <v>1896</v>
      </c>
      <c r="C1038" s="251"/>
      <c r="D1038" s="251"/>
      <c r="E1038" s="252" t="str">
        <f t="shared" si="24"/>
        <v/>
      </c>
    </row>
    <row r="1039" ht="36" customHeight="1" spans="1:5">
      <c r="A1039" s="377" t="s">
        <v>1897</v>
      </c>
      <c r="B1039" s="253" t="s">
        <v>139</v>
      </c>
      <c r="C1039" s="254"/>
      <c r="D1039" s="254"/>
      <c r="E1039" s="252" t="str">
        <f t="shared" si="24"/>
        <v/>
      </c>
    </row>
    <row r="1040" ht="36" customHeight="1" spans="1:5">
      <c r="A1040" s="377" t="s">
        <v>1898</v>
      </c>
      <c r="B1040" s="253" t="s">
        <v>141</v>
      </c>
      <c r="C1040" s="254">
        <v>0</v>
      </c>
      <c r="D1040" s="254">
        <v>0</v>
      </c>
      <c r="E1040" s="252" t="str">
        <f t="shared" si="24"/>
        <v/>
      </c>
    </row>
    <row r="1041" ht="36" customHeight="1" spans="1:5">
      <c r="A1041" s="377" t="s">
        <v>1899</v>
      </c>
      <c r="B1041" s="253" t="s">
        <v>143</v>
      </c>
      <c r="C1041" s="254">
        <v>0</v>
      </c>
      <c r="D1041" s="254">
        <v>0</v>
      </c>
      <c r="E1041" s="252" t="str">
        <f t="shared" si="24"/>
        <v/>
      </c>
    </row>
    <row r="1042" ht="36" customHeight="1" spans="1:5">
      <c r="A1042" s="377" t="s">
        <v>1900</v>
      </c>
      <c r="B1042" s="253" t="s">
        <v>1901</v>
      </c>
      <c r="C1042" s="254"/>
      <c r="D1042" s="254"/>
      <c r="E1042" s="252" t="str">
        <f t="shared" si="24"/>
        <v/>
      </c>
    </row>
    <row r="1043" ht="36" customHeight="1" spans="1:5">
      <c r="A1043" s="377" t="s">
        <v>1902</v>
      </c>
      <c r="B1043" s="253" t="s">
        <v>1903</v>
      </c>
      <c r="C1043" s="254">
        <v>0</v>
      </c>
      <c r="D1043" s="254">
        <v>0</v>
      </c>
      <c r="E1043" s="252" t="str">
        <f t="shared" si="24"/>
        <v/>
      </c>
    </row>
    <row r="1044" ht="36" customHeight="1" spans="1:5">
      <c r="A1044" s="377" t="s">
        <v>1904</v>
      </c>
      <c r="B1044" s="253" t="s">
        <v>1905</v>
      </c>
      <c r="C1044" s="254">
        <v>0</v>
      </c>
      <c r="D1044" s="254">
        <v>0</v>
      </c>
      <c r="E1044" s="252" t="str">
        <f t="shared" si="24"/>
        <v/>
      </c>
    </row>
    <row r="1045" ht="36" customHeight="1" spans="1:5">
      <c r="A1045" s="377" t="s">
        <v>1906</v>
      </c>
      <c r="B1045" s="253" t="s">
        <v>1907</v>
      </c>
      <c r="C1045" s="254"/>
      <c r="D1045" s="254"/>
      <c r="E1045" s="252" t="str">
        <f t="shared" si="24"/>
        <v/>
      </c>
    </row>
    <row r="1046" ht="36" customHeight="1" spans="1:5">
      <c r="A1046" s="377" t="s">
        <v>1908</v>
      </c>
      <c r="B1046" s="253" t="s">
        <v>1909</v>
      </c>
      <c r="C1046" s="254">
        <v>0</v>
      </c>
      <c r="D1046" s="254">
        <v>0</v>
      </c>
      <c r="E1046" s="252" t="str">
        <f t="shared" si="24"/>
        <v/>
      </c>
    </row>
    <row r="1047" ht="36" customHeight="1" spans="1:5">
      <c r="A1047" s="377" t="s">
        <v>1910</v>
      </c>
      <c r="B1047" s="253" t="s">
        <v>1911</v>
      </c>
      <c r="C1047" s="254"/>
      <c r="D1047" s="254"/>
      <c r="E1047" s="252" t="str">
        <f t="shared" si="24"/>
        <v/>
      </c>
    </row>
    <row r="1048" ht="36" customHeight="1" spans="1:5">
      <c r="A1048" s="376" t="s">
        <v>1912</v>
      </c>
      <c r="B1048" s="250" t="s">
        <v>1913</v>
      </c>
      <c r="C1048" s="251"/>
      <c r="D1048" s="251"/>
      <c r="E1048" s="252" t="str">
        <f t="shared" si="24"/>
        <v/>
      </c>
    </row>
    <row r="1049" ht="36" customHeight="1" spans="1:5">
      <c r="A1049" s="377" t="s">
        <v>1914</v>
      </c>
      <c r="B1049" s="253" t="s">
        <v>139</v>
      </c>
      <c r="C1049" s="254"/>
      <c r="D1049" s="254"/>
      <c r="E1049" s="252" t="str">
        <f t="shared" si="24"/>
        <v/>
      </c>
    </row>
    <row r="1050" ht="36" customHeight="1" spans="1:5">
      <c r="A1050" s="377" t="s">
        <v>1915</v>
      </c>
      <c r="B1050" s="253" t="s">
        <v>141</v>
      </c>
      <c r="C1050" s="254">
        <v>0</v>
      </c>
      <c r="D1050" s="254">
        <v>0</v>
      </c>
      <c r="E1050" s="252" t="str">
        <f t="shared" si="24"/>
        <v/>
      </c>
    </row>
    <row r="1051" ht="36" customHeight="1" spans="1:5">
      <c r="A1051" s="377" t="s">
        <v>1916</v>
      </c>
      <c r="B1051" s="253" t="s">
        <v>143</v>
      </c>
      <c r="C1051" s="254"/>
      <c r="D1051" s="254"/>
      <c r="E1051" s="252" t="str">
        <f t="shared" si="24"/>
        <v/>
      </c>
    </row>
    <row r="1052" ht="36" customHeight="1" spans="1:5">
      <c r="A1052" s="377" t="s">
        <v>1917</v>
      </c>
      <c r="B1052" s="253" t="s">
        <v>1918</v>
      </c>
      <c r="C1052" s="254"/>
      <c r="D1052" s="254"/>
      <c r="E1052" s="252" t="str">
        <f t="shared" ref="E1052:E1115" si="25">IF(C1052&gt;0,D1052/C1052-1,IF(C1052&lt;0,-(D1052/C1052-1),""))</f>
        <v/>
      </c>
    </row>
    <row r="1053" ht="36" customHeight="1" spans="1:5">
      <c r="A1053" s="377" t="s">
        <v>1919</v>
      </c>
      <c r="B1053" s="253" t="s">
        <v>1920</v>
      </c>
      <c r="C1053" s="254"/>
      <c r="D1053" s="254"/>
      <c r="E1053" s="252" t="str">
        <f t="shared" si="25"/>
        <v/>
      </c>
    </row>
    <row r="1054" ht="36" customHeight="1" spans="1:5">
      <c r="A1054" s="377" t="s">
        <v>1921</v>
      </c>
      <c r="B1054" s="253" t="s">
        <v>1922</v>
      </c>
      <c r="C1054" s="254">
        <v>0</v>
      </c>
      <c r="D1054" s="254">
        <v>0</v>
      </c>
      <c r="E1054" s="252" t="str">
        <f t="shared" si="25"/>
        <v/>
      </c>
    </row>
    <row r="1055" ht="36" customHeight="1" spans="1:5">
      <c r="A1055" s="377" t="s">
        <v>1923</v>
      </c>
      <c r="B1055" s="253" t="s">
        <v>1924</v>
      </c>
      <c r="C1055" s="254"/>
      <c r="D1055" s="254"/>
      <c r="E1055" s="252" t="str">
        <f t="shared" si="25"/>
        <v/>
      </c>
    </row>
    <row r="1056" ht="36" customHeight="1" spans="1:5">
      <c r="A1056" s="377" t="s">
        <v>1925</v>
      </c>
      <c r="B1056" s="253" t="s">
        <v>1926</v>
      </c>
      <c r="C1056" s="254">
        <v>0</v>
      </c>
      <c r="D1056" s="254">
        <v>0</v>
      </c>
      <c r="E1056" s="252" t="str">
        <f t="shared" si="25"/>
        <v/>
      </c>
    </row>
    <row r="1057" ht="36" customHeight="1" spans="1:5">
      <c r="A1057" s="377" t="s">
        <v>1927</v>
      </c>
      <c r="B1057" s="253" t="s">
        <v>1928</v>
      </c>
      <c r="C1057" s="254">
        <v>0</v>
      </c>
      <c r="D1057" s="254">
        <v>0</v>
      </c>
      <c r="E1057" s="252" t="str">
        <f t="shared" si="25"/>
        <v/>
      </c>
    </row>
    <row r="1058" ht="36" customHeight="1" spans="1:5">
      <c r="A1058" s="377" t="s">
        <v>1929</v>
      </c>
      <c r="B1058" s="253" t="s">
        <v>1930</v>
      </c>
      <c r="C1058" s="254">
        <v>0</v>
      </c>
      <c r="D1058" s="254">
        <v>0</v>
      </c>
      <c r="E1058" s="252" t="str">
        <f t="shared" si="25"/>
        <v/>
      </c>
    </row>
    <row r="1059" ht="36" customHeight="1" spans="1:5">
      <c r="A1059" s="377" t="s">
        <v>1931</v>
      </c>
      <c r="B1059" s="253" t="s">
        <v>1932</v>
      </c>
      <c r="C1059" s="254">
        <v>0</v>
      </c>
      <c r="D1059" s="254">
        <v>0</v>
      </c>
      <c r="E1059" s="252" t="str">
        <f t="shared" si="25"/>
        <v/>
      </c>
    </row>
    <row r="1060" ht="36" customHeight="1" spans="1:5">
      <c r="A1060" s="377" t="s">
        <v>1933</v>
      </c>
      <c r="B1060" s="253" t="s">
        <v>1934</v>
      </c>
      <c r="C1060" s="254">
        <v>0</v>
      </c>
      <c r="D1060" s="254">
        <v>0</v>
      </c>
      <c r="E1060" s="252" t="str">
        <f t="shared" si="25"/>
        <v/>
      </c>
    </row>
    <row r="1061" ht="36" customHeight="1" spans="1:5">
      <c r="A1061" s="377" t="s">
        <v>1935</v>
      </c>
      <c r="B1061" s="253" t="s">
        <v>1936</v>
      </c>
      <c r="C1061" s="254">
        <v>0</v>
      </c>
      <c r="D1061" s="254">
        <v>0</v>
      </c>
      <c r="E1061" s="252" t="str">
        <f t="shared" si="25"/>
        <v/>
      </c>
    </row>
    <row r="1062" ht="36" customHeight="1" spans="1:5">
      <c r="A1062" s="377" t="s">
        <v>1937</v>
      </c>
      <c r="B1062" s="253" t="s">
        <v>1938</v>
      </c>
      <c r="C1062" s="254">
        <v>0</v>
      </c>
      <c r="D1062" s="254">
        <v>0</v>
      </c>
      <c r="E1062" s="252" t="str">
        <f t="shared" si="25"/>
        <v/>
      </c>
    </row>
    <row r="1063" ht="36" customHeight="1" spans="1:5">
      <c r="A1063" s="377" t="s">
        <v>1939</v>
      </c>
      <c r="B1063" s="253" t="s">
        <v>1940</v>
      </c>
      <c r="C1063" s="254"/>
      <c r="D1063" s="254"/>
      <c r="E1063" s="252" t="str">
        <f t="shared" si="25"/>
        <v/>
      </c>
    </row>
    <row r="1064" ht="36" customHeight="1" spans="1:5">
      <c r="A1064" s="376" t="s">
        <v>1941</v>
      </c>
      <c r="B1064" s="250" t="s">
        <v>1942</v>
      </c>
      <c r="C1064" s="251"/>
      <c r="D1064" s="251"/>
      <c r="E1064" s="252" t="str">
        <f t="shared" si="25"/>
        <v/>
      </c>
    </row>
    <row r="1065" ht="36" customHeight="1" spans="1:5">
      <c r="A1065" s="377" t="s">
        <v>1943</v>
      </c>
      <c r="B1065" s="253" t="s">
        <v>139</v>
      </c>
      <c r="C1065" s="254"/>
      <c r="D1065" s="254"/>
      <c r="E1065" s="252" t="str">
        <f t="shared" si="25"/>
        <v/>
      </c>
    </row>
    <row r="1066" ht="36" customHeight="1" spans="1:5">
      <c r="A1066" s="377" t="s">
        <v>1944</v>
      </c>
      <c r="B1066" s="253" t="s">
        <v>141</v>
      </c>
      <c r="C1066" s="254">
        <v>0</v>
      </c>
      <c r="D1066" s="254">
        <v>0</v>
      </c>
      <c r="E1066" s="252" t="str">
        <f t="shared" si="25"/>
        <v/>
      </c>
    </row>
    <row r="1067" ht="36" customHeight="1" spans="1:5">
      <c r="A1067" s="377" t="s">
        <v>1945</v>
      </c>
      <c r="B1067" s="253" t="s">
        <v>143</v>
      </c>
      <c r="C1067" s="254">
        <v>0</v>
      </c>
      <c r="D1067" s="254">
        <v>0</v>
      </c>
      <c r="E1067" s="252" t="str">
        <f t="shared" si="25"/>
        <v/>
      </c>
    </row>
    <row r="1068" ht="36" customHeight="1" spans="1:5">
      <c r="A1068" s="377" t="s">
        <v>1946</v>
      </c>
      <c r="B1068" s="253" t="s">
        <v>1947</v>
      </c>
      <c r="C1068" s="254">
        <v>0</v>
      </c>
      <c r="D1068" s="254">
        <v>0</v>
      </c>
      <c r="E1068" s="252" t="str">
        <f t="shared" si="25"/>
        <v/>
      </c>
    </row>
    <row r="1069" ht="36" customHeight="1" spans="1:5">
      <c r="A1069" s="376" t="s">
        <v>1948</v>
      </c>
      <c r="B1069" s="250" t="s">
        <v>1949</v>
      </c>
      <c r="C1069" s="251">
        <v>478</v>
      </c>
      <c r="D1069" s="251">
        <v>600</v>
      </c>
      <c r="E1069" s="252">
        <f t="shared" si="25"/>
        <v>0.255</v>
      </c>
    </row>
    <row r="1070" ht="36" customHeight="1" spans="1:5">
      <c r="A1070" s="377" t="s">
        <v>1950</v>
      </c>
      <c r="B1070" s="253" t="s">
        <v>139</v>
      </c>
      <c r="C1070" s="254"/>
      <c r="D1070" s="254"/>
      <c r="E1070" s="252" t="str">
        <f t="shared" si="25"/>
        <v/>
      </c>
    </row>
    <row r="1071" ht="36" customHeight="1" spans="1:5">
      <c r="A1071" s="377" t="s">
        <v>1951</v>
      </c>
      <c r="B1071" s="253" t="s">
        <v>141</v>
      </c>
      <c r="C1071" s="254">
        <v>0</v>
      </c>
      <c r="D1071" s="254">
        <v>0</v>
      </c>
      <c r="E1071" s="252" t="str">
        <f t="shared" si="25"/>
        <v/>
      </c>
    </row>
    <row r="1072" ht="36" customHeight="1" spans="1:5">
      <c r="A1072" s="377" t="s">
        <v>1952</v>
      </c>
      <c r="B1072" s="253" t="s">
        <v>143</v>
      </c>
      <c r="C1072" s="254"/>
      <c r="D1072" s="254"/>
      <c r="E1072" s="252" t="str">
        <f t="shared" si="25"/>
        <v/>
      </c>
    </row>
    <row r="1073" ht="36" customHeight="1" spans="1:5">
      <c r="A1073" s="377" t="s">
        <v>1953</v>
      </c>
      <c r="B1073" s="253" t="s">
        <v>1954</v>
      </c>
      <c r="C1073" s="254">
        <v>0</v>
      </c>
      <c r="D1073" s="254">
        <v>0</v>
      </c>
      <c r="E1073" s="252" t="str">
        <f t="shared" si="25"/>
        <v/>
      </c>
    </row>
    <row r="1074" ht="36" customHeight="1" spans="1:5">
      <c r="A1074" s="377" t="s">
        <v>1955</v>
      </c>
      <c r="B1074" s="253" t="s">
        <v>1956</v>
      </c>
      <c r="C1074" s="254">
        <v>0</v>
      </c>
      <c r="D1074" s="254">
        <v>0</v>
      </c>
      <c r="E1074" s="252" t="str">
        <f t="shared" si="25"/>
        <v/>
      </c>
    </row>
    <row r="1075" ht="36" customHeight="1" spans="1:5">
      <c r="A1075" s="377" t="s">
        <v>1957</v>
      </c>
      <c r="B1075" s="253" t="s">
        <v>1958</v>
      </c>
      <c r="C1075" s="254"/>
      <c r="D1075" s="254"/>
      <c r="E1075" s="252" t="str">
        <f t="shared" si="25"/>
        <v/>
      </c>
    </row>
    <row r="1076" ht="36" customHeight="1" spans="1:5">
      <c r="A1076" s="377" t="s">
        <v>1959</v>
      </c>
      <c r="B1076" s="253" t="s">
        <v>1960</v>
      </c>
      <c r="C1076" s="254"/>
      <c r="D1076" s="254"/>
      <c r="E1076" s="252" t="str">
        <f t="shared" si="25"/>
        <v/>
      </c>
    </row>
    <row r="1077" ht="36" customHeight="1" spans="1:5">
      <c r="A1077" s="377" t="s">
        <v>1961</v>
      </c>
      <c r="B1077" s="253" t="s">
        <v>1962</v>
      </c>
      <c r="C1077" s="254">
        <v>0</v>
      </c>
      <c r="D1077" s="254">
        <v>0</v>
      </c>
      <c r="E1077" s="252" t="str">
        <f t="shared" si="25"/>
        <v/>
      </c>
    </row>
    <row r="1078" ht="36" customHeight="1" spans="1:5">
      <c r="A1078" s="377" t="s">
        <v>1963</v>
      </c>
      <c r="B1078" s="253" t="s">
        <v>1964</v>
      </c>
      <c r="C1078" s="254"/>
      <c r="D1078" s="254"/>
      <c r="E1078" s="252" t="str">
        <f t="shared" si="25"/>
        <v/>
      </c>
    </row>
    <row r="1079" ht="36" customHeight="1" spans="1:5">
      <c r="A1079" s="377" t="s">
        <v>1965</v>
      </c>
      <c r="B1079" s="253" t="s">
        <v>1966</v>
      </c>
      <c r="C1079" s="254"/>
      <c r="D1079" s="254"/>
      <c r="E1079" s="252" t="str">
        <f t="shared" si="25"/>
        <v/>
      </c>
    </row>
    <row r="1080" ht="36" customHeight="1" spans="1:5">
      <c r="A1080" s="377" t="s">
        <v>1967</v>
      </c>
      <c r="B1080" s="253" t="s">
        <v>1838</v>
      </c>
      <c r="C1080" s="254">
        <v>0</v>
      </c>
      <c r="D1080" s="254">
        <v>0</v>
      </c>
      <c r="E1080" s="252" t="str">
        <f t="shared" si="25"/>
        <v/>
      </c>
    </row>
    <row r="1081" ht="36" customHeight="1" spans="1:5">
      <c r="A1081" s="377" t="s">
        <v>1968</v>
      </c>
      <c r="B1081" s="253" t="s">
        <v>1969</v>
      </c>
      <c r="C1081" s="254">
        <v>0</v>
      </c>
      <c r="D1081" s="254">
        <v>0</v>
      </c>
      <c r="E1081" s="252" t="str">
        <f t="shared" si="25"/>
        <v/>
      </c>
    </row>
    <row r="1082" ht="36" customHeight="1" spans="1:5">
      <c r="A1082" s="382">
        <v>2150516</v>
      </c>
      <c r="B1082" s="394" t="s">
        <v>1970</v>
      </c>
      <c r="C1082" s="254">
        <v>0</v>
      </c>
      <c r="D1082" s="254">
        <v>0</v>
      </c>
      <c r="E1082" s="252" t="str">
        <f t="shared" si="25"/>
        <v/>
      </c>
    </row>
    <row r="1083" ht="36" customHeight="1" spans="1:5">
      <c r="A1083" s="382">
        <v>2150517</v>
      </c>
      <c r="B1083" s="394" t="s">
        <v>1971</v>
      </c>
      <c r="C1083" s="254">
        <v>478</v>
      </c>
      <c r="D1083" s="254">
        <v>600</v>
      </c>
      <c r="E1083" s="255">
        <f t="shared" si="25"/>
        <v>0.255</v>
      </c>
    </row>
    <row r="1084" ht="36" customHeight="1" spans="1:5">
      <c r="A1084" s="382">
        <v>2150550</v>
      </c>
      <c r="B1084" s="394" t="s">
        <v>157</v>
      </c>
      <c r="C1084" s="254">
        <v>0</v>
      </c>
      <c r="D1084" s="254">
        <v>0</v>
      </c>
      <c r="E1084" s="252" t="str">
        <f t="shared" si="25"/>
        <v/>
      </c>
    </row>
    <row r="1085" ht="36" customHeight="1" spans="1:5">
      <c r="A1085" s="377" t="s">
        <v>1972</v>
      </c>
      <c r="B1085" s="253" t="s">
        <v>1973</v>
      </c>
      <c r="C1085" s="254"/>
      <c r="D1085" s="254"/>
      <c r="E1085" s="252" t="str">
        <f t="shared" si="25"/>
        <v/>
      </c>
    </row>
    <row r="1086" ht="36" customHeight="1" spans="1:5">
      <c r="A1086" s="376" t="s">
        <v>1974</v>
      </c>
      <c r="B1086" s="250" t="s">
        <v>1975</v>
      </c>
      <c r="C1086" s="251"/>
      <c r="D1086" s="251"/>
      <c r="E1086" s="252" t="str">
        <f t="shared" si="25"/>
        <v/>
      </c>
    </row>
    <row r="1087" ht="36" customHeight="1" spans="1:5">
      <c r="A1087" s="377" t="s">
        <v>1976</v>
      </c>
      <c r="B1087" s="253" t="s">
        <v>139</v>
      </c>
      <c r="C1087" s="254"/>
      <c r="D1087" s="254"/>
      <c r="E1087" s="252" t="str">
        <f t="shared" si="25"/>
        <v/>
      </c>
    </row>
    <row r="1088" ht="36" customHeight="1" spans="1:5">
      <c r="A1088" s="377" t="s">
        <v>1977</v>
      </c>
      <c r="B1088" s="253" t="s">
        <v>141</v>
      </c>
      <c r="C1088" s="254">
        <v>0</v>
      </c>
      <c r="D1088" s="254">
        <v>0</v>
      </c>
      <c r="E1088" s="252" t="str">
        <f t="shared" si="25"/>
        <v/>
      </c>
    </row>
    <row r="1089" ht="36" customHeight="1" spans="1:5">
      <c r="A1089" s="377" t="s">
        <v>1978</v>
      </c>
      <c r="B1089" s="253" t="s">
        <v>143</v>
      </c>
      <c r="C1089" s="254">
        <v>0</v>
      </c>
      <c r="D1089" s="254">
        <v>0</v>
      </c>
      <c r="E1089" s="252" t="str">
        <f t="shared" si="25"/>
        <v/>
      </c>
    </row>
    <row r="1090" ht="36" customHeight="1" spans="1:5">
      <c r="A1090" s="377" t="s">
        <v>1979</v>
      </c>
      <c r="B1090" s="253" t="s">
        <v>1980</v>
      </c>
      <c r="C1090" s="254">
        <v>0</v>
      </c>
      <c r="D1090" s="254">
        <v>0</v>
      </c>
      <c r="E1090" s="252" t="str">
        <f t="shared" si="25"/>
        <v/>
      </c>
    </row>
    <row r="1091" ht="36" customHeight="1" spans="1:5">
      <c r="A1091" s="377" t="s">
        <v>1981</v>
      </c>
      <c r="B1091" s="253" t="s">
        <v>1982</v>
      </c>
      <c r="C1091" s="254">
        <v>0</v>
      </c>
      <c r="D1091" s="254">
        <v>0</v>
      </c>
      <c r="E1091" s="252" t="str">
        <f t="shared" si="25"/>
        <v/>
      </c>
    </row>
    <row r="1092" ht="36" customHeight="1" spans="1:5">
      <c r="A1092" s="377" t="s">
        <v>1983</v>
      </c>
      <c r="B1092" s="253" t="s">
        <v>1984</v>
      </c>
      <c r="C1092" s="254"/>
      <c r="D1092" s="254"/>
      <c r="E1092" s="252" t="str">
        <f t="shared" si="25"/>
        <v/>
      </c>
    </row>
    <row r="1093" ht="36" customHeight="1" spans="1:5">
      <c r="A1093" s="376" t="s">
        <v>1985</v>
      </c>
      <c r="B1093" s="250" t="s">
        <v>1986</v>
      </c>
      <c r="C1093" s="251">
        <v>1264</v>
      </c>
      <c r="D1093" s="251">
        <v>410</v>
      </c>
      <c r="E1093" s="252">
        <f t="shared" si="25"/>
        <v>-0.676</v>
      </c>
    </row>
    <row r="1094" ht="36" customHeight="1" spans="1:5">
      <c r="A1094" s="377" t="s">
        <v>1987</v>
      </c>
      <c r="B1094" s="253" t="s">
        <v>139</v>
      </c>
      <c r="C1094" s="254">
        <v>0</v>
      </c>
      <c r="D1094" s="254">
        <v>0</v>
      </c>
      <c r="E1094" s="252" t="str">
        <f t="shared" si="25"/>
        <v/>
      </c>
    </row>
    <row r="1095" ht="36" customHeight="1" spans="1:5">
      <c r="A1095" s="377" t="s">
        <v>1988</v>
      </c>
      <c r="B1095" s="253" t="s">
        <v>141</v>
      </c>
      <c r="C1095" s="254">
        <v>0</v>
      </c>
      <c r="D1095" s="254">
        <v>0</v>
      </c>
      <c r="E1095" s="252" t="str">
        <f t="shared" si="25"/>
        <v/>
      </c>
    </row>
    <row r="1096" ht="36" customHeight="1" spans="1:5">
      <c r="A1096" s="377" t="s">
        <v>1989</v>
      </c>
      <c r="B1096" s="253" t="s">
        <v>143</v>
      </c>
      <c r="C1096" s="254">
        <v>0</v>
      </c>
      <c r="D1096" s="254">
        <v>0</v>
      </c>
      <c r="E1096" s="252" t="str">
        <f t="shared" si="25"/>
        <v/>
      </c>
    </row>
    <row r="1097" ht="36" customHeight="1" spans="1:5">
      <c r="A1097" s="377" t="s">
        <v>1990</v>
      </c>
      <c r="B1097" s="253" t="s">
        <v>1991</v>
      </c>
      <c r="C1097" s="254">
        <v>0</v>
      </c>
      <c r="D1097" s="254">
        <v>0</v>
      </c>
      <c r="E1097" s="252" t="str">
        <f t="shared" si="25"/>
        <v/>
      </c>
    </row>
    <row r="1098" ht="36" customHeight="1" spans="1:5">
      <c r="A1098" s="377" t="s">
        <v>1992</v>
      </c>
      <c r="B1098" s="253" t="s">
        <v>1993</v>
      </c>
      <c r="C1098" s="254">
        <v>1262</v>
      </c>
      <c r="D1098" s="254">
        <v>410</v>
      </c>
      <c r="E1098" s="255">
        <f t="shared" si="25"/>
        <v>-0.675</v>
      </c>
    </row>
    <row r="1099" ht="36" customHeight="1" spans="1:5">
      <c r="A1099" s="382">
        <v>2150806</v>
      </c>
      <c r="B1099" s="390" t="s">
        <v>1994</v>
      </c>
      <c r="C1099" s="254">
        <v>0</v>
      </c>
      <c r="D1099" s="254">
        <v>0</v>
      </c>
      <c r="E1099" s="252" t="str">
        <f t="shared" si="25"/>
        <v/>
      </c>
    </row>
    <row r="1100" ht="36" customHeight="1" spans="1:5">
      <c r="A1100" s="377" t="s">
        <v>1995</v>
      </c>
      <c r="B1100" s="253" t="s">
        <v>1996</v>
      </c>
      <c r="C1100" s="254">
        <v>2</v>
      </c>
      <c r="D1100" s="254"/>
      <c r="E1100" s="255">
        <f t="shared" si="25"/>
        <v>-1</v>
      </c>
    </row>
    <row r="1101" ht="36" customHeight="1" spans="1:5">
      <c r="A1101" s="376" t="s">
        <v>1997</v>
      </c>
      <c r="B1101" s="250" t="s">
        <v>1998</v>
      </c>
      <c r="C1101" s="251"/>
      <c r="D1101" s="251"/>
      <c r="E1101" s="252" t="str">
        <f t="shared" si="25"/>
        <v/>
      </c>
    </row>
    <row r="1102" ht="36" customHeight="1" spans="1:5">
      <c r="A1102" s="377" t="s">
        <v>1999</v>
      </c>
      <c r="B1102" s="253" t="s">
        <v>2000</v>
      </c>
      <c r="C1102" s="254">
        <v>0</v>
      </c>
      <c r="D1102" s="254">
        <v>0</v>
      </c>
      <c r="E1102" s="252" t="str">
        <f t="shared" si="25"/>
        <v/>
      </c>
    </row>
    <row r="1103" ht="36" customHeight="1" spans="1:5">
      <c r="A1103" s="377" t="s">
        <v>2001</v>
      </c>
      <c r="B1103" s="253" t="s">
        <v>2002</v>
      </c>
      <c r="C1103" s="254">
        <v>0</v>
      </c>
      <c r="D1103" s="254">
        <v>0</v>
      </c>
      <c r="E1103" s="252" t="str">
        <f t="shared" si="25"/>
        <v/>
      </c>
    </row>
    <row r="1104" ht="36" customHeight="1" spans="1:5">
      <c r="A1104" s="377" t="s">
        <v>2003</v>
      </c>
      <c r="B1104" s="253" t="s">
        <v>2004</v>
      </c>
      <c r="C1104" s="254">
        <v>0</v>
      </c>
      <c r="D1104" s="254">
        <v>0</v>
      </c>
      <c r="E1104" s="252" t="str">
        <f t="shared" si="25"/>
        <v/>
      </c>
    </row>
    <row r="1105" ht="36" customHeight="1" spans="1:5">
      <c r="A1105" s="377" t="s">
        <v>2005</v>
      </c>
      <c r="B1105" s="253" t="s">
        <v>2006</v>
      </c>
      <c r="C1105" s="254">
        <v>0</v>
      </c>
      <c r="D1105" s="254">
        <v>0</v>
      </c>
      <c r="E1105" s="252" t="str">
        <f t="shared" si="25"/>
        <v/>
      </c>
    </row>
    <row r="1106" ht="36" customHeight="1" spans="1:5">
      <c r="A1106" s="377" t="s">
        <v>2007</v>
      </c>
      <c r="B1106" s="253" t="s">
        <v>2008</v>
      </c>
      <c r="C1106" s="254"/>
      <c r="D1106" s="254"/>
      <c r="E1106" s="252" t="str">
        <f t="shared" si="25"/>
        <v/>
      </c>
    </row>
    <row r="1107" ht="36" customHeight="1" spans="1:5">
      <c r="A1107" s="376" t="s">
        <v>2009</v>
      </c>
      <c r="B1107" s="384" t="s">
        <v>528</v>
      </c>
      <c r="C1107" s="395"/>
      <c r="D1107" s="395"/>
      <c r="E1107" s="252" t="str">
        <f t="shared" si="25"/>
        <v/>
      </c>
    </row>
    <row r="1108" ht="36" customHeight="1" spans="1:5">
      <c r="A1108" s="376" t="s">
        <v>97</v>
      </c>
      <c r="B1108" s="250" t="s">
        <v>98</v>
      </c>
      <c r="C1108" s="251">
        <v>451</v>
      </c>
      <c r="D1108" s="251">
        <v>523</v>
      </c>
      <c r="E1108" s="252">
        <f t="shared" si="25"/>
        <v>0.16</v>
      </c>
    </row>
    <row r="1109" ht="36" customHeight="1" spans="1:5">
      <c r="A1109" s="376" t="s">
        <v>2010</v>
      </c>
      <c r="B1109" s="250" t="s">
        <v>2011</v>
      </c>
      <c r="C1109" s="251">
        <v>447</v>
      </c>
      <c r="D1109" s="251">
        <v>523</v>
      </c>
      <c r="E1109" s="252">
        <f t="shared" si="25"/>
        <v>0.17</v>
      </c>
    </row>
    <row r="1110" ht="36" customHeight="1" spans="1:5">
      <c r="A1110" s="377" t="s">
        <v>2012</v>
      </c>
      <c r="B1110" s="253" t="s">
        <v>139</v>
      </c>
      <c r="C1110" s="254">
        <v>233</v>
      </c>
      <c r="D1110" s="254">
        <v>263</v>
      </c>
      <c r="E1110" s="255">
        <f t="shared" si="25"/>
        <v>0.129</v>
      </c>
    </row>
    <row r="1111" ht="36" customHeight="1" spans="1:5">
      <c r="A1111" s="377" t="s">
        <v>2013</v>
      </c>
      <c r="B1111" s="253" t="s">
        <v>141</v>
      </c>
      <c r="C1111" s="254">
        <v>70</v>
      </c>
      <c r="D1111" s="254">
        <v>75</v>
      </c>
      <c r="E1111" s="255">
        <f t="shared" si="25"/>
        <v>0.071</v>
      </c>
    </row>
    <row r="1112" ht="36" customHeight="1" spans="1:5">
      <c r="A1112" s="377" t="s">
        <v>2014</v>
      </c>
      <c r="B1112" s="253" t="s">
        <v>143</v>
      </c>
      <c r="C1112" s="254">
        <v>0</v>
      </c>
      <c r="D1112" s="254">
        <v>0</v>
      </c>
      <c r="E1112" s="252" t="str">
        <f t="shared" si="25"/>
        <v/>
      </c>
    </row>
    <row r="1113" ht="36" customHeight="1" spans="1:5">
      <c r="A1113" s="377" t="s">
        <v>2015</v>
      </c>
      <c r="B1113" s="253" t="s">
        <v>2016</v>
      </c>
      <c r="C1113" s="254">
        <v>0</v>
      </c>
      <c r="D1113" s="254">
        <v>0</v>
      </c>
      <c r="E1113" s="252" t="str">
        <f t="shared" si="25"/>
        <v/>
      </c>
    </row>
    <row r="1114" ht="36" customHeight="1" spans="1:5">
      <c r="A1114" s="377" t="s">
        <v>2017</v>
      </c>
      <c r="B1114" s="253" t="s">
        <v>2018</v>
      </c>
      <c r="C1114" s="254">
        <v>0</v>
      </c>
      <c r="D1114" s="254">
        <v>0</v>
      </c>
      <c r="E1114" s="252" t="str">
        <f t="shared" si="25"/>
        <v/>
      </c>
    </row>
    <row r="1115" ht="36" customHeight="1" spans="1:5">
      <c r="A1115" s="377" t="s">
        <v>2019</v>
      </c>
      <c r="B1115" s="253" t="s">
        <v>2020</v>
      </c>
      <c r="C1115" s="254">
        <v>0</v>
      </c>
      <c r="D1115" s="254">
        <v>0</v>
      </c>
      <c r="E1115" s="252" t="str">
        <f t="shared" si="25"/>
        <v/>
      </c>
    </row>
    <row r="1116" ht="36" customHeight="1" spans="1:5">
      <c r="A1116" s="377" t="s">
        <v>2021</v>
      </c>
      <c r="B1116" s="253" t="s">
        <v>2022</v>
      </c>
      <c r="C1116" s="254"/>
      <c r="D1116" s="254">
        <v>61</v>
      </c>
      <c r="E1116" s="252" t="str">
        <f t="shared" ref="E1116:E1179" si="26">IF(C1116&gt;0,D1116/C1116-1,IF(C1116&lt;0,-(D1116/C1116-1),""))</f>
        <v/>
      </c>
    </row>
    <row r="1117" ht="36" customHeight="1" spans="1:5">
      <c r="A1117" s="377" t="s">
        <v>2023</v>
      </c>
      <c r="B1117" s="253" t="s">
        <v>157</v>
      </c>
      <c r="C1117" s="254">
        <v>0</v>
      </c>
      <c r="D1117" s="254">
        <v>0</v>
      </c>
      <c r="E1117" s="252" t="str">
        <f t="shared" si="26"/>
        <v/>
      </c>
    </row>
    <row r="1118" ht="36" customHeight="1" spans="1:5">
      <c r="A1118" s="377" t="s">
        <v>2024</v>
      </c>
      <c r="B1118" s="253" t="s">
        <v>2025</v>
      </c>
      <c r="C1118" s="254"/>
      <c r="D1118" s="254"/>
      <c r="E1118" s="252" t="str">
        <f t="shared" si="26"/>
        <v/>
      </c>
    </row>
    <row r="1119" ht="36" customHeight="1" spans="1:5">
      <c r="A1119" s="376" t="s">
        <v>2026</v>
      </c>
      <c r="B1119" s="250" t="s">
        <v>2027</v>
      </c>
      <c r="C1119" s="251">
        <v>4</v>
      </c>
      <c r="D1119" s="251"/>
      <c r="E1119" s="252">
        <f t="shared" si="26"/>
        <v>-1</v>
      </c>
    </row>
    <row r="1120" ht="36" customHeight="1" spans="1:5">
      <c r="A1120" s="377" t="s">
        <v>2028</v>
      </c>
      <c r="B1120" s="253" t="s">
        <v>139</v>
      </c>
      <c r="C1120" s="254"/>
      <c r="D1120" s="254">
        <v>0</v>
      </c>
      <c r="E1120" s="252" t="str">
        <f t="shared" si="26"/>
        <v/>
      </c>
    </row>
    <row r="1121" ht="36" customHeight="1" spans="1:5">
      <c r="A1121" s="377" t="s">
        <v>2029</v>
      </c>
      <c r="B1121" s="253" t="s">
        <v>141</v>
      </c>
      <c r="C1121" s="254">
        <v>0</v>
      </c>
      <c r="D1121" s="254">
        <v>0</v>
      </c>
      <c r="E1121" s="252" t="str">
        <f t="shared" si="26"/>
        <v/>
      </c>
    </row>
    <row r="1122" ht="36" customHeight="1" spans="1:5">
      <c r="A1122" s="377" t="s">
        <v>2030</v>
      </c>
      <c r="B1122" s="253" t="s">
        <v>143</v>
      </c>
      <c r="C1122" s="254">
        <v>0</v>
      </c>
      <c r="D1122" s="254">
        <v>0</v>
      </c>
      <c r="E1122" s="252" t="str">
        <f t="shared" si="26"/>
        <v/>
      </c>
    </row>
    <row r="1123" ht="36" customHeight="1" spans="1:5">
      <c r="A1123" s="377" t="s">
        <v>2031</v>
      </c>
      <c r="B1123" s="253" t="s">
        <v>2032</v>
      </c>
      <c r="C1123" s="254">
        <v>0</v>
      </c>
      <c r="D1123" s="254">
        <v>0</v>
      </c>
      <c r="E1123" s="252" t="str">
        <f t="shared" si="26"/>
        <v/>
      </c>
    </row>
    <row r="1124" ht="36" customHeight="1" spans="1:5">
      <c r="A1124" s="377" t="s">
        <v>2033</v>
      </c>
      <c r="B1124" s="253" t="s">
        <v>2034</v>
      </c>
      <c r="C1124" s="254">
        <v>4</v>
      </c>
      <c r="D1124" s="254"/>
      <c r="E1124" s="255">
        <f t="shared" si="26"/>
        <v>-1</v>
      </c>
    </row>
    <row r="1125" ht="36" customHeight="1" spans="1:5">
      <c r="A1125" s="376" t="s">
        <v>2035</v>
      </c>
      <c r="B1125" s="250" t="s">
        <v>2036</v>
      </c>
      <c r="C1125" s="251"/>
      <c r="D1125" s="251"/>
      <c r="E1125" s="252" t="str">
        <f t="shared" si="26"/>
        <v/>
      </c>
    </row>
    <row r="1126" ht="36" customHeight="1" spans="1:5">
      <c r="A1126" s="377" t="s">
        <v>2037</v>
      </c>
      <c r="B1126" s="253" t="s">
        <v>2038</v>
      </c>
      <c r="C1126" s="254">
        <v>0</v>
      </c>
      <c r="D1126" s="254">
        <v>0</v>
      </c>
      <c r="E1126" s="252" t="str">
        <f t="shared" si="26"/>
        <v/>
      </c>
    </row>
    <row r="1127" ht="36" customHeight="1" spans="1:5">
      <c r="A1127" s="377" t="s">
        <v>2039</v>
      </c>
      <c r="B1127" s="253" t="s">
        <v>2040</v>
      </c>
      <c r="C1127" s="254"/>
      <c r="D1127" s="254"/>
      <c r="E1127" s="252" t="str">
        <f t="shared" si="26"/>
        <v/>
      </c>
    </row>
    <row r="1128" ht="36" customHeight="1" spans="1:5">
      <c r="A1128" s="383" t="s">
        <v>2041</v>
      </c>
      <c r="B1128" s="384" t="s">
        <v>528</v>
      </c>
      <c r="C1128" s="385"/>
      <c r="D1128" s="385"/>
      <c r="E1128" s="252" t="str">
        <f t="shared" si="26"/>
        <v/>
      </c>
    </row>
    <row r="1129" ht="36" customHeight="1" spans="1:5">
      <c r="A1129" s="376" t="s">
        <v>99</v>
      </c>
      <c r="B1129" s="250" t="s">
        <v>100</v>
      </c>
      <c r="C1129" s="251">
        <v>12</v>
      </c>
      <c r="D1129" s="251">
        <v>13</v>
      </c>
      <c r="E1129" s="252">
        <f t="shared" si="26"/>
        <v>0.083</v>
      </c>
    </row>
    <row r="1130" ht="36" customHeight="1" spans="1:5">
      <c r="A1130" s="376" t="s">
        <v>2042</v>
      </c>
      <c r="B1130" s="250" t="s">
        <v>2043</v>
      </c>
      <c r="C1130" s="251">
        <v>6</v>
      </c>
      <c r="D1130" s="251"/>
      <c r="E1130" s="252">
        <f t="shared" si="26"/>
        <v>-1</v>
      </c>
    </row>
    <row r="1131" ht="36" customHeight="1" spans="1:5">
      <c r="A1131" s="377" t="s">
        <v>2044</v>
      </c>
      <c r="B1131" s="253" t="s">
        <v>139</v>
      </c>
      <c r="C1131" s="254">
        <v>6</v>
      </c>
      <c r="D1131" s="254"/>
      <c r="E1131" s="255">
        <f t="shared" si="26"/>
        <v>-1</v>
      </c>
    </row>
    <row r="1132" ht="36" customHeight="1" spans="1:5">
      <c r="A1132" s="377" t="s">
        <v>2045</v>
      </c>
      <c r="B1132" s="253" t="s">
        <v>141</v>
      </c>
      <c r="C1132" s="254">
        <v>0</v>
      </c>
      <c r="D1132" s="254">
        <v>0</v>
      </c>
      <c r="E1132" s="252" t="str">
        <f t="shared" si="26"/>
        <v/>
      </c>
    </row>
    <row r="1133" ht="36" customHeight="1" spans="1:5">
      <c r="A1133" s="377" t="s">
        <v>2046</v>
      </c>
      <c r="B1133" s="253" t="s">
        <v>143</v>
      </c>
      <c r="C1133" s="254">
        <v>0</v>
      </c>
      <c r="D1133" s="254">
        <v>0</v>
      </c>
      <c r="E1133" s="252" t="str">
        <f t="shared" si="26"/>
        <v/>
      </c>
    </row>
    <row r="1134" ht="36" customHeight="1" spans="1:5">
      <c r="A1134" s="377" t="s">
        <v>2047</v>
      </c>
      <c r="B1134" s="253" t="s">
        <v>2048</v>
      </c>
      <c r="C1134" s="254">
        <v>0</v>
      </c>
      <c r="D1134" s="254">
        <v>0</v>
      </c>
      <c r="E1134" s="252" t="str">
        <f t="shared" si="26"/>
        <v/>
      </c>
    </row>
    <row r="1135" ht="36" customHeight="1" spans="1:5">
      <c r="A1135" s="377" t="s">
        <v>2049</v>
      </c>
      <c r="B1135" s="253" t="s">
        <v>157</v>
      </c>
      <c r="C1135" s="254">
        <v>0</v>
      </c>
      <c r="D1135" s="254">
        <v>0</v>
      </c>
      <c r="E1135" s="252" t="str">
        <f t="shared" si="26"/>
        <v/>
      </c>
    </row>
    <row r="1136" ht="36" customHeight="1" spans="1:5">
      <c r="A1136" s="377" t="s">
        <v>2050</v>
      </c>
      <c r="B1136" s="253" t="s">
        <v>2051</v>
      </c>
      <c r="C1136" s="254">
        <v>0</v>
      </c>
      <c r="D1136" s="254">
        <v>0</v>
      </c>
      <c r="E1136" s="252" t="str">
        <f t="shared" si="26"/>
        <v/>
      </c>
    </row>
    <row r="1137" ht="36" customHeight="1" spans="1:5">
      <c r="A1137" s="386">
        <v>21702</v>
      </c>
      <c r="B1137" s="396" t="s">
        <v>2052</v>
      </c>
      <c r="C1137" s="251"/>
      <c r="D1137" s="251"/>
      <c r="E1137" s="252" t="str">
        <f t="shared" si="26"/>
        <v/>
      </c>
    </row>
    <row r="1138" ht="36" customHeight="1" spans="1:5">
      <c r="A1138" s="397">
        <v>2170201</v>
      </c>
      <c r="B1138" s="398" t="s">
        <v>2053</v>
      </c>
      <c r="C1138" s="254">
        <v>0</v>
      </c>
      <c r="D1138" s="254">
        <v>0</v>
      </c>
      <c r="E1138" s="252" t="str">
        <f t="shared" si="26"/>
        <v/>
      </c>
    </row>
    <row r="1139" ht="36" customHeight="1" spans="1:5">
      <c r="A1139" s="397">
        <v>2170202</v>
      </c>
      <c r="B1139" s="398" t="s">
        <v>2054</v>
      </c>
      <c r="C1139" s="254">
        <v>0</v>
      </c>
      <c r="D1139" s="254">
        <v>0</v>
      </c>
      <c r="E1139" s="252" t="str">
        <f t="shared" si="26"/>
        <v/>
      </c>
    </row>
    <row r="1140" ht="36" customHeight="1" spans="1:5">
      <c r="A1140" s="397">
        <v>2170203</v>
      </c>
      <c r="B1140" s="398" t="s">
        <v>2055</v>
      </c>
      <c r="C1140" s="254">
        <v>0</v>
      </c>
      <c r="D1140" s="254">
        <v>0</v>
      </c>
      <c r="E1140" s="252" t="str">
        <f t="shared" si="26"/>
        <v/>
      </c>
    </row>
    <row r="1141" ht="36" customHeight="1" spans="1:5">
      <c r="A1141" s="397">
        <v>2170204</v>
      </c>
      <c r="B1141" s="398" t="s">
        <v>2056</v>
      </c>
      <c r="C1141" s="254">
        <v>0</v>
      </c>
      <c r="D1141" s="254">
        <v>0</v>
      </c>
      <c r="E1141" s="252" t="str">
        <f t="shared" si="26"/>
        <v/>
      </c>
    </row>
    <row r="1142" ht="36" customHeight="1" spans="1:5">
      <c r="A1142" s="397">
        <v>2170205</v>
      </c>
      <c r="B1142" s="398" t="s">
        <v>2057</v>
      </c>
      <c r="C1142" s="254">
        <v>0</v>
      </c>
      <c r="D1142" s="254">
        <v>0</v>
      </c>
      <c r="E1142" s="252" t="str">
        <f t="shared" si="26"/>
        <v/>
      </c>
    </row>
    <row r="1143" ht="36" customHeight="1" spans="1:5">
      <c r="A1143" s="397">
        <v>2170206</v>
      </c>
      <c r="B1143" s="398" t="s">
        <v>2058</v>
      </c>
      <c r="C1143" s="254">
        <v>0</v>
      </c>
      <c r="D1143" s="254">
        <v>0</v>
      </c>
      <c r="E1143" s="252" t="str">
        <f t="shared" si="26"/>
        <v/>
      </c>
    </row>
    <row r="1144" ht="36" customHeight="1" spans="1:5">
      <c r="A1144" s="397">
        <v>2170207</v>
      </c>
      <c r="B1144" s="398" t="s">
        <v>2059</v>
      </c>
      <c r="C1144" s="254">
        <v>0</v>
      </c>
      <c r="D1144" s="254">
        <v>0</v>
      </c>
      <c r="E1144" s="252" t="str">
        <f t="shared" si="26"/>
        <v/>
      </c>
    </row>
    <row r="1145" ht="36" customHeight="1" spans="1:5">
      <c r="A1145" s="397">
        <v>2170208</v>
      </c>
      <c r="B1145" s="398" t="s">
        <v>2060</v>
      </c>
      <c r="C1145" s="254">
        <v>0</v>
      </c>
      <c r="D1145" s="254">
        <v>0</v>
      </c>
      <c r="E1145" s="252" t="str">
        <f t="shared" si="26"/>
        <v/>
      </c>
    </row>
    <row r="1146" ht="36" customHeight="1" spans="1:5">
      <c r="A1146" s="397">
        <v>2170299</v>
      </c>
      <c r="B1146" s="398" t="s">
        <v>2061</v>
      </c>
      <c r="C1146" s="254"/>
      <c r="D1146" s="254"/>
      <c r="E1146" s="252" t="str">
        <f t="shared" si="26"/>
        <v/>
      </c>
    </row>
    <row r="1147" ht="36" customHeight="1" spans="1:5">
      <c r="A1147" s="376" t="s">
        <v>2062</v>
      </c>
      <c r="B1147" s="250" t="s">
        <v>2063</v>
      </c>
      <c r="C1147" s="251">
        <v>6</v>
      </c>
      <c r="D1147" s="251">
        <v>13</v>
      </c>
      <c r="E1147" s="252">
        <f t="shared" si="26"/>
        <v>1.167</v>
      </c>
    </row>
    <row r="1148" ht="36" customHeight="1" spans="1:5">
      <c r="A1148" s="377" t="s">
        <v>2064</v>
      </c>
      <c r="B1148" s="253" t="s">
        <v>2065</v>
      </c>
      <c r="C1148" s="254"/>
      <c r="D1148" s="254"/>
      <c r="E1148" s="252" t="str">
        <f t="shared" si="26"/>
        <v/>
      </c>
    </row>
    <row r="1149" ht="36" customHeight="1" spans="1:5">
      <c r="A1149" s="377" t="s">
        <v>2066</v>
      </c>
      <c r="B1149" s="253" t="s">
        <v>2067</v>
      </c>
      <c r="C1149" s="254">
        <v>6</v>
      </c>
      <c r="D1149" s="254">
        <v>13</v>
      </c>
      <c r="E1149" s="255">
        <f t="shared" si="26"/>
        <v>1.167</v>
      </c>
    </row>
    <row r="1150" ht="36" customHeight="1" spans="1:5">
      <c r="A1150" s="377" t="s">
        <v>2068</v>
      </c>
      <c r="B1150" s="253" t="s">
        <v>2069</v>
      </c>
      <c r="C1150" s="254"/>
      <c r="D1150" s="254"/>
      <c r="E1150" s="252" t="str">
        <f t="shared" si="26"/>
        <v/>
      </c>
    </row>
    <row r="1151" ht="36" customHeight="1" spans="1:5">
      <c r="A1151" s="377" t="s">
        <v>2070</v>
      </c>
      <c r="B1151" s="253" t="s">
        <v>2071</v>
      </c>
      <c r="C1151" s="254">
        <v>0</v>
      </c>
      <c r="D1151" s="254">
        <v>0</v>
      </c>
      <c r="E1151" s="252" t="str">
        <f t="shared" si="26"/>
        <v/>
      </c>
    </row>
    <row r="1152" ht="36" customHeight="1" spans="1:5">
      <c r="A1152" s="377" t="s">
        <v>2072</v>
      </c>
      <c r="B1152" s="253" t="s">
        <v>2073</v>
      </c>
      <c r="C1152" s="254"/>
      <c r="D1152" s="254"/>
      <c r="E1152" s="252" t="str">
        <f t="shared" si="26"/>
        <v/>
      </c>
    </row>
    <row r="1153" ht="36" customHeight="1" spans="1:5">
      <c r="A1153" s="376" t="s">
        <v>2074</v>
      </c>
      <c r="B1153" s="250" t="s">
        <v>2075</v>
      </c>
      <c r="C1153" s="251"/>
      <c r="D1153" s="251"/>
      <c r="E1153" s="252" t="str">
        <f t="shared" si="26"/>
        <v/>
      </c>
    </row>
    <row r="1154" ht="36" customHeight="1" spans="1:5">
      <c r="A1154" s="257">
        <v>2179902</v>
      </c>
      <c r="B1154" s="253" t="s">
        <v>2076</v>
      </c>
      <c r="C1154" s="254">
        <v>0</v>
      </c>
      <c r="D1154" s="254">
        <v>0</v>
      </c>
      <c r="E1154" s="252" t="str">
        <f t="shared" si="26"/>
        <v/>
      </c>
    </row>
    <row r="1155" ht="36" customHeight="1" spans="1:5">
      <c r="A1155" s="257">
        <v>2179999</v>
      </c>
      <c r="B1155" s="253" t="s">
        <v>2073</v>
      </c>
      <c r="C1155" s="254"/>
      <c r="D1155" s="254"/>
      <c r="E1155" s="252" t="str">
        <f t="shared" si="26"/>
        <v/>
      </c>
    </row>
    <row r="1156" ht="36" customHeight="1" spans="1:5">
      <c r="A1156" s="386" t="s">
        <v>2077</v>
      </c>
      <c r="B1156" s="384" t="s">
        <v>528</v>
      </c>
      <c r="C1156" s="251"/>
      <c r="D1156" s="251"/>
      <c r="E1156" s="252" t="str">
        <f t="shared" si="26"/>
        <v/>
      </c>
    </row>
    <row r="1157" ht="36" customHeight="1" spans="1:5">
      <c r="A1157" s="376" t="s">
        <v>101</v>
      </c>
      <c r="B1157" s="250" t="s">
        <v>102</v>
      </c>
      <c r="C1157" s="251"/>
      <c r="D1157" s="251"/>
      <c r="E1157" s="252" t="str">
        <f t="shared" si="26"/>
        <v/>
      </c>
    </row>
    <row r="1158" ht="36" customHeight="1" spans="1:5">
      <c r="A1158" s="376" t="s">
        <v>2078</v>
      </c>
      <c r="B1158" s="250" t="s">
        <v>2079</v>
      </c>
      <c r="C1158" s="251">
        <v>0</v>
      </c>
      <c r="D1158" s="251">
        <v>0</v>
      </c>
      <c r="E1158" s="252" t="str">
        <f t="shared" si="26"/>
        <v/>
      </c>
    </row>
    <row r="1159" ht="36" customHeight="1" spans="1:5">
      <c r="A1159" s="376" t="s">
        <v>2080</v>
      </c>
      <c r="B1159" s="250" t="s">
        <v>2081</v>
      </c>
      <c r="C1159" s="251">
        <v>0</v>
      </c>
      <c r="D1159" s="251">
        <v>0</v>
      </c>
      <c r="E1159" s="252" t="str">
        <f t="shared" si="26"/>
        <v/>
      </c>
    </row>
    <row r="1160" ht="36" customHeight="1" spans="1:5">
      <c r="A1160" s="376" t="s">
        <v>2082</v>
      </c>
      <c r="B1160" s="250" t="s">
        <v>2083</v>
      </c>
      <c r="C1160" s="251">
        <v>0</v>
      </c>
      <c r="D1160" s="251">
        <v>0</v>
      </c>
      <c r="E1160" s="252" t="str">
        <f t="shared" si="26"/>
        <v/>
      </c>
    </row>
    <row r="1161" ht="36" customHeight="1" spans="1:5">
      <c r="A1161" s="376" t="s">
        <v>2084</v>
      </c>
      <c r="B1161" s="250" t="s">
        <v>2085</v>
      </c>
      <c r="C1161" s="251">
        <v>0</v>
      </c>
      <c r="D1161" s="251">
        <v>0</v>
      </c>
      <c r="E1161" s="252" t="str">
        <f t="shared" si="26"/>
        <v/>
      </c>
    </row>
    <row r="1162" ht="36" customHeight="1" spans="1:5">
      <c r="A1162" s="376" t="s">
        <v>2086</v>
      </c>
      <c r="B1162" s="250" t="s">
        <v>2087</v>
      </c>
      <c r="C1162" s="251">
        <v>0</v>
      </c>
      <c r="D1162" s="251">
        <v>0</v>
      </c>
      <c r="E1162" s="252" t="str">
        <f t="shared" si="26"/>
        <v/>
      </c>
    </row>
    <row r="1163" ht="36" customHeight="1" spans="1:5">
      <c r="A1163" s="376" t="s">
        <v>2088</v>
      </c>
      <c r="B1163" s="250" t="s">
        <v>2089</v>
      </c>
      <c r="C1163" s="251">
        <v>0</v>
      </c>
      <c r="D1163" s="251">
        <v>0</v>
      </c>
      <c r="E1163" s="252" t="str">
        <f t="shared" si="26"/>
        <v/>
      </c>
    </row>
    <row r="1164" ht="36" customHeight="1" spans="1:5">
      <c r="A1164" s="376" t="s">
        <v>2090</v>
      </c>
      <c r="B1164" s="250" t="s">
        <v>2091</v>
      </c>
      <c r="C1164" s="251">
        <v>0</v>
      </c>
      <c r="D1164" s="251">
        <v>0</v>
      </c>
      <c r="E1164" s="252" t="str">
        <f t="shared" si="26"/>
        <v/>
      </c>
    </row>
    <row r="1165" ht="36" customHeight="1" spans="1:5">
      <c r="A1165" s="376" t="s">
        <v>2092</v>
      </c>
      <c r="B1165" s="250" t="s">
        <v>2093</v>
      </c>
      <c r="C1165" s="251">
        <v>0</v>
      </c>
      <c r="D1165" s="251">
        <v>0</v>
      </c>
      <c r="E1165" s="252" t="str">
        <f t="shared" si="26"/>
        <v/>
      </c>
    </row>
    <row r="1166" ht="36" customHeight="1" spans="1:5">
      <c r="A1166" s="376" t="s">
        <v>2094</v>
      </c>
      <c r="B1166" s="250" t="s">
        <v>2095</v>
      </c>
      <c r="C1166" s="251">
        <v>0</v>
      </c>
      <c r="D1166" s="251">
        <v>0</v>
      </c>
      <c r="E1166" s="252" t="str">
        <f t="shared" si="26"/>
        <v/>
      </c>
    </row>
    <row r="1167" ht="36" customHeight="1" spans="1:5">
      <c r="A1167" s="376" t="s">
        <v>103</v>
      </c>
      <c r="B1167" s="250" t="s">
        <v>104</v>
      </c>
      <c r="C1167" s="251">
        <v>1591</v>
      </c>
      <c r="D1167" s="251">
        <v>1552</v>
      </c>
      <c r="E1167" s="252">
        <f t="shared" si="26"/>
        <v>-0.025</v>
      </c>
    </row>
    <row r="1168" ht="36" customHeight="1" spans="1:5">
      <c r="A1168" s="376" t="s">
        <v>2096</v>
      </c>
      <c r="B1168" s="250" t="s">
        <v>2097</v>
      </c>
      <c r="C1168" s="251">
        <v>1411</v>
      </c>
      <c r="D1168" s="251">
        <v>1382</v>
      </c>
      <c r="E1168" s="252">
        <f t="shared" si="26"/>
        <v>-0.021</v>
      </c>
    </row>
    <row r="1169" ht="36" customHeight="1" spans="1:5">
      <c r="A1169" s="377" t="s">
        <v>2098</v>
      </c>
      <c r="B1169" s="253" t="s">
        <v>139</v>
      </c>
      <c r="C1169" s="254">
        <v>779</v>
      </c>
      <c r="D1169" s="254">
        <v>889</v>
      </c>
      <c r="E1169" s="255">
        <f t="shared" si="26"/>
        <v>0.141</v>
      </c>
    </row>
    <row r="1170" ht="36" customHeight="1" spans="1:5">
      <c r="A1170" s="377" t="s">
        <v>2099</v>
      </c>
      <c r="B1170" s="253" t="s">
        <v>141</v>
      </c>
      <c r="C1170" s="254">
        <v>63</v>
      </c>
      <c r="D1170" s="254"/>
      <c r="E1170" s="255">
        <f t="shared" si="26"/>
        <v>-1</v>
      </c>
    </row>
    <row r="1171" ht="36" customHeight="1" spans="1:5">
      <c r="A1171" s="377" t="s">
        <v>2100</v>
      </c>
      <c r="B1171" s="253" t="s">
        <v>143</v>
      </c>
      <c r="C1171" s="254"/>
      <c r="D1171" s="254"/>
      <c r="E1171" s="252" t="str">
        <f t="shared" si="26"/>
        <v/>
      </c>
    </row>
    <row r="1172" ht="36" customHeight="1" spans="1:5">
      <c r="A1172" s="377" t="s">
        <v>2101</v>
      </c>
      <c r="B1172" s="253" t="s">
        <v>2102</v>
      </c>
      <c r="C1172" s="254">
        <v>30</v>
      </c>
      <c r="D1172" s="254">
        <v>26</v>
      </c>
      <c r="E1172" s="255">
        <f t="shared" si="26"/>
        <v>-0.133</v>
      </c>
    </row>
    <row r="1173" ht="36" customHeight="1" spans="1:5">
      <c r="A1173" s="377" t="s">
        <v>2103</v>
      </c>
      <c r="B1173" s="253" t="s">
        <v>2104</v>
      </c>
      <c r="C1173" s="254">
        <v>506</v>
      </c>
      <c r="D1173" s="254">
        <v>437</v>
      </c>
      <c r="E1173" s="255">
        <f t="shared" si="26"/>
        <v>-0.136</v>
      </c>
    </row>
    <row r="1174" ht="36" customHeight="1" spans="1:5">
      <c r="A1174" s="377" t="s">
        <v>2105</v>
      </c>
      <c r="B1174" s="253" t="s">
        <v>2106</v>
      </c>
      <c r="C1174" s="254"/>
      <c r="D1174" s="254"/>
      <c r="E1174" s="252" t="str">
        <f t="shared" si="26"/>
        <v/>
      </c>
    </row>
    <row r="1175" ht="36" customHeight="1" spans="1:5">
      <c r="A1175" s="377" t="s">
        <v>2107</v>
      </c>
      <c r="B1175" s="253" t="s">
        <v>2108</v>
      </c>
      <c r="C1175" s="254"/>
      <c r="D1175" s="254"/>
      <c r="E1175" s="252" t="str">
        <f t="shared" si="26"/>
        <v/>
      </c>
    </row>
    <row r="1176" ht="36" customHeight="1" spans="1:5">
      <c r="A1176" s="377" t="s">
        <v>2109</v>
      </c>
      <c r="B1176" s="253" t="s">
        <v>2110</v>
      </c>
      <c r="C1176" s="254"/>
      <c r="D1176" s="254"/>
      <c r="E1176" s="252" t="str">
        <f t="shared" si="26"/>
        <v/>
      </c>
    </row>
    <row r="1177" ht="36" customHeight="1" spans="1:5">
      <c r="A1177" s="377" t="s">
        <v>2111</v>
      </c>
      <c r="B1177" s="253" t="s">
        <v>2112</v>
      </c>
      <c r="C1177" s="254">
        <v>0</v>
      </c>
      <c r="D1177" s="254">
        <v>0</v>
      </c>
      <c r="E1177" s="252" t="str">
        <f t="shared" si="26"/>
        <v/>
      </c>
    </row>
    <row r="1178" ht="36" customHeight="1" spans="1:5">
      <c r="A1178" s="377" t="s">
        <v>2113</v>
      </c>
      <c r="B1178" s="253" t="s">
        <v>2114</v>
      </c>
      <c r="C1178" s="254"/>
      <c r="D1178" s="254"/>
      <c r="E1178" s="252" t="str">
        <f t="shared" si="26"/>
        <v/>
      </c>
    </row>
    <row r="1179" ht="36" customHeight="1" spans="1:5">
      <c r="A1179" s="377" t="s">
        <v>2115</v>
      </c>
      <c r="B1179" s="253" t="s">
        <v>2116</v>
      </c>
      <c r="C1179" s="254"/>
      <c r="D1179" s="254"/>
      <c r="E1179" s="252" t="str">
        <f t="shared" si="26"/>
        <v/>
      </c>
    </row>
    <row r="1180" ht="36" customHeight="1" spans="1:5">
      <c r="A1180" s="377" t="s">
        <v>2117</v>
      </c>
      <c r="B1180" s="253" t="s">
        <v>2118</v>
      </c>
      <c r="C1180" s="254">
        <v>0</v>
      </c>
      <c r="D1180" s="254">
        <v>0</v>
      </c>
      <c r="E1180" s="252" t="str">
        <f t="shared" ref="E1180:E1243" si="27">IF(C1180&gt;0,D1180/C1180-1,IF(C1180&lt;0,-(D1180/C1180-1),""))</f>
        <v/>
      </c>
    </row>
    <row r="1181" ht="36" customHeight="1" spans="1:5">
      <c r="A1181" s="377" t="s">
        <v>2119</v>
      </c>
      <c r="B1181" s="253" t="s">
        <v>2120</v>
      </c>
      <c r="C1181" s="254">
        <v>0</v>
      </c>
      <c r="D1181" s="254">
        <v>0</v>
      </c>
      <c r="E1181" s="252" t="str">
        <f t="shared" si="27"/>
        <v/>
      </c>
    </row>
    <row r="1182" ht="36" customHeight="1" spans="1:5">
      <c r="A1182" s="377" t="s">
        <v>2121</v>
      </c>
      <c r="B1182" s="253" t="s">
        <v>2122</v>
      </c>
      <c r="C1182" s="254"/>
      <c r="D1182" s="254"/>
      <c r="E1182" s="252" t="str">
        <f t="shared" si="27"/>
        <v/>
      </c>
    </row>
    <row r="1183" ht="36" customHeight="1" spans="1:5">
      <c r="A1183" s="377" t="s">
        <v>2123</v>
      </c>
      <c r="B1183" s="253" t="s">
        <v>2124</v>
      </c>
      <c r="C1183" s="254"/>
      <c r="D1183" s="254"/>
      <c r="E1183" s="252" t="str">
        <f t="shared" si="27"/>
        <v/>
      </c>
    </row>
    <row r="1184" ht="36" customHeight="1" spans="1:5">
      <c r="A1184" s="377" t="s">
        <v>2125</v>
      </c>
      <c r="B1184" s="253" t="s">
        <v>2126</v>
      </c>
      <c r="C1184" s="254">
        <v>0</v>
      </c>
      <c r="D1184" s="254">
        <v>0</v>
      </c>
      <c r="E1184" s="252" t="str">
        <f t="shared" si="27"/>
        <v/>
      </c>
    </row>
    <row r="1185" ht="36" customHeight="1" spans="1:5">
      <c r="A1185" s="377" t="s">
        <v>2127</v>
      </c>
      <c r="B1185" s="253" t="s">
        <v>2128</v>
      </c>
      <c r="C1185" s="254">
        <v>0</v>
      </c>
      <c r="D1185" s="254">
        <v>0</v>
      </c>
      <c r="E1185" s="252" t="str">
        <f t="shared" si="27"/>
        <v/>
      </c>
    </row>
    <row r="1186" ht="36" customHeight="1" spans="1:5">
      <c r="A1186" s="377" t="s">
        <v>2129</v>
      </c>
      <c r="B1186" s="253" t="s">
        <v>2130</v>
      </c>
      <c r="C1186" s="254">
        <v>0</v>
      </c>
      <c r="D1186" s="254">
        <v>0</v>
      </c>
      <c r="E1186" s="252" t="str">
        <f t="shared" si="27"/>
        <v/>
      </c>
    </row>
    <row r="1187" ht="36" customHeight="1" spans="1:5">
      <c r="A1187" s="377" t="s">
        <v>2131</v>
      </c>
      <c r="B1187" s="253" t="s">
        <v>2132</v>
      </c>
      <c r="C1187" s="254">
        <v>0</v>
      </c>
      <c r="D1187" s="254">
        <v>0</v>
      </c>
      <c r="E1187" s="252" t="str">
        <f t="shared" si="27"/>
        <v/>
      </c>
    </row>
    <row r="1188" ht="36" customHeight="1" spans="1:5">
      <c r="A1188" s="377" t="s">
        <v>2133</v>
      </c>
      <c r="B1188" s="253" t="s">
        <v>2134</v>
      </c>
      <c r="C1188" s="254">
        <v>0</v>
      </c>
      <c r="D1188" s="254">
        <v>0</v>
      </c>
      <c r="E1188" s="252" t="str">
        <f t="shared" si="27"/>
        <v/>
      </c>
    </row>
    <row r="1189" ht="36" customHeight="1" spans="1:5">
      <c r="A1189" s="377" t="s">
        <v>2135</v>
      </c>
      <c r="B1189" s="253" t="s">
        <v>2136</v>
      </c>
      <c r="C1189" s="254">
        <v>0</v>
      </c>
      <c r="D1189" s="254">
        <v>0</v>
      </c>
      <c r="E1189" s="252" t="str">
        <f t="shared" si="27"/>
        <v/>
      </c>
    </row>
    <row r="1190" ht="36" customHeight="1" spans="1:5">
      <c r="A1190" s="377" t="s">
        <v>2137</v>
      </c>
      <c r="B1190" s="253" t="s">
        <v>2138</v>
      </c>
      <c r="C1190" s="254">
        <v>0</v>
      </c>
      <c r="D1190" s="254">
        <v>0</v>
      </c>
      <c r="E1190" s="252" t="str">
        <f t="shared" si="27"/>
        <v/>
      </c>
    </row>
    <row r="1191" ht="36" customHeight="1" spans="1:5">
      <c r="A1191" s="377" t="s">
        <v>2139</v>
      </c>
      <c r="B1191" s="253" t="s">
        <v>2140</v>
      </c>
      <c r="C1191" s="254">
        <v>0</v>
      </c>
      <c r="D1191" s="254">
        <v>0</v>
      </c>
      <c r="E1191" s="252" t="str">
        <f t="shared" si="27"/>
        <v/>
      </c>
    </row>
    <row r="1192" ht="36" customHeight="1" spans="1:5">
      <c r="A1192" s="377" t="s">
        <v>2141</v>
      </c>
      <c r="B1192" s="253" t="s">
        <v>2142</v>
      </c>
      <c r="C1192" s="254"/>
      <c r="D1192" s="254"/>
      <c r="E1192" s="252" t="str">
        <f t="shared" si="27"/>
        <v/>
      </c>
    </row>
    <row r="1193" ht="36" customHeight="1" spans="1:5">
      <c r="A1193" s="377" t="s">
        <v>2143</v>
      </c>
      <c r="B1193" s="253" t="s">
        <v>157</v>
      </c>
      <c r="C1193" s="254"/>
      <c r="D1193" s="254"/>
      <c r="E1193" s="252" t="str">
        <f t="shared" si="27"/>
        <v/>
      </c>
    </row>
    <row r="1194" ht="36" customHeight="1" spans="1:5">
      <c r="A1194" s="377" t="s">
        <v>2144</v>
      </c>
      <c r="B1194" s="253" t="s">
        <v>2145</v>
      </c>
      <c r="C1194" s="254">
        <v>33</v>
      </c>
      <c r="D1194" s="254">
        <v>30</v>
      </c>
      <c r="E1194" s="255">
        <f t="shared" si="27"/>
        <v>-0.091</v>
      </c>
    </row>
    <row r="1195" ht="36" customHeight="1" spans="1:5">
      <c r="A1195" s="376" t="s">
        <v>2146</v>
      </c>
      <c r="B1195" s="250" t="s">
        <v>2147</v>
      </c>
      <c r="C1195" s="251">
        <v>180</v>
      </c>
      <c r="D1195" s="251">
        <v>170</v>
      </c>
      <c r="E1195" s="252">
        <f t="shared" si="27"/>
        <v>-0.056</v>
      </c>
    </row>
    <row r="1196" ht="36" customHeight="1" spans="1:5">
      <c r="A1196" s="377" t="s">
        <v>2148</v>
      </c>
      <c r="B1196" s="253" t="s">
        <v>139</v>
      </c>
      <c r="C1196" s="254"/>
      <c r="D1196" s="254"/>
      <c r="E1196" s="252" t="str">
        <f t="shared" si="27"/>
        <v/>
      </c>
    </row>
    <row r="1197" ht="36" customHeight="1" spans="1:5">
      <c r="A1197" s="377" t="s">
        <v>2149</v>
      </c>
      <c r="B1197" s="253" t="s">
        <v>141</v>
      </c>
      <c r="C1197" s="254">
        <v>0</v>
      </c>
      <c r="D1197" s="254">
        <v>0</v>
      </c>
      <c r="E1197" s="252" t="str">
        <f t="shared" si="27"/>
        <v/>
      </c>
    </row>
    <row r="1198" ht="36" customHeight="1" spans="1:5">
      <c r="A1198" s="377" t="s">
        <v>2150</v>
      </c>
      <c r="B1198" s="253" t="s">
        <v>143</v>
      </c>
      <c r="C1198" s="254">
        <v>0</v>
      </c>
      <c r="D1198" s="254">
        <v>0</v>
      </c>
      <c r="E1198" s="252" t="str">
        <f t="shared" si="27"/>
        <v/>
      </c>
    </row>
    <row r="1199" ht="36" customHeight="1" spans="1:5">
      <c r="A1199" s="377" t="s">
        <v>2151</v>
      </c>
      <c r="B1199" s="253" t="s">
        <v>2152</v>
      </c>
      <c r="C1199" s="254">
        <v>0</v>
      </c>
      <c r="D1199" s="254">
        <v>0</v>
      </c>
      <c r="E1199" s="252" t="str">
        <f t="shared" si="27"/>
        <v/>
      </c>
    </row>
    <row r="1200" ht="36" customHeight="1" spans="1:5">
      <c r="A1200" s="377" t="s">
        <v>2153</v>
      </c>
      <c r="B1200" s="253" t="s">
        <v>2154</v>
      </c>
      <c r="C1200" s="254"/>
      <c r="D1200" s="254"/>
      <c r="E1200" s="252" t="str">
        <f t="shared" si="27"/>
        <v/>
      </c>
    </row>
    <row r="1201" ht="36" customHeight="1" spans="1:5">
      <c r="A1201" s="377" t="s">
        <v>2155</v>
      </c>
      <c r="B1201" s="253" t="s">
        <v>2156</v>
      </c>
      <c r="C1201" s="254"/>
      <c r="D1201" s="254"/>
      <c r="E1201" s="252" t="str">
        <f t="shared" si="27"/>
        <v/>
      </c>
    </row>
    <row r="1202" ht="36" customHeight="1" spans="1:5">
      <c r="A1202" s="377" t="s">
        <v>2157</v>
      </c>
      <c r="B1202" s="253" t="s">
        <v>2158</v>
      </c>
      <c r="C1202" s="254"/>
      <c r="D1202" s="254"/>
      <c r="E1202" s="252" t="str">
        <f t="shared" si="27"/>
        <v/>
      </c>
    </row>
    <row r="1203" ht="36" customHeight="1" spans="1:5">
      <c r="A1203" s="377" t="s">
        <v>2159</v>
      </c>
      <c r="B1203" s="253" t="s">
        <v>2160</v>
      </c>
      <c r="C1203" s="254">
        <v>106</v>
      </c>
      <c r="D1203" s="254">
        <v>110</v>
      </c>
      <c r="E1203" s="255">
        <f t="shared" si="27"/>
        <v>0.038</v>
      </c>
    </row>
    <row r="1204" ht="36" customHeight="1" spans="1:5">
      <c r="A1204" s="377" t="s">
        <v>2161</v>
      </c>
      <c r="B1204" s="253" t="s">
        <v>2162</v>
      </c>
      <c r="C1204" s="254">
        <v>74</v>
      </c>
      <c r="D1204" s="254">
        <v>60</v>
      </c>
      <c r="E1204" s="255">
        <f t="shared" si="27"/>
        <v>-0.189</v>
      </c>
    </row>
    <row r="1205" ht="36" customHeight="1" spans="1:5">
      <c r="A1205" s="377" t="s">
        <v>2163</v>
      </c>
      <c r="B1205" s="253" t="s">
        <v>2164</v>
      </c>
      <c r="C1205" s="254">
        <v>0</v>
      </c>
      <c r="D1205" s="254">
        <v>0</v>
      </c>
      <c r="E1205" s="252" t="str">
        <f t="shared" si="27"/>
        <v/>
      </c>
    </row>
    <row r="1206" ht="36" customHeight="1" spans="1:5">
      <c r="A1206" s="377" t="s">
        <v>2165</v>
      </c>
      <c r="B1206" s="253" t="s">
        <v>2166</v>
      </c>
      <c r="C1206" s="254">
        <v>0</v>
      </c>
      <c r="D1206" s="254">
        <v>0</v>
      </c>
      <c r="E1206" s="252" t="str">
        <f t="shared" si="27"/>
        <v/>
      </c>
    </row>
    <row r="1207" ht="36" customHeight="1" spans="1:5">
      <c r="A1207" s="377" t="s">
        <v>2167</v>
      </c>
      <c r="B1207" s="253" t="s">
        <v>2168</v>
      </c>
      <c r="C1207" s="254">
        <v>0</v>
      </c>
      <c r="D1207" s="254">
        <v>0</v>
      </c>
      <c r="E1207" s="252" t="str">
        <f t="shared" si="27"/>
        <v/>
      </c>
    </row>
    <row r="1208" ht="36" customHeight="1" spans="1:5">
      <c r="A1208" s="377" t="s">
        <v>2169</v>
      </c>
      <c r="B1208" s="253" t="s">
        <v>2170</v>
      </c>
      <c r="C1208" s="254">
        <v>0</v>
      </c>
      <c r="D1208" s="254">
        <v>0</v>
      </c>
      <c r="E1208" s="252" t="str">
        <f t="shared" si="27"/>
        <v/>
      </c>
    </row>
    <row r="1209" ht="36" customHeight="1" spans="1:5">
      <c r="A1209" s="377" t="s">
        <v>2171</v>
      </c>
      <c r="B1209" s="253" t="s">
        <v>2172</v>
      </c>
      <c r="C1209" s="254">
        <v>0</v>
      </c>
      <c r="D1209" s="254">
        <v>0</v>
      </c>
      <c r="E1209" s="252" t="str">
        <f t="shared" si="27"/>
        <v/>
      </c>
    </row>
    <row r="1210" ht="36" customHeight="1" spans="1:5">
      <c r="A1210" s="376" t="s">
        <v>2173</v>
      </c>
      <c r="B1210" s="250" t="s">
        <v>2174</v>
      </c>
      <c r="C1210" s="251"/>
      <c r="D1210" s="251"/>
      <c r="E1210" s="252" t="str">
        <f t="shared" si="27"/>
        <v/>
      </c>
    </row>
    <row r="1211" ht="36" customHeight="1" spans="1:5">
      <c r="A1211" s="257">
        <v>2209999</v>
      </c>
      <c r="B1211" s="253" t="s">
        <v>2175</v>
      </c>
      <c r="C1211" s="254"/>
      <c r="D1211" s="254"/>
      <c r="E1211" s="252" t="str">
        <f t="shared" si="27"/>
        <v/>
      </c>
    </row>
    <row r="1212" ht="36" customHeight="1" spans="1:5">
      <c r="A1212" s="386" t="s">
        <v>2176</v>
      </c>
      <c r="B1212" s="384" t="s">
        <v>528</v>
      </c>
      <c r="C1212" s="385"/>
      <c r="D1212" s="385"/>
      <c r="E1212" s="252" t="str">
        <f t="shared" si="27"/>
        <v/>
      </c>
    </row>
    <row r="1213" ht="36" customHeight="1" spans="1:5">
      <c r="A1213" s="376" t="s">
        <v>105</v>
      </c>
      <c r="B1213" s="250" t="s">
        <v>106</v>
      </c>
      <c r="C1213" s="251">
        <v>7751</v>
      </c>
      <c r="D1213" s="251">
        <v>7033</v>
      </c>
      <c r="E1213" s="252">
        <f t="shared" si="27"/>
        <v>-0.093</v>
      </c>
    </row>
    <row r="1214" ht="36" customHeight="1" spans="1:5">
      <c r="A1214" s="376" t="s">
        <v>2177</v>
      </c>
      <c r="B1214" s="250" t="s">
        <v>2178</v>
      </c>
      <c r="C1214" s="251">
        <v>1224</v>
      </c>
      <c r="D1214" s="251">
        <v>612</v>
      </c>
      <c r="E1214" s="252">
        <f t="shared" si="27"/>
        <v>-0.5</v>
      </c>
    </row>
    <row r="1215" ht="36" customHeight="1" spans="1:5">
      <c r="A1215" s="377" t="s">
        <v>2179</v>
      </c>
      <c r="B1215" s="253" t="s">
        <v>2180</v>
      </c>
      <c r="C1215" s="254">
        <v>0</v>
      </c>
      <c r="D1215" s="254">
        <v>0</v>
      </c>
      <c r="E1215" s="252" t="str">
        <f t="shared" si="27"/>
        <v/>
      </c>
    </row>
    <row r="1216" ht="36" customHeight="1" spans="1:5">
      <c r="A1216" s="377" t="s">
        <v>2181</v>
      </c>
      <c r="B1216" s="253" t="s">
        <v>2182</v>
      </c>
      <c r="C1216" s="254">
        <v>0</v>
      </c>
      <c r="D1216" s="254">
        <v>0</v>
      </c>
      <c r="E1216" s="252" t="str">
        <f t="shared" si="27"/>
        <v/>
      </c>
    </row>
    <row r="1217" ht="36" customHeight="1" spans="1:5">
      <c r="A1217" s="377" t="s">
        <v>2183</v>
      </c>
      <c r="B1217" s="253" t="s">
        <v>2184</v>
      </c>
      <c r="C1217" s="254">
        <v>145</v>
      </c>
      <c r="D1217" s="254">
        <v>140</v>
      </c>
      <c r="E1217" s="255">
        <f t="shared" si="27"/>
        <v>-0.034</v>
      </c>
    </row>
    <row r="1218" ht="36" customHeight="1" spans="1:5">
      <c r="A1218" s="377" t="s">
        <v>2185</v>
      </c>
      <c r="B1218" s="253" t="s">
        <v>2186</v>
      </c>
      <c r="C1218" s="254"/>
      <c r="D1218" s="254"/>
      <c r="E1218" s="252" t="str">
        <f t="shared" si="27"/>
        <v/>
      </c>
    </row>
    <row r="1219" ht="36" customHeight="1" spans="1:5">
      <c r="A1219" s="377" t="s">
        <v>2187</v>
      </c>
      <c r="B1219" s="253" t="s">
        <v>2188</v>
      </c>
      <c r="C1219" s="254">
        <v>775</v>
      </c>
      <c r="D1219" s="254">
        <v>230</v>
      </c>
      <c r="E1219" s="255">
        <f t="shared" si="27"/>
        <v>-0.703</v>
      </c>
    </row>
    <row r="1220" ht="36" customHeight="1" spans="1:5">
      <c r="A1220" s="377" t="s">
        <v>2189</v>
      </c>
      <c r="B1220" s="253" t="s">
        <v>2190</v>
      </c>
      <c r="C1220" s="254">
        <v>42</v>
      </c>
      <c r="D1220" s="254">
        <v>0</v>
      </c>
      <c r="E1220" s="255">
        <f t="shared" si="27"/>
        <v>-1</v>
      </c>
    </row>
    <row r="1221" ht="36" customHeight="1" spans="1:5">
      <c r="A1221" s="377" t="s">
        <v>2191</v>
      </c>
      <c r="B1221" s="253" t="s">
        <v>2192</v>
      </c>
      <c r="C1221" s="254">
        <v>0</v>
      </c>
      <c r="D1221" s="254">
        <v>0</v>
      </c>
      <c r="E1221" s="252" t="str">
        <f t="shared" si="27"/>
        <v/>
      </c>
    </row>
    <row r="1222" ht="36" customHeight="1" spans="1:5">
      <c r="A1222" s="377" t="s">
        <v>2193</v>
      </c>
      <c r="B1222" s="253" t="s">
        <v>2194</v>
      </c>
      <c r="C1222" s="254">
        <v>262</v>
      </c>
      <c r="D1222" s="254">
        <v>200</v>
      </c>
      <c r="E1222" s="255">
        <f t="shared" si="27"/>
        <v>-0.237</v>
      </c>
    </row>
    <row r="1223" ht="36" customHeight="1" spans="1:5">
      <c r="A1223" s="377" t="s">
        <v>2195</v>
      </c>
      <c r="B1223" s="253" t="s">
        <v>2196</v>
      </c>
      <c r="C1223" s="254"/>
      <c r="D1223" s="254">
        <v>42</v>
      </c>
      <c r="E1223" s="252" t="str">
        <f t="shared" si="27"/>
        <v/>
      </c>
    </row>
    <row r="1224" ht="36" customHeight="1" spans="1:5">
      <c r="A1224" s="377" t="s">
        <v>2197</v>
      </c>
      <c r="B1224" s="253" t="s">
        <v>2198</v>
      </c>
      <c r="C1224" s="254"/>
      <c r="D1224" s="254"/>
      <c r="E1224" s="252" t="str">
        <f t="shared" si="27"/>
        <v/>
      </c>
    </row>
    <row r="1225" ht="36" customHeight="1" spans="1:5">
      <c r="A1225" s="376" t="s">
        <v>2199</v>
      </c>
      <c r="B1225" s="250" t="s">
        <v>2200</v>
      </c>
      <c r="C1225" s="251">
        <v>6527</v>
      </c>
      <c r="D1225" s="251">
        <v>6421</v>
      </c>
      <c r="E1225" s="252">
        <f t="shared" si="27"/>
        <v>-0.016</v>
      </c>
    </row>
    <row r="1226" ht="36" customHeight="1" spans="1:5">
      <c r="A1226" s="377" t="s">
        <v>2201</v>
      </c>
      <c r="B1226" s="253" t="s">
        <v>2202</v>
      </c>
      <c r="C1226" s="254">
        <v>6527</v>
      </c>
      <c r="D1226" s="254">
        <v>6421</v>
      </c>
      <c r="E1226" s="255">
        <f t="shared" si="27"/>
        <v>-0.016</v>
      </c>
    </row>
    <row r="1227" ht="36" customHeight="1" spans="1:5">
      <c r="A1227" s="377" t="s">
        <v>2203</v>
      </c>
      <c r="B1227" s="253" t="s">
        <v>2204</v>
      </c>
      <c r="C1227" s="254">
        <v>0</v>
      </c>
      <c r="D1227" s="254">
        <v>0</v>
      </c>
      <c r="E1227" s="252" t="str">
        <f t="shared" si="27"/>
        <v/>
      </c>
    </row>
    <row r="1228" ht="36" customHeight="1" spans="1:5">
      <c r="A1228" s="377" t="s">
        <v>2205</v>
      </c>
      <c r="B1228" s="253" t="s">
        <v>2206</v>
      </c>
      <c r="C1228" s="254"/>
      <c r="D1228" s="254"/>
      <c r="E1228" s="252" t="str">
        <f t="shared" si="27"/>
        <v/>
      </c>
    </row>
    <row r="1229" ht="36" customHeight="1" spans="1:5">
      <c r="A1229" s="376" t="s">
        <v>2207</v>
      </c>
      <c r="B1229" s="250" t="s">
        <v>2208</v>
      </c>
      <c r="C1229" s="251"/>
      <c r="D1229" s="251"/>
      <c r="E1229" s="252" t="str">
        <f t="shared" si="27"/>
        <v/>
      </c>
    </row>
    <row r="1230" ht="36" customHeight="1" spans="1:5">
      <c r="A1230" s="377" t="s">
        <v>2209</v>
      </c>
      <c r="B1230" s="253" t="s">
        <v>2210</v>
      </c>
      <c r="C1230" s="254">
        <v>0</v>
      </c>
      <c r="D1230" s="254">
        <v>0</v>
      </c>
      <c r="E1230" s="252" t="str">
        <f t="shared" si="27"/>
        <v/>
      </c>
    </row>
    <row r="1231" ht="36" customHeight="1" spans="1:5">
      <c r="A1231" s="377" t="s">
        <v>2211</v>
      </c>
      <c r="B1231" s="253" t="s">
        <v>2212</v>
      </c>
      <c r="C1231" s="254"/>
      <c r="D1231" s="254"/>
      <c r="E1231" s="252" t="str">
        <f t="shared" si="27"/>
        <v/>
      </c>
    </row>
    <row r="1232" ht="36" customHeight="1" spans="1:5">
      <c r="A1232" s="377" t="s">
        <v>2213</v>
      </c>
      <c r="B1232" s="253" t="s">
        <v>2214</v>
      </c>
      <c r="C1232" s="254">
        <v>0</v>
      </c>
      <c r="D1232" s="254">
        <v>0</v>
      </c>
      <c r="E1232" s="252" t="str">
        <f t="shared" si="27"/>
        <v/>
      </c>
    </row>
    <row r="1233" ht="36" customHeight="1" spans="1:5">
      <c r="A1233" s="383" t="s">
        <v>2215</v>
      </c>
      <c r="B1233" s="384" t="s">
        <v>528</v>
      </c>
      <c r="C1233" s="385"/>
      <c r="D1233" s="385"/>
      <c r="E1233" s="252" t="str">
        <f t="shared" si="27"/>
        <v/>
      </c>
    </row>
    <row r="1234" ht="36" customHeight="1" spans="1:5">
      <c r="A1234" s="376" t="s">
        <v>107</v>
      </c>
      <c r="B1234" s="250" t="s">
        <v>108</v>
      </c>
      <c r="C1234" s="251">
        <v>133</v>
      </c>
      <c r="D1234" s="251">
        <v>138</v>
      </c>
      <c r="E1234" s="252">
        <f t="shared" si="27"/>
        <v>0.038</v>
      </c>
    </row>
    <row r="1235" ht="36" customHeight="1" spans="1:5">
      <c r="A1235" s="376" t="s">
        <v>2216</v>
      </c>
      <c r="B1235" s="250" t="s">
        <v>2217</v>
      </c>
      <c r="C1235" s="251">
        <v>133</v>
      </c>
      <c r="D1235" s="251">
        <v>138</v>
      </c>
      <c r="E1235" s="255">
        <f t="shared" si="27"/>
        <v>0.038</v>
      </c>
    </row>
    <row r="1236" ht="36" customHeight="1" spans="1:5">
      <c r="A1236" s="377" t="s">
        <v>2218</v>
      </c>
      <c r="B1236" s="253" t="s">
        <v>139</v>
      </c>
      <c r="C1236" s="254"/>
      <c r="D1236" s="254"/>
      <c r="E1236" s="252" t="str">
        <f t="shared" si="27"/>
        <v/>
      </c>
    </row>
    <row r="1237" ht="36" customHeight="1" spans="1:5">
      <c r="A1237" s="377" t="s">
        <v>2219</v>
      </c>
      <c r="B1237" s="253" t="s">
        <v>141</v>
      </c>
      <c r="C1237" s="254">
        <v>0</v>
      </c>
      <c r="D1237" s="254">
        <v>0</v>
      </c>
      <c r="E1237" s="252" t="str">
        <f t="shared" si="27"/>
        <v/>
      </c>
    </row>
    <row r="1238" ht="36" customHeight="1" spans="1:5">
      <c r="A1238" s="377" t="s">
        <v>2220</v>
      </c>
      <c r="B1238" s="253" t="s">
        <v>143</v>
      </c>
      <c r="C1238" s="254"/>
      <c r="D1238" s="254"/>
      <c r="E1238" s="252" t="str">
        <f t="shared" si="27"/>
        <v/>
      </c>
    </row>
    <row r="1239" ht="36" customHeight="1" spans="1:5">
      <c r="A1239" s="377" t="s">
        <v>2221</v>
      </c>
      <c r="B1239" s="253" t="s">
        <v>2222</v>
      </c>
      <c r="C1239" s="254">
        <v>0</v>
      </c>
      <c r="D1239" s="254">
        <v>0</v>
      </c>
      <c r="E1239" s="252" t="str">
        <f t="shared" si="27"/>
        <v/>
      </c>
    </row>
    <row r="1240" ht="36" customHeight="1" spans="1:5">
      <c r="A1240" s="377" t="s">
        <v>2223</v>
      </c>
      <c r="B1240" s="253" t="s">
        <v>2224</v>
      </c>
      <c r="C1240" s="254">
        <v>0</v>
      </c>
      <c r="D1240" s="254">
        <v>0</v>
      </c>
      <c r="E1240" s="252" t="str">
        <f t="shared" si="27"/>
        <v/>
      </c>
    </row>
    <row r="1241" ht="36" customHeight="1" spans="1:5">
      <c r="A1241" s="377" t="s">
        <v>2225</v>
      </c>
      <c r="B1241" s="253" t="s">
        <v>2226</v>
      </c>
      <c r="C1241" s="254"/>
      <c r="D1241" s="254"/>
      <c r="E1241" s="252" t="str">
        <f t="shared" si="27"/>
        <v/>
      </c>
    </row>
    <row r="1242" ht="36" customHeight="1" spans="1:5">
      <c r="A1242" s="377" t="s">
        <v>2227</v>
      </c>
      <c r="B1242" s="253" t="s">
        <v>2228</v>
      </c>
      <c r="C1242" s="254">
        <v>0</v>
      </c>
      <c r="D1242" s="254">
        <v>0</v>
      </c>
      <c r="E1242" s="252" t="str">
        <f t="shared" si="27"/>
        <v/>
      </c>
    </row>
    <row r="1243" ht="36" customHeight="1" spans="1:5">
      <c r="A1243" s="377" t="s">
        <v>2229</v>
      </c>
      <c r="B1243" s="253" t="s">
        <v>2230</v>
      </c>
      <c r="C1243" s="254"/>
      <c r="D1243" s="254"/>
      <c r="E1243" s="252" t="str">
        <f t="shared" si="27"/>
        <v/>
      </c>
    </row>
    <row r="1244" ht="36" customHeight="1" spans="1:5">
      <c r="A1244" s="377" t="s">
        <v>2231</v>
      </c>
      <c r="B1244" s="253" t="s">
        <v>2232</v>
      </c>
      <c r="C1244" s="254">
        <v>0</v>
      </c>
      <c r="D1244" s="254">
        <v>0</v>
      </c>
      <c r="E1244" s="252" t="str">
        <f t="shared" ref="E1244:E1307" si="28">IF(C1244&gt;0,D1244/C1244-1,IF(C1244&lt;0,-(D1244/C1244-1),""))</f>
        <v/>
      </c>
    </row>
    <row r="1245" ht="36" customHeight="1" spans="1:5">
      <c r="A1245" s="377" t="s">
        <v>2233</v>
      </c>
      <c r="B1245" s="253" t="s">
        <v>2234</v>
      </c>
      <c r="C1245" s="254">
        <v>0</v>
      </c>
      <c r="D1245" s="254">
        <v>0</v>
      </c>
      <c r="E1245" s="252" t="str">
        <f t="shared" si="28"/>
        <v/>
      </c>
    </row>
    <row r="1246" ht="36" customHeight="1" spans="1:5">
      <c r="A1246" s="377" t="s">
        <v>2235</v>
      </c>
      <c r="B1246" s="253" t="s">
        <v>2236</v>
      </c>
      <c r="C1246" s="254">
        <v>133</v>
      </c>
      <c r="D1246" s="254">
        <v>133</v>
      </c>
      <c r="E1246" s="252">
        <f t="shared" si="28"/>
        <v>0</v>
      </c>
    </row>
    <row r="1247" ht="36" customHeight="1" spans="1:5">
      <c r="A1247" s="377" t="s">
        <v>2237</v>
      </c>
      <c r="B1247" s="253" t="s">
        <v>2238</v>
      </c>
      <c r="C1247" s="254">
        <v>0</v>
      </c>
      <c r="D1247" s="254">
        <v>0</v>
      </c>
      <c r="E1247" s="252" t="str">
        <f t="shared" si="28"/>
        <v/>
      </c>
    </row>
    <row r="1248" ht="36" customHeight="1" spans="1:5">
      <c r="A1248" s="382">
        <v>2220119</v>
      </c>
      <c r="B1248" s="394" t="s">
        <v>2239</v>
      </c>
      <c r="C1248" s="254">
        <v>0</v>
      </c>
      <c r="D1248" s="254">
        <v>0</v>
      </c>
      <c r="E1248" s="252" t="str">
        <f t="shared" si="28"/>
        <v/>
      </c>
    </row>
    <row r="1249" ht="36" customHeight="1" spans="1:5">
      <c r="A1249" s="382">
        <v>2220120</v>
      </c>
      <c r="B1249" s="394" t="s">
        <v>2240</v>
      </c>
      <c r="C1249" s="254">
        <v>0</v>
      </c>
      <c r="D1249" s="254">
        <v>0</v>
      </c>
      <c r="E1249" s="252" t="str">
        <f t="shared" si="28"/>
        <v/>
      </c>
    </row>
    <row r="1250" ht="36" customHeight="1" spans="1:5">
      <c r="A1250" s="382">
        <v>2220121</v>
      </c>
      <c r="B1250" s="394" t="s">
        <v>2241</v>
      </c>
      <c r="C1250" s="254"/>
      <c r="D1250" s="254"/>
      <c r="E1250" s="252" t="str">
        <f t="shared" si="28"/>
        <v/>
      </c>
    </row>
    <row r="1251" ht="36" customHeight="1" spans="1:5">
      <c r="A1251" s="377" t="s">
        <v>2242</v>
      </c>
      <c r="B1251" s="253" t="s">
        <v>157</v>
      </c>
      <c r="C1251" s="254"/>
      <c r="D1251" s="254"/>
      <c r="E1251" s="252" t="str">
        <f t="shared" si="28"/>
        <v/>
      </c>
    </row>
    <row r="1252" ht="36" customHeight="1" spans="1:5">
      <c r="A1252" s="377" t="s">
        <v>2243</v>
      </c>
      <c r="B1252" s="253" t="s">
        <v>2244</v>
      </c>
      <c r="C1252" s="254"/>
      <c r="D1252" s="254"/>
      <c r="E1252" s="252" t="str">
        <f t="shared" si="28"/>
        <v/>
      </c>
    </row>
    <row r="1253" ht="36" customHeight="1" spans="1:5">
      <c r="A1253" s="376" t="s">
        <v>2245</v>
      </c>
      <c r="B1253" s="250" t="s">
        <v>2246</v>
      </c>
      <c r="C1253" s="251"/>
      <c r="D1253" s="251"/>
      <c r="E1253" s="252" t="str">
        <f t="shared" si="28"/>
        <v/>
      </c>
    </row>
    <row r="1254" ht="36" customHeight="1" spans="1:5">
      <c r="A1254" s="377" t="s">
        <v>2247</v>
      </c>
      <c r="B1254" s="253" t="s">
        <v>139</v>
      </c>
      <c r="C1254" s="254">
        <v>0</v>
      </c>
      <c r="D1254" s="254">
        <v>0</v>
      </c>
      <c r="E1254" s="252" t="str">
        <f t="shared" si="28"/>
        <v/>
      </c>
    </row>
    <row r="1255" ht="36" customHeight="1" spans="1:5">
      <c r="A1255" s="377" t="s">
        <v>2248</v>
      </c>
      <c r="B1255" s="253" t="s">
        <v>141</v>
      </c>
      <c r="C1255" s="254">
        <v>0</v>
      </c>
      <c r="D1255" s="254">
        <v>0</v>
      </c>
      <c r="E1255" s="252" t="str">
        <f t="shared" si="28"/>
        <v/>
      </c>
    </row>
    <row r="1256" ht="36" customHeight="1" spans="1:5">
      <c r="A1256" s="377" t="s">
        <v>2249</v>
      </c>
      <c r="B1256" s="253" t="s">
        <v>143</v>
      </c>
      <c r="C1256" s="254">
        <v>0</v>
      </c>
      <c r="D1256" s="254">
        <v>0</v>
      </c>
      <c r="E1256" s="252" t="str">
        <f t="shared" si="28"/>
        <v/>
      </c>
    </row>
    <row r="1257" ht="36" customHeight="1" spans="1:5">
      <c r="A1257" s="377" t="s">
        <v>2250</v>
      </c>
      <c r="B1257" s="253" t="s">
        <v>2251</v>
      </c>
      <c r="C1257" s="254">
        <v>0</v>
      </c>
      <c r="D1257" s="254">
        <v>0</v>
      </c>
      <c r="E1257" s="252" t="str">
        <f t="shared" si="28"/>
        <v/>
      </c>
    </row>
    <row r="1258" ht="36" customHeight="1" spans="1:5">
      <c r="A1258" s="377" t="s">
        <v>2252</v>
      </c>
      <c r="B1258" s="253" t="s">
        <v>2253</v>
      </c>
      <c r="C1258" s="254">
        <v>0</v>
      </c>
      <c r="D1258" s="254">
        <v>0</v>
      </c>
      <c r="E1258" s="252" t="str">
        <f t="shared" si="28"/>
        <v/>
      </c>
    </row>
    <row r="1259" ht="36" customHeight="1" spans="1:5">
      <c r="A1259" s="377" t="s">
        <v>2254</v>
      </c>
      <c r="B1259" s="253" t="s">
        <v>2255</v>
      </c>
      <c r="C1259" s="254">
        <v>0</v>
      </c>
      <c r="D1259" s="254">
        <v>0</v>
      </c>
      <c r="E1259" s="252" t="str">
        <f t="shared" si="28"/>
        <v/>
      </c>
    </row>
    <row r="1260" ht="36" customHeight="1" spans="1:5">
      <c r="A1260" s="377" t="s">
        <v>2256</v>
      </c>
      <c r="B1260" s="253" t="s">
        <v>2257</v>
      </c>
      <c r="C1260" s="254">
        <v>0</v>
      </c>
      <c r="D1260" s="254">
        <v>0</v>
      </c>
      <c r="E1260" s="252" t="str">
        <f t="shared" si="28"/>
        <v/>
      </c>
    </row>
    <row r="1261" ht="36" customHeight="1" spans="1:5">
      <c r="A1261" s="377" t="s">
        <v>2258</v>
      </c>
      <c r="B1261" s="253" t="s">
        <v>2259</v>
      </c>
      <c r="C1261" s="254">
        <v>0</v>
      </c>
      <c r="D1261" s="254">
        <v>0</v>
      </c>
      <c r="E1261" s="252" t="str">
        <f t="shared" si="28"/>
        <v/>
      </c>
    </row>
    <row r="1262" ht="36" customHeight="1" spans="1:5">
      <c r="A1262" s="377" t="s">
        <v>2260</v>
      </c>
      <c r="B1262" s="253" t="s">
        <v>2261</v>
      </c>
      <c r="C1262" s="254">
        <v>0</v>
      </c>
      <c r="D1262" s="254">
        <v>0</v>
      </c>
      <c r="E1262" s="252" t="str">
        <f t="shared" si="28"/>
        <v/>
      </c>
    </row>
    <row r="1263" ht="36" customHeight="1" spans="1:5">
      <c r="A1263" s="377" t="s">
        <v>2262</v>
      </c>
      <c r="B1263" s="253" t="s">
        <v>2263</v>
      </c>
      <c r="C1263" s="254">
        <v>0</v>
      </c>
      <c r="D1263" s="254">
        <v>0</v>
      </c>
      <c r="E1263" s="252" t="str">
        <f t="shared" si="28"/>
        <v/>
      </c>
    </row>
    <row r="1264" ht="36" customHeight="1" spans="1:5">
      <c r="A1264" s="377" t="s">
        <v>2264</v>
      </c>
      <c r="B1264" s="253" t="s">
        <v>2265</v>
      </c>
      <c r="C1264" s="254">
        <v>0</v>
      </c>
      <c r="D1264" s="254">
        <v>0</v>
      </c>
      <c r="E1264" s="252" t="str">
        <f t="shared" si="28"/>
        <v/>
      </c>
    </row>
    <row r="1265" ht="36" customHeight="1" spans="1:5">
      <c r="A1265" s="377" t="s">
        <v>2266</v>
      </c>
      <c r="B1265" s="253" t="s">
        <v>157</v>
      </c>
      <c r="C1265" s="254"/>
      <c r="D1265" s="254"/>
      <c r="E1265" s="252" t="str">
        <f t="shared" si="28"/>
        <v/>
      </c>
    </row>
    <row r="1266" ht="36" customHeight="1" spans="1:5">
      <c r="A1266" s="377" t="s">
        <v>2267</v>
      </c>
      <c r="B1266" s="253" t="s">
        <v>2268</v>
      </c>
      <c r="C1266" s="254"/>
      <c r="D1266" s="254"/>
      <c r="E1266" s="252" t="str">
        <f t="shared" si="28"/>
        <v/>
      </c>
    </row>
    <row r="1267" ht="36" customHeight="1" spans="1:5">
      <c r="A1267" s="376" t="s">
        <v>2269</v>
      </c>
      <c r="B1267" s="250" t="s">
        <v>2270</v>
      </c>
      <c r="C1267" s="251">
        <f>SUM(C1268:C1272)</f>
        <v>0</v>
      </c>
      <c r="D1267" s="251">
        <f>SUM(D1268:D1272)</f>
        <v>0</v>
      </c>
      <c r="E1267" s="252" t="str">
        <f t="shared" si="28"/>
        <v/>
      </c>
    </row>
    <row r="1268" ht="36" customHeight="1" spans="1:5">
      <c r="A1268" s="377" t="s">
        <v>2271</v>
      </c>
      <c r="B1268" s="253" t="s">
        <v>2272</v>
      </c>
      <c r="C1268" s="254">
        <v>0</v>
      </c>
      <c r="D1268" s="254">
        <v>0</v>
      </c>
      <c r="E1268" s="252" t="str">
        <f t="shared" si="28"/>
        <v/>
      </c>
    </row>
    <row r="1269" ht="36" customHeight="1" spans="1:5">
      <c r="A1269" s="377" t="s">
        <v>2273</v>
      </c>
      <c r="B1269" s="253" t="s">
        <v>2274</v>
      </c>
      <c r="C1269" s="254">
        <v>0</v>
      </c>
      <c r="D1269" s="254">
        <v>0</v>
      </c>
      <c r="E1269" s="252" t="str">
        <f t="shared" si="28"/>
        <v/>
      </c>
    </row>
    <row r="1270" ht="36" customHeight="1" spans="1:5">
      <c r="A1270" s="377" t="s">
        <v>2275</v>
      </c>
      <c r="B1270" s="253" t="s">
        <v>2276</v>
      </c>
      <c r="C1270" s="254">
        <v>0</v>
      </c>
      <c r="D1270" s="254">
        <v>0</v>
      </c>
      <c r="E1270" s="252" t="str">
        <f t="shared" si="28"/>
        <v/>
      </c>
    </row>
    <row r="1271" ht="36" customHeight="1" spans="1:5">
      <c r="A1271" s="382">
        <v>2220305</v>
      </c>
      <c r="B1271" s="394" t="s">
        <v>2277</v>
      </c>
      <c r="C1271" s="254">
        <v>0</v>
      </c>
      <c r="D1271" s="254">
        <v>0</v>
      </c>
      <c r="E1271" s="252" t="str">
        <f t="shared" si="28"/>
        <v/>
      </c>
    </row>
    <row r="1272" ht="36" customHeight="1" spans="1:5">
      <c r="A1272" s="377" t="s">
        <v>2278</v>
      </c>
      <c r="B1272" s="253" t="s">
        <v>2279</v>
      </c>
      <c r="C1272" s="254">
        <v>0</v>
      </c>
      <c r="D1272" s="254">
        <v>0</v>
      </c>
      <c r="E1272" s="252" t="str">
        <f t="shared" si="28"/>
        <v/>
      </c>
    </row>
    <row r="1273" ht="36" customHeight="1" spans="1:5">
      <c r="A1273" s="376" t="s">
        <v>2280</v>
      </c>
      <c r="B1273" s="250" t="s">
        <v>2281</v>
      </c>
      <c r="C1273" s="251">
        <f>SUM(C1274:C1278)</f>
        <v>0</v>
      </c>
      <c r="D1273" s="251">
        <f>SUM(D1274:D1278)</f>
        <v>0</v>
      </c>
      <c r="E1273" s="252" t="str">
        <f t="shared" si="28"/>
        <v/>
      </c>
    </row>
    <row r="1274" ht="36" customHeight="1" spans="1:5">
      <c r="A1274" s="377" t="s">
        <v>2282</v>
      </c>
      <c r="B1274" s="253" t="s">
        <v>2283</v>
      </c>
      <c r="C1274" s="254">
        <v>0</v>
      </c>
      <c r="D1274" s="254">
        <v>0</v>
      </c>
      <c r="E1274" s="252" t="str">
        <f t="shared" si="28"/>
        <v/>
      </c>
    </row>
    <row r="1275" ht="36" customHeight="1" spans="1:5">
      <c r="A1275" s="377" t="s">
        <v>2284</v>
      </c>
      <c r="B1275" s="253" t="s">
        <v>2285</v>
      </c>
      <c r="C1275" s="254">
        <v>0</v>
      </c>
      <c r="D1275" s="254">
        <v>0</v>
      </c>
      <c r="E1275" s="252" t="str">
        <f t="shared" si="28"/>
        <v/>
      </c>
    </row>
    <row r="1276" ht="36" customHeight="1" spans="1:5">
      <c r="A1276" s="377" t="s">
        <v>2286</v>
      </c>
      <c r="B1276" s="253" t="s">
        <v>2287</v>
      </c>
      <c r="C1276" s="254">
        <v>0</v>
      </c>
      <c r="D1276" s="254">
        <v>0</v>
      </c>
      <c r="E1276" s="252" t="str">
        <f t="shared" si="28"/>
        <v/>
      </c>
    </row>
    <row r="1277" ht="36" customHeight="1" spans="1:5">
      <c r="A1277" s="377" t="s">
        <v>2288</v>
      </c>
      <c r="B1277" s="253" t="s">
        <v>2289</v>
      </c>
      <c r="C1277" s="254">
        <v>0</v>
      </c>
      <c r="D1277" s="254">
        <v>0</v>
      </c>
      <c r="E1277" s="252" t="str">
        <f t="shared" si="28"/>
        <v/>
      </c>
    </row>
    <row r="1278" ht="36" customHeight="1" spans="1:5">
      <c r="A1278" s="377" t="s">
        <v>2290</v>
      </c>
      <c r="B1278" s="253" t="s">
        <v>2291</v>
      </c>
      <c r="C1278" s="254">
        <v>0</v>
      </c>
      <c r="D1278" s="254">
        <v>0</v>
      </c>
      <c r="E1278" s="252" t="str">
        <f t="shared" si="28"/>
        <v/>
      </c>
    </row>
    <row r="1279" ht="36" customHeight="1" spans="1:5">
      <c r="A1279" s="376" t="s">
        <v>2292</v>
      </c>
      <c r="B1279" s="250" t="s">
        <v>2293</v>
      </c>
      <c r="C1279" s="251"/>
      <c r="D1279" s="251"/>
      <c r="E1279" s="252" t="str">
        <f t="shared" si="28"/>
        <v/>
      </c>
    </row>
    <row r="1280" ht="36" customHeight="1" spans="1:5">
      <c r="A1280" s="377" t="s">
        <v>2294</v>
      </c>
      <c r="B1280" s="253" t="s">
        <v>2295</v>
      </c>
      <c r="C1280" s="254">
        <v>0</v>
      </c>
      <c r="D1280" s="254">
        <v>0</v>
      </c>
      <c r="E1280" s="252" t="str">
        <f t="shared" si="28"/>
        <v/>
      </c>
    </row>
    <row r="1281" ht="36" customHeight="1" spans="1:5">
      <c r="A1281" s="377" t="s">
        <v>2296</v>
      </c>
      <c r="B1281" s="253" t="s">
        <v>2297</v>
      </c>
      <c r="C1281" s="254">
        <v>0</v>
      </c>
      <c r="D1281" s="254">
        <v>0</v>
      </c>
      <c r="E1281" s="252" t="str">
        <f t="shared" si="28"/>
        <v/>
      </c>
    </row>
    <row r="1282" ht="36" customHeight="1" spans="1:5">
      <c r="A1282" s="377" t="s">
        <v>2298</v>
      </c>
      <c r="B1282" s="253" t="s">
        <v>2299</v>
      </c>
      <c r="C1282" s="254">
        <v>0</v>
      </c>
      <c r="D1282" s="254">
        <v>0</v>
      </c>
      <c r="E1282" s="252" t="str">
        <f t="shared" si="28"/>
        <v/>
      </c>
    </row>
    <row r="1283" ht="36" customHeight="1" spans="1:5">
      <c r="A1283" s="377" t="s">
        <v>2300</v>
      </c>
      <c r="B1283" s="253" t="s">
        <v>2301</v>
      </c>
      <c r="C1283" s="254">
        <v>0</v>
      </c>
      <c r="D1283" s="254">
        <v>0</v>
      </c>
      <c r="E1283" s="252" t="str">
        <f t="shared" si="28"/>
        <v/>
      </c>
    </row>
    <row r="1284" ht="36" customHeight="1" spans="1:5">
      <c r="A1284" s="377" t="s">
        <v>2302</v>
      </c>
      <c r="B1284" s="253" t="s">
        <v>2303</v>
      </c>
      <c r="C1284" s="254">
        <v>0</v>
      </c>
      <c r="D1284" s="254">
        <v>0</v>
      </c>
      <c r="E1284" s="252" t="str">
        <f t="shared" si="28"/>
        <v/>
      </c>
    </row>
    <row r="1285" ht="36" customHeight="1" spans="1:5">
      <c r="A1285" s="377" t="s">
        <v>2304</v>
      </c>
      <c r="B1285" s="253" t="s">
        <v>2305</v>
      </c>
      <c r="C1285" s="254">
        <v>0</v>
      </c>
      <c r="D1285" s="254">
        <v>0</v>
      </c>
      <c r="E1285" s="252" t="str">
        <f t="shared" si="28"/>
        <v/>
      </c>
    </row>
    <row r="1286" ht="36" customHeight="1" spans="1:5">
      <c r="A1286" s="377" t="s">
        <v>2306</v>
      </c>
      <c r="B1286" s="253" t="s">
        <v>2307</v>
      </c>
      <c r="C1286" s="254">
        <v>0</v>
      </c>
      <c r="D1286" s="254">
        <v>0</v>
      </c>
      <c r="E1286" s="252" t="str">
        <f t="shared" si="28"/>
        <v/>
      </c>
    </row>
    <row r="1287" ht="36" customHeight="1" spans="1:5">
      <c r="A1287" s="377" t="s">
        <v>2308</v>
      </c>
      <c r="B1287" s="253" t="s">
        <v>2309</v>
      </c>
      <c r="C1287" s="254"/>
      <c r="D1287" s="254"/>
      <c r="E1287" s="252" t="str">
        <f t="shared" si="28"/>
        <v/>
      </c>
    </row>
    <row r="1288" ht="36" customHeight="1" spans="1:5">
      <c r="A1288" s="377" t="s">
        <v>2310</v>
      </c>
      <c r="B1288" s="253" t="s">
        <v>2311</v>
      </c>
      <c r="C1288" s="254"/>
      <c r="D1288" s="254"/>
      <c r="E1288" s="252" t="str">
        <f t="shared" si="28"/>
        <v/>
      </c>
    </row>
    <row r="1289" ht="36" customHeight="1" spans="1:5">
      <c r="A1289" s="377" t="s">
        <v>2312</v>
      </c>
      <c r="B1289" s="253" t="s">
        <v>2313</v>
      </c>
      <c r="C1289" s="254">
        <v>0</v>
      </c>
      <c r="D1289" s="254">
        <v>0</v>
      </c>
      <c r="E1289" s="252" t="str">
        <f t="shared" si="28"/>
        <v/>
      </c>
    </row>
    <row r="1290" ht="36" customHeight="1" spans="1:5">
      <c r="A1290" s="257">
        <v>2220511</v>
      </c>
      <c r="B1290" s="253" t="s">
        <v>2314</v>
      </c>
      <c r="C1290" s="254">
        <v>0</v>
      </c>
      <c r="D1290" s="254">
        <v>0</v>
      </c>
      <c r="E1290" s="252" t="str">
        <f t="shared" si="28"/>
        <v/>
      </c>
    </row>
    <row r="1291" ht="36" customHeight="1" spans="1:5">
      <c r="A1291" s="377" t="s">
        <v>2315</v>
      </c>
      <c r="B1291" s="253" t="s">
        <v>2316</v>
      </c>
      <c r="C1291" s="254">
        <v>0</v>
      </c>
      <c r="D1291" s="254">
        <v>0</v>
      </c>
      <c r="E1291" s="252" t="str">
        <f t="shared" si="28"/>
        <v/>
      </c>
    </row>
    <row r="1292" ht="36" customHeight="1" spans="1:5">
      <c r="A1292" s="376" t="s">
        <v>2317</v>
      </c>
      <c r="B1292" s="384" t="s">
        <v>528</v>
      </c>
      <c r="C1292" s="395"/>
      <c r="D1292" s="395"/>
      <c r="E1292" s="252" t="str">
        <f t="shared" si="28"/>
        <v/>
      </c>
    </row>
    <row r="1293" ht="36" customHeight="1" spans="1:5">
      <c r="A1293" s="376" t="s">
        <v>109</v>
      </c>
      <c r="B1293" s="250" t="s">
        <v>110</v>
      </c>
      <c r="C1293" s="251">
        <v>2357</v>
      </c>
      <c r="D1293" s="251">
        <v>2720</v>
      </c>
      <c r="E1293" s="252">
        <f t="shared" si="28"/>
        <v>0.154</v>
      </c>
    </row>
    <row r="1294" ht="36" customHeight="1" spans="1:5">
      <c r="A1294" s="376" t="s">
        <v>2318</v>
      </c>
      <c r="B1294" s="250" t="s">
        <v>2319</v>
      </c>
      <c r="C1294" s="251">
        <v>405</v>
      </c>
      <c r="D1294" s="251">
        <v>493</v>
      </c>
      <c r="E1294" s="252">
        <f t="shared" si="28"/>
        <v>0.217</v>
      </c>
    </row>
    <row r="1295" ht="36" customHeight="1" spans="1:5">
      <c r="A1295" s="377" t="s">
        <v>2320</v>
      </c>
      <c r="B1295" s="253" t="s">
        <v>139</v>
      </c>
      <c r="C1295" s="254">
        <v>341</v>
      </c>
      <c r="D1295" s="254">
        <v>402</v>
      </c>
      <c r="E1295" s="255">
        <f t="shared" si="28"/>
        <v>0.179</v>
      </c>
    </row>
    <row r="1296" ht="36" customHeight="1" spans="1:5">
      <c r="A1296" s="377" t="s">
        <v>2321</v>
      </c>
      <c r="B1296" s="253" t="s">
        <v>141</v>
      </c>
      <c r="C1296" s="254">
        <v>50</v>
      </c>
      <c r="D1296" s="254">
        <v>88</v>
      </c>
      <c r="E1296" s="255">
        <f t="shared" si="28"/>
        <v>0.76</v>
      </c>
    </row>
    <row r="1297" ht="36" customHeight="1" spans="1:5">
      <c r="A1297" s="377" t="s">
        <v>2322</v>
      </c>
      <c r="B1297" s="253" t="s">
        <v>143</v>
      </c>
      <c r="C1297" s="254">
        <v>0</v>
      </c>
      <c r="D1297" s="254">
        <v>0</v>
      </c>
      <c r="E1297" s="252" t="str">
        <f t="shared" si="28"/>
        <v/>
      </c>
    </row>
    <row r="1298" ht="36" customHeight="1" spans="1:5">
      <c r="A1298" s="377" t="s">
        <v>2323</v>
      </c>
      <c r="B1298" s="253" t="s">
        <v>2324</v>
      </c>
      <c r="C1298" s="254">
        <v>0</v>
      </c>
      <c r="D1298" s="254">
        <v>0</v>
      </c>
      <c r="E1298" s="252" t="str">
        <f t="shared" si="28"/>
        <v/>
      </c>
    </row>
    <row r="1299" ht="36" customHeight="1" spans="1:5">
      <c r="A1299" s="377" t="s">
        <v>2325</v>
      </c>
      <c r="B1299" s="253" t="s">
        <v>2326</v>
      </c>
      <c r="C1299" s="254">
        <v>0</v>
      </c>
      <c r="D1299" s="254">
        <v>0</v>
      </c>
      <c r="E1299" s="252" t="str">
        <f t="shared" si="28"/>
        <v/>
      </c>
    </row>
    <row r="1300" ht="36" customHeight="1" spans="1:5">
      <c r="A1300" s="377" t="s">
        <v>2327</v>
      </c>
      <c r="B1300" s="253" t="s">
        <v>2328</v>
      </c>
      <c r="C1300" s="254">
        <v>0</v>
      </c>
      <c r="D1300" s="254">
        <v>0</v>
      </c>
      <c r="E1300" s="252" t="str">
        <f t="shared" si="28"/>
        <v/>
      </c>
    </row>
    <row r="1301" ht="36" customHeight="1" spans="1:5">
      <c r="A1301" s="377" t="s">
        <v>2329</v>
      </c>
      <c r="B1301" s="253" t="s">
        <v>2330</v>
      </c>
      <c r="C1301" s="254">
        <v>0</v>
      </c>
      <c r="D1301" s="254">
        <v>0</v>
      </c>
      <c r="E1301" s="252" t="str">
        <f t="shared" si="28"/>
        <v/>
      </c>
    </row>
    <row r="1302" ht="36" customHeight="1" spans="1:5">
      <c r="A1302" s="377" t="s">
        <v>2331</v>
      </c>
      <c r="B1302" s="253" t="s">
        <v>2332</v>
      </c>
      <c r="C1302" s="254">
        <v>0</v>
      </c>
      <c r="D1302" s="254">
        <v>0</v>
      </c>
      <c r="E1302" s="252" t="str">
        <f t="shared" si="28"/>
        <v/>
      </c>
    </row>
    <row r="1303" ht="36" customHeight="1" spans="1:5">
      <c r="A1303" s="377" t="s">
        <v>2333</v>
      </c>
      <c r="B1303" s="253" t="s">
        <v>2334</v>
      </c>
      <c r="C1303" s="254">
        <v>14</v>
      </c>
      <c r="D1303" s="254">
        <v>3</v>
      </c>
      <c r="E1303" s="255">
        <f t="shared" si="28"/>
        <v>-0.786</v>
      </c>
    </row>
    <row r="1304" ht="36" customHeight="1" spans="1:5">
      <c r="A1304" s="377" t="s">
        <v>2335</v>
      </c>
      <c r="B1304" s="253" t="s">
        <v>157</v>
      </c>
      <c r="C1304" s="254"/>
      <c r="D1304" s="254"/>
      <c r="E1304" s="252" t="str">
        <f t="shared" si="28"/>
        <v/>
      </c>
    </row>
    <row r="1305" ht="36" customHeight="1" spans="1:5">
      <c r="A1305" s="377" t="s">
        <v>2336</v>
      </c>
      <c r="B1305" s="253" t="s">
        <v>2337</v>
      </c>
      <c r="C1305" s="254">
        <v>0</v>
      </c>
      <c r="D1305" s="254">
        <v>0</v>
      </c>
      <c r="E1305" s="252" t="str">
        <f t="shared" si="28"/>
        <v/>
      </c>
    </row>
    <row r="1306" ht="36" customHeight="1" spans="1:5">
      <c r="A1306" s="376" t="s">
        <v>2338</v>
      </c>
      <c r="B1306" s="250" t="s">
        <v>2339</v>
      </c>
      <c r="C1306" s="251">
        <v>1024</v>
      </c>
      <c r="D1306" s="251">
        <v>1045</v>
      </c>
      <c r="E1306" s="252">
        <f t="shared" si="28"/>
        <v>0.021</v>
      </c>
    </row>
    <row r="1307" ht="36" customHeight="1" spans="1:5">
      <c r="A1307" s="377" t="s">
        <v>2340</v>
      </c>
      <c r="B1307" s="253" t="s">
        <v>139</v>
      </c>
      <c r="C1307" s="254">
        <v>975</v>
      </c>
      <c r="D1307" s="254">
        <v>992</v>
      </c>
      <c r="E1307" s="255">
        <f t="shared" si="28"/>
        <v>0.017</v>
      </c>
    </row>
    <row r="1308" ht="36" customHeight="1" spans="1:5">
      <c r="A1308" s="377" t="s">
        <v>2341</v>
      </c>
      <c r="B1308" s="253" t="s">
        <v>141</v>
      </c>
      <c r="C1308" s="254">
        <v>36</v>
      </c>
      <c r="D1308" s="254">
        <v>10</v>
      </c>
      <c r="E1308" s="255">
        <f t="shared" ref="E1308:E1367" si="29">IF(C1308&gt;0,D1308/C1308-1,IF(C1308&lt;0,-(D1308/C1308-1),""))</f>
        <v>-0.722</v>
      </c>
    </row>
    <row r="1309" ht="36" customHeight="1" spans="1:5">
      <c r="A1309" s="377" t="s">
        <v>2342</v>
      </c>
      <c r="B1309" s="253" t="s">
        <v>143</v>
      </c>
      <c r="C1309" s="254">
        <v>0</v>
      </c>
      <c r="D1309" s="254">
        <v>0</v>
      </c>
      <c r="E1309" s="255" t="str">
        <f t="shared" si="29"/>
        <v/>
      </c>
    </row>
    <row r="1310" ht="36" customHeight="1" spans="1:5">
      <c r="A1310" s="377" t="s">
        <v>2343</v>
      </c>
      <c r="B1310" s="253" t="s">
        <v>2344</v>
      </c>
      <c r="C1310" s="254">
        <v>13</v>
      </c>
      <c r="D1310" s="254">
        <v>43</v>
      </c>
      <c r="E1310" s="255">
        <f t="shared" si="29"/>
        <v>2.308</v>
      </c>
    </row>
    <row r="1311" ht="36" customHeight="1" spans="1:5">
      <c r="A1311" s="377" t="s">
        <v>2345</v>
      </c>
      <c r="B1311" s="253" t="s">
        <v>2346</v>
      </c>
      <c r="C1311" s="254">
        <v>0</v>
      </c>
      <c r="D1311" s="254">
        <v>0</v>
      </c>
      <c r="E1311" s="252" t="str">
        <f t="shared" si="29"/>
        <v/>
      </c>
    </row>
    <row r="1312" ht="36" customHeight="1" spans="1:5">
      <c r="A1312" s="376" t="s">
        <v>2347</v>
      </c>
      <c r="B1312" s="250" t="s">
        <v>2348</v>
      </c>
      <c r="C1312" s="251"/>
      <c r="D1312" s="251"/>
      <c r="E1312" s="252" t="str">
        <f t="shared" si="29"/>
        <v/>
      </c>
    </row>
    <row r="1313" ht="36" customHeight="1" spans="1:5">
      <c r="A1313" s="377" t="s">
        <v>2349</v>
      </c>
      <c r="B1313" s="253" t="s">
        <v>139</v>
      </c>
      <c r="C1313" s="254"/>
      <c r="D1313" s="254"/>
      <c r="E1313" s="252" t="str">
        <f t="shared" si="29"/>
        <v/>
      </c>
    </row>
    <row r="1314" ht="36" customHeight="1" spans="1:5">
      <c r="A1314" s="377" t="s">
        <v>2350</v>
      </c>
      <c r="B1314" s="253" t="s">
        <v>141</v>
      </c>
      <c r="C1314" s="254">
        <v>0</v>
      </c>
      <c r="D1314" s="254">
        <v>0</v>
      </c>
      <c r="E1314" s="252" t="str">
        <f t="shared" si="29"/>
        <v/>
      </c>
    </row>
    <row r="1315" ht="36" customHeight="1" spans="1:5">
      <c r="A1315" s="377" t="s">
        <v>2351</v>
      </c>
      <c r="B1315" s="253" t="s">
        <v>143</v>
      </c>
      <c r="C1315" s="254">
        <v>0</v>
      </c>
      <c r="D1315" s="254">
        <v>0</v>
      </c>
      <c r="E1315" s="252" t="str">
        <f t="shared" si="29"/>
        <v/>
      </c>
    </row>
    <row r="1316" ht="36" customHeight="1" spans="1:5">
      <c r="A1316" s="377" t="s">
        <v>2352</v>
      </c>
      <c r="B1316" s="253" t="s">
        <v>2353</v>
      </c>
      <c r="C1316" s="254"/>
      <c r="D1316" s="254"/>
      <c r="E1316" s="252" t="str">
        <f t="shared" si="29"/>
        <v/>
      </c>
    </row>
    <row r="1317" ht="36" customHeight="1" spans="1:5">
      <c r="A1317" s="377" t="s">
        <v>2354</v>
      </c>
      <c r="B1317" s="253" t="s">
        <v>2355</v>
      </c>
      <c r="C1317" s="254"/>
      <c r="D1317" s="254"/>
      <c r="E1317" s="252" t="str">
        <f t="shared" si="29"/>
        <v/>
      </c>
    </row>
    <row r="1318" ht="36" customHeight="1" spans="1:5">
      <c r="A1318" s="376" t="s">
        <v>2356</v>
      </c>
      <c r="B1318" s="250" t="s">
        <v>2357</v>
      </c>
      <c r="C1318" s="251"/>
      <c r="D1318" s="251"/>
      <c r="E1318" s="252" t="str">
        <f t="shared" si="29"/>
        <v/>
      </c>
    </row>
    <row r="1319" ht="36" customHeight="1" spans="1:5">
      <c r="A1319" s="377" t="s">
        <v>2358</v>
      </c>
      <c r="B1319" s="253" t="s">
        <v>139</v>
      </c>
      <c r="C1319" s="254">
        <v>0</v>
      </c>
      <c r="D1319" s="254">
        <v>0</v>
      </c>
      <c r="E1319" s="252" t="str">
        <f t="shared" si="29"/>
        <v/>
      </c>
    </row>
    <row r="1320" ht="36" customHeight="1" spans="1:5">
      <c r="A1320" s="377" t="s">
        <v>2359</v>
      </c>
      <c r="B1320" s="253" t="s">
        <v>141</v>
      </c>
      <c r="C1320" s="254">
        <v>0</v>
      </c>
      <c r="D1320" s="254">
        <v>0</v>
      </c>
      <c r="E1320" s="252" t="str">
        <f t="shared" si="29"/>
        <v/>
      </c>
    </row>
    <row r="1321" ht="36" customHeight="1" spans="1:5">
      <c r="A1321" s="377" t="s">
        <v>2360</v>
      </c>
      <c r="B1321" s="253" t="s">
        <v>143</v>
      </c>
      <c r="C1321" s="254">
        <v>0</v>
      </c>
      <c r="D1321" s="254">
        <v>0</v>
      </c>
      <c r="E1321" s="252" t="str">
        <f t="shared" si="29"/>
        <v/>
      </c>
    </row>
    <row r="1322" ht="36" customHeight="1" spans="1:5">
      <c r="A1322" s="377" t="s">
        <v>2361</v>
      </c>
      <c r="B1322" s="253" t="s">
        <v>2362</v>
      </c>
      <c r="C1322" s="254"/>
      <c r="D1322" s="254"/>
      <c r="E1322" s="252" t="str">
        <f t="shared" si="29"/>
        <v/>
      </c>
    </row>
    <row r="1323" ht="36" customHeight="1" spans="1:5">
      <c r="A1323" s="377" t="s">
        <v>2363</v>
      </c>
      <c r="B1323" s="253" t="s">
        <v>2364</v>
      </c>
      <c r="C1323" s="254"/>
      <c r="D1323" s="254"/>
      <c r="E1323" s="252" t="str">
        <f t="shared" si="29"/>
        <v/>
      </c>
    </row>
    <row r="1324" ht="36" customHeight="1" spans="1:5">
      <c r="A1324" s="377" t="s">
        <v>2365</v>
      </c>
      <c r="B1324" s="253" t="s">
        <v>157</v>
      </c>
      <c r="C1324" s="254"/>
      <c r="D1324" s="254"/>
      <c r="E1324" s="252" t="str">
        <f t="shared" si="29"/>
        <v/>
      </c>
    </row>
    <row r="1325" ht="36" customHeight="1" spans="1:5">
      <c r="A1325" s="377" t="s">
        <v>2366</v>
      </c>
      <c r="B1325" s="253" t="s">
        <v>2367</v>
      </c>
      <c r="C1325" s="254">
        <v>0</v>
      </c>
      <c r="D1325" s="254">
        <v>0</v>
      </c>
      <c r="E1325" s="252" t="str">
        <f t="shared" si="29"/>
        <v/>
      </c>
    </row>
    <row r="1326" ht="36" customHeight="1" spans="1:5">
      <c r="A1326" s="376" t="s">
        <v>2368</v>
      </c>
      <c r="B1326" s="250" t="s">
        <v>2369</v>
      </c>
      <c r="C1326" s="251">
        <v>102</v>
      </c>
      <c r="D1326" s="251">
        <v>108</v>
      </c>
      <c r="E1326" s="252">
        <f t="shared" si="29"/>
        <v>0.059</v>
      </c>
    </row>
    <row r="1327" ht="36" customHeight="1" spans="1:5">
      <c r="A1327" s="377" t="s">
        <v>2370</v>
      </c>
      <c r="B1327" s="253" t="s">
        <v>139</v>
      </c>
      <c r="C1327" s="254"/>
      <c r="D1327" s="254"/>
      <c r="E1327" s="252" t="str">
        <f t="shared" si="29"/>
        <v/>
      </c>
    </row>
    <row r="1328" ht="36" customHeight="1" spans="1:5">
      <c r="A1328" s="377" t="s">
        <v>2371</v>
      </c>
      <c r="B1328" s="253" t="s">
        <v>141</v>
      </c>
      <c r="C1328" s="254"/>
      <c r="D1328" s="254"/>
      <c r="E1328" s="252" t="str">
        <f t="shared" si="29"/>
        <v/>
      </c>
    </row>
    <row r="1329" ht="36" customHeight="1" spans="1:5">
      <c r="A1329" s="377" t="s">
        <v>2372</v>
      </c>
      <c r="B1329" s="253" t="s">
        <v>143</v>
      </c>
      <c r="C1329" s="254">
        <v>0</v>
      </c>
      <c r="D1329" s="254">
        <v>0</v>
      </c>
      <c r="E1329" s="252" t="str">
        <f t="shared" si="29"/>
        <v/>
      </c>
    </row>
    <row r="1330" ht="36" customHeight="1" spans="1:5">
      <c r="A1330" s="377" t="s">
        <v>2373</v>
      </c>
      <c r="B1330" s="253" t="s">
        <v>2374</v>
      </c>
      <c r="C1330" s="254"/>
      <c r="D1330" s="254"/>
      <c r="E1330" s="252" t="str">
        <f t="shared" si="29"/>
        <v/>
      </c>
    </row>
    <row r="1331" ht="36" customHeight="1" spans="1:5">
      <c r="A1331" s="377" t="s">
        <v>2375</v>
      </c>
      <c r="B1331" s="253" t="s">
        <v>2376</v>
      </c>
      <c r="C1331" s="254">
        <v>2</v>
      </c>
      <c r="D1331" s="254">
        <v>3</v>
      </c>
      <c r="E1331" s="255">
        <f t="shared" si="29"/>
        <v>0.5</v>
      </c>
    </row>
    <row r="1332" ht="36" customHeight="1" spans="1:5">
      <c r="A1332" s="377" t="s">
        <v>2377</v>
      </c>
      <c r="B1332" s="253" t="s">
        <v>2378</v>
      </c>
      <c r="C1332" s="254"/>
      <c r="D1332" s="254"/>
      <c r="E1332" s="252" t="str">
        <f t="shared" si="29"/>
        <v/>
      </c>
    </row>
    <row r="1333" ht="36" customHeight="1" spans="1:5">
      <c r="A1333" s="377" t="s">
        <v>2379</v>
      </c>
      <c r="B1333" s="253" t="s">
        <v>2380</v>
      </c>
      <c r="C1333" s="254">
        <v>0</v>
      </c>
      <c r="D1333" s="254">
        <v>0</v>
      </c>
      <c r="E1333" s="252" t="str">
        <f t="shared" si="29"/>
        <v/>
      </c>
    </row>
    <row r="1334" ht="36" customHeight="1" spans="1:5">
      <c r="A1334" s="377" t="s">
        <v>2381</v>
      </c>
      <c r="B1334" s="253" t="s">
        <v>2382</v>
      </c>
      <c r="C1334" s="254">
        <v>0</v>
      </c>
      <c r="D1334" s="254">
        <v>0</v>
      </c>
      <c r="E1334" s="252" t="str">
        <f t="shared" si="29"/>
        <v/>
      </c>
    </row>
    <row r="1335" ht="36" customHeight="1" spans="1:5">
      <c r="A1335" s="377" t="s">
        <v>2383</v>
      </c>
      <c r="B1335" s="253" t="s">
        <v>2384</v>
      </c>
      <c r="C1335" s="254">
        <v>0</v>
      </c>
      <c r="D1335" s="254">
        <v>0</v>
      </c>
      <c r="E1335" s="252" t="str">
        <f t="shared" si="29"/>
        <v/>
      </c>
    </row>
    <row r="1336" ht="36" customHeight="1" spans="1:5">
      <c r="A1336" s="377" t="s">
        <v>2385</v>
      </c>
      <c r="B1336" s="253" t="s">
        <v>2386</v>
      </c>
      <c r="C1336" s="254">
        <v>0</v>
      </c>
      <c r="D1336" s="254">
        <v>0</v>
      </c>
      <c r="E1336" s="252" t="str">
        <f t="shared" si="29"/>
        <v/>
      </c>
    </row>
    <row r="1337" ht="36" customHeight="1" spans="1:5">
      <c r="A1337" s="377" t="s">
        <v>2387</v>
      </c>
      <c r="B1337" s="253" t="s">
        <v>2388</v>
      </c>
      <c r="C1337" s="254">
        <v>100</v>
      </c>
      <c r="D1337" s="254">
        <v>105</v>
      </c>
      <c r="E1337" s="255">
        <f t="shared" si="29"/>
        <v>0.05</v>
      </c>
    </row>
    <row r="1338" ht="36" customHeight="1" spans="1:5">
      <c r="A1338" s="377" t="s">
        <v>2389</v>
      </c>
      <c r="B1338" s="253" t="s">
        <v>2390</v>
      </c>
      <c r="C1338" s="254"/>
      <c r="D1338" s="254"/>
      <c r="E1338" s="252" t="str">
        <f t="shared" si="29"/>
        <v/>
      </c>
    </row>
    <row r="1339" ht="36" customHeight="1" spans="1:5">
      <c r="A1339" s="376" t="s">
        <v>2391</v>
      </c>
      <c r="B1339" s="250" t="s">
        <v>2392</v>
      </c>
      <c r="C1339" s="251">
        <v>384</v>
      </c>
      <c r="D1339" s="251">
        <v>243</v>
      </c>
      <c r="E1339" s="252">
        <f t="shared" si="29"/>
        <v>-0.367</v>
      </c>
    </row>
    <row r="1340" ht="36" customHeight="1" spans="1:5">
      <c r="A1340" s="377" t="s">
        <v>2393</v>
      </c>
      <c r="B1340" s="253" t="s">
        <v>2394</v>
      </c>
      <c r="C1340" s="254">
        <v>349</v>
      </c>
      <c r="D1340" s="254">
        <v>212</v>
      </c>
      <c r="E1340" s="255">
        <f t="shared" si="29"/>
        <v>-0.393</v>
      </c>
    </row>
    <row r="1341" ht="36" customHeight="1" spans="1:5">
      <c r="A1341" s="377" t="s">
        <v>2395</v>
      </c>
      <c r="B1341" s="253" t="s">
        <v>2396</v>
      </c>
      <c r="C1341" s="254">
        <v>35</v>
      </c>
      <c r="D1341" s="254">
        <v>31</v>
      </c>
      <c r="E1341" s="255">
        <f t="shared" si="29"/>
        <v>-0.114</v>
      </c>
    </row>
    <row r="1342" ht="36" customHeight="1" spans="1:5">
      <c r="A1342" s="377" t="s">
        <v>2397</v>
      </c>
      <c r="B1342" s="253" t="s">
        <v>2398</v>
      </c>
      <c r="C1342" s="254"/>
      <c r="D1342" s="254"/>
      <c r="E1342" s="252" t="str">
        <f t="shared" si="29"/>
        <v/>
      </c>
    </row>
    <row r="1343" ht="36" customHeight="1" spans="1:5">
      <c r="A1343" s="376" t="s">
        <v>2399</v>
      </c>
      <c r="B1343" s="250" t="s">
        <v>2400</v>
      </c>
      <c r="C1343" s="251">
        <v>431</v>
      </c>
      <c r="D1343" s="251">
        <v>831</v>
      </c>
      <c r="E1343" s="252">
        <f t="shared" si="29"/>
        <v>0.928</v>
      </c>
    </row>
    <row r="1344" ht="36" customHeight="1" spans="1:5">
      <c r="A1344" s="377" t="s">
        <v>2401</v>
      </c>
      <c r="B1344" s="253" t="s">
        <v>2402</v>
      </c>
      <c r="C1344" s="254"/>
      <c r="D1344" s="254"/>
      <c r="E1344" s="252" t="str">
        <f t="shared" si="29"/>
        <v/>
      </c>
    </row>
    <row r="1345" ht="36" customHeight="1" spans="1:5">
      <c r="A1345" s="377" t="s">
        <v>2403</v>
      </c>
      <c r="B1345" s="253" t="s">
        <v>2404</v>
      </c>
      <c r="C1345" s="254">
        <v>0</v>
      </c>
      <c r="D1345" s="254">
        <v>0</v>
      </c>
      <c r="E1345" s="252" t="str">
        <f t="shared" si="29"/>
        <v/>
      </c>
    </row>
    <row r="1346" ht="36" customHeight="1" spans="1:5">
      <c r="A1346" s="377" t="s">
        <v>2405</v>
      </c>
      <c r="B1346" s="253" t="s">
        <v>2406</v>
      </c>
      <c r="C1346" s="254">
        <v>431</v>
      </c>
      <c r="D1346" s="254">
        <v>831</v>
      </c>
      <c r="E1346" s="255">
        <f t="shared" si="29"/>
        <v>0.928</v>
      </c>
    </row>
    <row r="1347" ht="36" customHeight="1" spans="1:5">
      <c r="A1347" s="377" t="s">
        <v>2407</v>
      </c>
      <c r="B1347" s="253" t="s">
        <v>2408</v>
      </c>
      <c r="C1347" s="254">
        <v>0</v>
      </c>
      <c r="D1347" s="254">
        <v>0</v>
      </c>
      <c r="E1347" s="252" t="str">
        <f t="shared" si="29"/>
        <v/>
      </c>
    </row>
    <row r="1348" ht="36" customHeight="1" spans="1:5">
      <c r="A1348" s="377" t="s">
        <v>2409</v>
      </c>
      <c r="B1348" s="253" t="s">
        <v>2410</v>
      </c>
      <c r="C1348" s="254">
        <v>0</v>
      </c>
      <c r="D1348" s="254">
        <v>0</v>
      </c>
      <c r="E1348" s="252" t="str">
        <f t="shared" si="29"/>
        <v/>
      </c>
    </row>
    <row r="1349" ht="36" customHeight="1" spans="1:5">
      <c r="A1349" s="376" t="s">
        <v>2411</v>
      </c>
      <c r="B1349" s="250" t="s">
        <v>2412</v>
      </c>
      <c r="C1349" s="251">
        <v>11</v>
      </c>
      <c r="D1349" s="251">
        <f>D1350</f>
        <v>0</v>
      </c>
      <c r="E1349" s="252">
        <f t="shared" si="29"/>
        <v>-1</v>
      </c>
    </row>
    <row r="1350" ht="36" customHeight="1" spans="1:5">
      <c r="A1350" s="257" t="s">
        <v>2413</v>
      </c>
      <c r="B1350" s="253" t="s">
        <v>2414</v>
      </c>
      <c r="C1350" s="254">
        <v>11</v>
      </c>
      <c r="D1350" s="254">
        <v>0</v>
      </c>
      <c r="E1350" s="255">
        <f t="shared" si="29"/>
        <v>-1</v>
      </c>
    </row>
    <row r="1351" ht="36" customHeight="1" spans="1:5">
      <c r="A1351" s="386" t="s">
        <v>2415</v>
      </c>
      <c r="B1351" s="384" t="s">
        <v>528</v>
      </c>
      <c r="C1351" s="385"/>
      <c r="D1351" s="385"/>
      <c r="E1351" s="252" t="str">
        <f t="shared" si="29"/>
        <v/>
      </c>
    </row>
    <row r="1352" ht="36" customHeight="1" spans="1:5">
      <c r="A1352" s="376" t="s">
        <v>111</v>
      </c>
      <c r="B1352" s="250" t="s">
        <v>112</v>
      </c>
      <c r="C1352" s="251"/>
      <c r="D1352" s="251">
        <v>2435</v>
      </c>
      <c r="E1352" s="252" t="str">
        <f t="shared" si="29"/>
        <v/>
      </c>
    </row>
    <row r="1353" ht="36" customHeight="1" spans="1:5">
      <c r="A1353" s="376" t="s">
        <v>113</v>
      </c>
      <c r="B1353" s="250" t="s">
        <v>114</v>
      </c>
      <c r="C1353" s="251">
        <v>7431</v>
      </c>
      <c r="D1353" s="251">
        <v>8158</v>
      </c>
      <c r="E1353" s="252">
        <f t="shared" si="29"/>
        <v>0.098</v>
      </c>
    </row>
    <row r="1354" ht="36" customHeight="1" spans="1:5">
      <c r="A1354" s="376" t="s">
        <v>2416</v>
      </c>
      <c r="B1354" s="250" t="s">
        <v>2417</v>
      </c>
      <c r="C1354" s="251">
        <v>7431</v>
      </c>
      <c r="D1354" s="251">
        <v>8158</v>
      </c>
      <c r="E1354" s="252">
        <f t="shared" si="29"/>
        <v>0.098</v>
      </c>
    </row>
    <row r="1355" ht="36" customHeight="1" spans="1:5">
      <c r="A1355" s="377" t="s">
        <v>2418</v>
      </c>
      <c r="B1355" s="253" t="s">
        <v>2419</v>
      </c>
      <c r="C1355" s="254">
        <v>4869</v>
      </c>
      <c r="D1355" s="254">
        <v>5668</v>
      </c>
      <c r="E1355" s="255">
        <f t="shared" si="29"/>
        <v>0.164</v>
      </c>
    </row>
    <row r="1356" ht="36" customHeight="1" spans="1:5">
      <c r="A1356" s="377" t="s">
        <v>2420</v>
      </c>
      <c r="B1356" s="253" t="s">
        <v>2421</v>
      </c>
      <c r="C1356" s="254"/>
      <c r="D1356" s="254"/>
      <c r="E1356" s="252" t="str">
        <f t="shared" si="29"/>
        <v/>
      </c>
    </row>
    <row r="1357" ht="36" customHeight="1" spans="1:5">
      <c r="A1357" s="377" t="s">
        <v>2422</v>
      </c>
      <c r="B1357" s="253" t="s">
        <v>2423</v>
      </c>
      <c r="C1357" s="254">
        <v>2562</v>
      </c>
      <c r="D1357" s="254">
        <v>2490</v>
      </c>
      <c r="E1357" s="255">
        <f t="shared" si="29"/>
        <v>-0.028</v>
      </c>
    </row>
    <row r="1358" ht="36" customHeight="1" spans="1:5">
      <c r="A1358" s="377">
        <v>2320399</v>
      </c>
      <c r="B1358" s="253" t="s">
        <v>2424</v>
      </c>
      <c r="C1358" s="254">
        <v>0</v>
      </c>
      <c r="D1358" s="254">
        <v>0</v>
      </c>
      <c r="E1358" s="252" t="str">
        <f t="shared" si="29"/>
        <v/>
      </c>
    </row>
    <row r="1359" ht="36" customHeight="1" spans="1:5">
      <c r="A1359" s="376" t="s">
        <v>2425</v>
      </c>
      <c r="B1359" s="384" t="s">
        <v>528</v>
      </c>
      <c r="C1359" s="251"/>
      <c r="D1359" s="251"/>
      <c r="E1359" s="252" t="str">
        <f t="shared" si="29"/>
        <v/>
      </c>
    </row>
    <row r="1360" ht="36" customHeight="1" spans="1:5">
      <c r="A1360" s="376" t="s">
        <v>115</v>
      </c>
      <c r="B1360" s="250" t="s">
        <v>116</v>
      </c>
      <c r="C1360" s="251">
        <v>8</v>
      </c>
      <c r="D1360" s="251">
        <v>57</v>
      </c>
      <c r="E1360" s="252">
        <f t="shared" si="29"/>
        <v>6.125</v>
      </c>
    </row>
    <row r="1361" ht="36" customHeight="1" spans="1:5">
      <c r="A1361" s="376" t="s">
        <v>2426</v>
      </c>
      <c r="B1361" s="250" t="s">
        <v>2427</v>
      </c>
      <c r="C1361" s="251">
        <v>8</v>
      </c>
      <c r="D1361" s="251">
        <v>57</v>
      </c>
      <c r="E1361" s="252">
        <f t="shared" si="29"/>
        <v>6.125</v>
      </c>
    </row>
    <row r="1362" ht="36" customHeight="1" spans="1:5">
      <c r="A1362" s="376" t="s">
        <v>117</v>
      </c>
      <c r="B1362" s="250" t="s">
        <v>118</v>
      </c>
      <c r="C1362" s="251"/>
      <c r="D1362" s="251"/>
      <c r="E1362" s="252" t="str">
        <f t="shared" si="29"/>
        <v/>
      </c>
    </row>
    <row r="1363" ht="36" customHeight="1" spans="1:5">
      <c r="A1363" s="376" t="s">
        <v>2428</v>
      </c>
      <c r="B1363" s="250" t="s">
        <v>2429</v>
      </c>
      <c r="C1363" s="251"/>
      <c r="D1363" s="251"/>
      <c r="E1363" s="252" t="str">
        <f t="shared" si="29"/>
        <v/>
      </c>
    </row>
    <row r="1364" ht="36" customHeight="1" spans="1:5">
      <c r="A1364" s="376" t="s">
        <v>2430</v>
      </c>
      <c r="B1364" s="250" t="s">
        <v>2095</v>
      </c>
      <c r="C1364" s="251"/>
      <c r="D1364" s="251"/>
      <c r="E1364" s="252" t="str">
        <f t="shared" si="29"/>
        <v/>
      </c>
    </row>
    <row r="1365" ht="36" customHeight="1" spans="1:5">
      <c r="A1365" s="383" t="s">
        <v>2431</v>
      </c>
      <c r="B1365" s="384" t="s">
        <v>528</v>
      </c>
      <c r="C1365" s="399">
        <v>0</v>
      </c>
      <c r="D1365" s="399">
        <v>0</v>
      </c>
      <c r="E1365" s="252" t="str">
        <f t="shared" si="29"/>
        <v/>
      </c>
    </row>
    <row r="1366" ht="36" customHeight="1" spans="1:5">
      <c r="A1366" s="400"/>
      <c r="B1366" s="384"/>
      <c r="C1366" s="399"/>
      <c r="D1366" s="399"/>
      <c r="E1366" s="252" t="str">
        <f t="shared" si="29"/>
        <v/>
      </c>
    </row>
    <row r="1367" ht="36" customHeight="1" spans="1:5">
      <c r="A1367" s="401"/>
      <c r="B1367" s="402" t="s">
        <v>2432</v>
      </c>
      <c r="C1367" s="261">
        <v>310008</v>
      </c>
      <c r="D1367" s="261">
        <v>260010</v>
      </c>
      <c r="E1367" s="252">
        <f t="shared" si="29"/>
        <v>-0.161</v>
      </c>
    </row>
    <row r="1368" spans="3:3">
      <c r="C1368" s="315"/>
    </row>
    <row r="1369" spans="3:3">
      <c r="C1369" s="341"/>
    </row>
    <row r="1370" spans="3:3">
      <c r="C1370" s="315"/>
    </row>
    <row r="1371" spans="3:3">
      <c r="C1371" s="341"/>
    </row>
    <row r="1372" spans="3:3">
      <c r="C1372" s="315"/>
    </row>
    <row r="1373" spans="3:3">
      <c r="C1373" s="315"/>
    </row>
    <row r="1374" spans="3:3">
      <c r="C1374" s="341"/>
    </row>
    <row r="1375" spans="3:3">
      <c r="C1375" s="315"/>
    </row>
    <row r="1376" spans="3:3">
      <c r="C1376" s="315"/>
    </row>
    <row r="1377" spans="3:3">
      <c r="C1377" s="315"/>
    </row>
    <row r="1378" spans="3:3">
      <c r="C1378" s="315"/>
    </row>
    <row r="1379" spans="3:5">
      <c r="C1379" s="341"/>
      <c r="E1379" s="281">
        <f>IF(C1367&lt;&gt;0,IF((D1367/C1367-1)&lt;-30%,"",IF((D1367/C1367-1)&gt;150%,"",D1367/C1367-1)),"")</f>
        <v>0</v>
      </c>
    </row>
    <row r="1380" spans="3:3">
      <c r="C1380" s="315"/>
    </row>
  </sheetData>
  <autoFilter xmlns:etc="http://www.wps.cn/officeDocument/2017/etCustomData" ref="A3:E1367" etc:filterBottomFollowUsedRange="0">
    <extLst/>
  </autoFilter>
  <mergeCells count="1">
    <mergeCell ref="B1:E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5"/>
  <dimension ref="A1:B49"/>
  <sheetViews>
    <sheetView showZeros="0" view="pageBreakPreview" zoomScaleNormal="100" topLeftCell="A36" workbookViewId="0">
      <selection activeCell="A1" sqref="A1:B1"/>
    </sheetView>
  </sheetViews>
  <sheetFormatPr defaultColWidth="9" defaultRowHeight="13.5" outlineLevelCol="1"/>
  <cols>
    <col min="1" max="1" width="79" customWidth="1"/>
    <col min="2" max="2" width="36.5" customWidth="1"/>
  </cols>
  <sheetData>
    <row r="1" ht="45" customHeight="1" spans="1:2">
      <c r="A1" s="354" t="s">
        <v>2433</v>
      </c>
      <c r="B1" s="354"/>
    </row>
    <row r="2" ht="20.1" customHeight="1" spans="1:2">
      <c r="A2" s="355"/>
      <c r="B2" s="356" t="s">
        <v>2</v>
      </c>
    </row>
    <row r="3" ht="45" customHeight="1" spans="1:2">
      <c r="A3" s="357" t="s">
        <v>2434</v>
      </c>
      <c r="B3" s="211" t="s">
        <v>6</v>
      </c>
    </row>
    <row r="4" ht="30" customHeight="1" spans="1:2">
      <c r="A4" s="358" t="s">
        <v>2435</v>
      </c>
      <c r="B4" s="359">
        <v>35225</v>
      </c>
    </row>
    <row r="5" ht="30" customHeight="1" spans="1:2">
      <c r="A5" s="360" t="s">
        <v>2436</v>
      </c>
      <c r="B5" s="361">
        <v>24963</v>
      </c>
    </row>
    <row r="6" ht="30" customHeight="1" spans="1:2">
      <c r="A6" s="360" t="s">
        <v>2437</v>
      </c>
      <c r="B6" s="361">
        <v>6251</v>
      </c>
    </row>
    <row r="7" ht="30" customHeight="1" spans="1:2">
      <c r="A7" s="360" t="s">
        <v>2438</v>
      </c>
      <c r="B7" s="361">
        <v>2593</v>
      </c>
    </row>
    <row r="8" ht="30" customHeight="1" spans="1:2">
      <c r="A8" s="360" t="s">
        <v>2439</v>
      </c>
      <c r="B8" s="361">
        <v>1418</v>
      </c>
    </row>
    <row r="9" ht="30" customHeight="1" spans="1:2">
      <c r="A9" s="358" t="s">
        <v>2440</v>
      </c>
      <c r="B9" s="359">
        <v>10827</v>
      </c>
    </row>
    <row r="10" ht="30" customHeight="1" spans="1:2">
      <c r="A10" s="360" t="s">
        <v>2441</v>
      </c>
      <c r="B10" s="361">
        <v>5638</v>
      </c>
    </row>
    <row r="11" ht="30" customHeight="1" spans="1:2">
      <c r="A11" s="360" t="s">
        <v>2442</v>
      </c>
      <c r="B11" s="361">
        <v>281</v>
      </c>
    </row>
    <row r="12" ht="30" customHeight="1" spans="1:2">
      <c r="A12" s="360" t="s">
        <v>2443</v>
      </c>
      <c r="B12" s="361">
        <v>73</v>
      </c>
    </row>
    <row r="13" ht="30" customHeight="1" spans="1:2">
      <c r="A13" s="360" t="s">
        <v>2444</v>
      </c>
      <c r="B13" s="361">
        <v>131</v>
      </c>
    </row>
    <row r="14" ht="30" customHeight="1" spans="1:2">
      <c r="A14" s="360" t="s">
        <v>2445</v>
      </c>
      <c r="B14" s="361">
        <v>3721</v>
      </c>
    </row>
    <row r="15" ht="30" customHeight="1" spans="1:2">
      <c r="A15" s="360" t="s">
        <v>2446</v>
      </c>
      <c r="B15" s="361">
        <v>184</v>
      </c>
    </row>
    <row r="16" ht="30" customHeight="1" spans="1:2">
      <c r="A16" s="360" t="s">
        <v>2447</v>
      </c>
      <c r="B16" s="361"/>
    </row>
    <row r="17" ht="30" customHeight="1" spans="1:2">
      <c r="A17" s="360" t="s">
        <v>2448</v>
      </c>
      <c r="B17" s="361">
        <v>471</v>
      </c>
    </row>
    <row r="18" ht="30" customHeight="1" spans="1:2">
      <c r="A18" s="360" t="s">
        <v>2449</v>
      </c>
      <c r="B18" s="361">
        <v>242</v>
      </c>
    </row>
    <row r="19" ht="30" customHeight="1" spans="1:2">
      <c r="A19" s="360" t="s">
        <v>2450</v>
      </c>
      <c r="B19" s="361">
        <v>85</v>
      </c>
    </row>
    <row r="20" ht="30" customHeight="1" spans="1:2">
      <c r="A20" s="358" t="s">
        <v>2451</v>
      </c>
      <c r="B20" s="359">
        <v>22862</v>
      </c>
    </row>
    <row r="21" ht="30" customHeight="1" spans="1:2">
      <c r="A21" s="360" t="s">
        <v>2452</v>
      </c>
      <c r="B21" s="361">
        <v>22490</v>
      </c>
    </row>
    <row r="22" ht="30" customHeight="1" spans="1:2">
      <c r="A22" s="360" t="s">
        <v>2453</v>
      </c>
      <c r="B22" s="361">
        <v>222</v>
      </c>
    </row>
    <row r="23" ht="30" customHeight="1" spans="1:2">
      <c r="A23" s="360" t="s">
        <v>2454</v>
      </c>
      <c r="B23" s="337">
        <v>151</v>
      </c>
    </row>
    <row r="24" ht="30" customHeight="1" spans="1:2">
      <c r="A24" s="358" t="s">
        <v>2455</v>
      </c>
      <c r="B24" s="362">
        <v>355</v>
      </c>
    </row>
    <row r="25" ht="30" customHeight="1" spans="1:2">
      <c r="A25" s="360" t="s">
        <v>2452</v>
      </c>
      <c r="B25" s="337">
        <v>355</v>
      </c>
    </row>
    <row r="26" ht="30" customHeight="1" spans="1:2">
      <c r="A26" s="358" t="s">
        <v>2456</v>
      </c>
      <c r="B26" s="359">
        <v>69084</v>
      </c>
    </row>
    <row r="27" ht="30" customHeight="1" spans="1:2">
      <c r="A27" s="360" t="s">
        <v>2457</v>
      </c>
      <c r="B27" s="337">
        <v>65341</v>
      </c>
    </row>
    <row r="28" ht="30" customHeight="1" spans="1:2">
      <c r="A28" s="360" t="s">
        <v>2458</v>
      </c>
      <c r="B28" s="361">
        <v>3742</v>
      </c>
    </row>
    <row r="29" ht="30" customHeight="1" spans="1:2">
      <c r="A29" s="358" t="s">
        <v>2459</v>
      </c>
      <c r="B29" s="359">
        <v>1850</v>
      </c>
    </row>
    <row r="30" ht="30" customHeight="1" spans="1:2">
      <c r="A30" s="360" t="s">
        <v>2460</v>
      </c>
      <c r="B30" s="337">
        <v>1850</v>
      </c>
    </row>
    <row r="31" ht="30" customHeight="1" spans="1:2">
      <c r="A31" s="358" t="s">
        <v>2461</v>
      </c>
      <c r="B31" s="362">
        <v>432</v>
      </c>
    </row>
    <row r="32" ht="30" customHeight="1" spans="1:2">
      <c r="A32" s="360" t="s">
        <v>2462</v>
      </c>
      <c r="B32" s="337">
        <v>338</v>
      </c>
    </row>
    <row r="33" ht="30" customHeight="1" spans="1:2">
      <c r="A33" s="360" t="s">
        <v>2463</v>
      </c>
      <c r="B33" s="337">
        <v>93</v>
      </c>
    </row>
    <row r="34" ht="30" customHeight="1" spans="1:2">
      <c r="A34" s="358" t="s">
        <v>2464</v>
      </c>
      <c r="B34" s="359">
        <v>29958</v>
      </c>
    </row>
    <row r="35" ht="30" customHeight="1" spans="1:2">
      <c r="A35" s="363" t="s">
        <v>2465</v>
      </c>
      <c r="B35" s="361">
        <v>23329</v>
      </c>
    </row>
    <row r="36" ht="30" customHeight="1" spans="1:2">
      <c r="A36" s="363" t="s">
        <v>2466</v>
      </c>
      <c r="B36" s="361">
        <v>199</v>
      </c>
    </row>
    <row r="37" ht="30" customHeight="1" spans="1:2">
      <c r="A37" s="363" t="s">
        <v>2467</v>
      </c>
      <c r="B37" s="361">
        <v>228</v>
      </c>
    </row>
    <row r="38" ht="30" customHeight="1" spans="1:2">
      <c r="A38" s="363" t="s">
        <v>2468</v>
      </c>
      <c r="B38" s="361">
        <v>6177</v>
      </c>
    </row>
    <row r="39" ht="30" customHeight="1" spans="1:2">
      <c r="A39" s="363" t="s">
        <v>2469</v>
      </c>
      <c r="B39" s="361">
        <v>27</v>
      </c>
    </row>
    <row r="40" ht="30" customHeight="1" spans="1:2">
      <c r="A40" s="358" t="s">
        <v>2470</v>
      </c>
      <c r="B40" s="359">
        <v>988</v>
      </c>
    </row>
    <row r="41" ht="30" customHeight="1" spans="1:2">
      <c r="A41" s="363" t="s">
        <v>2471</v>
      </c>
      <c r="B41" s="361">
        <v>988</v>
      </c>
    </row>
    <row r="42" ht="30" customHeight="1" spans="1:2">
      <c r="A42" s="364" t="s">
        <v>2472</v>
      </c>
      <c r="B42" s="359">
        <v>5725</v>
      </c>
    </row>
    <row r="43" ht="30" customHeight="1" spans="1:2">
      <c r="A43" s="363" t="s">
        <v>2473</v>
      </c>
      <c r="B43" s="361">
        <v>5668</v>
      </c>
    </row>
    <row r="44" ht="30" customHeight="1" spans="1:2">
      <c r="A44" s="363" t="s">
        <v>2474</v>
      </c>
      <c r="B44" s="361">
        <v>57</v>
      </c>
    </row>
    <row r="45" ht="30" customHeight="1" spans="1:2">
      <c r="A45" s="364" t="s">
        <v>2475</v>
      </c>
      <c r="B45" s="359">
        <v>700</v>
      </c>
    </row>
    <row r="46" ht="30" customHeight="1" spans="1:2">
      <c r="A46" s="363" t="s">
        <v>2476</v>
      </c>
      <c r="B46" s="361">
        <v>700</v>
      </c>
    </row>
    <row r="47" ht="30" customHeight="1" spans="1:2">
      <c r="A47" s="365" t="s">
        <v>2477</v>
      </c>
      <c r="B47" s="359">
        <v>9958</v>
      </c>
    </row>
    <row r="48" ht="30" customHeight="1" spans="1:2">
      <c r="A48" s="363" t="s">
        <v>2478</v>
      </c>
      <c r="B48" s="361">
        <v>9958</v>
      </c>
    </row>
    <row r="49" ht="30" customHeight="1" spans="1:2">
      <c r="A49" s="366" t="s">
        <v>2479</v>
      </c>
      <c r="B49" s="359">
        <f>B34+B31+B29+B26+B40+B42+B45+B47+B24+B20+B9+B4</f>
        <v>187964</v>
      </c>
    </row>
  </sheetData>
  <autoFilter xmlns:etc="http://www.wps.cn/officeDocument/2017/etCustomData" ref="A3:B49" etc:filterBottomFollowUsedRange="0">
    <extLst/>
  </autoFilter>
  <mergeCells count="1">
    <mergeCell ref="A1:B1"/>
  </mergeCells>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6">
    <tabColor rgb="FF00B0F0"/>
  </sheetPr>
  <dimension ref="A1:E43"/>
  <sheetViews>
    <sheetView showGridLines="0" showZeros="0" view="pageBreakPreview" zoomScaleNormal="100" workbookViewId="0">
      <selection activeCell="G7" sqref="G7"/>
    </sheetView>
  </sheetViews>
  <sheetFormatPr defaultColWidth="9" defaultRowHeight="13.5" outlineLevelCol="4"/>
  <cols>
    <col min="1" max="1" width="69.6333333333333" style="224" customWidth="1"/>
    <col min="2" max="2" width="45.6333333333333" customWidth="1"/>
    <col min="3" max="4" width="16.6333333333333" hidden="1" customWidth="1"/>
    <col min="5" max="5" width="9" hidden="1" customWidth="1"/>
  </cols>
  <sheetData>
    <row r="1" s="223" customFormat="1" ht="45" customHeight="1" spans="1:4">
      <c r="A1" s="342" t="s">
        <v>2480</v>
      </c>
      <c r="B1" s="342"/>
      <c r="C1" s="342"/>
      <c r="D1" s="342"/>
    </row>
    <row r="2" ht="20.1" customHeight="1" spans="1:4">
      <c r="A2" s="226"/>
      <c r="B2" s="333" t="s">
        <v>2</v>
      </c>
      <c r="C2" s="343"/>
      <c r="D2" s="343" t="s">
        <v>2</v>
      </c>
    </row>
    <row r="3" ht="45" customHeight="1" spans="1:5">
      <c r="A3" s="128" t="s">
        <v>2481</v>
      </c>
      <c r="B3" s="211" t="s">
        <v>6</v>
      </c>
      <c r="C3" s="344" t="s">
        <v>2482</v>
      </c>
      <c r="D3" s="211" t="s">
        <v>2483</v>
      </c>
      <c r="E3" s="345" t="s">
        <v>131</v>
      </c>
    </row>
    <row r="4" ht="36" customHeight="1" spans="1:5">
      <c r="A4" s="346" t="s">
        <v>2484</v>
      </c>
      <c r="B4" s="161"/>
      <c r="C4" s="347">
        <f>SUM(C5:C5)</f>
        <v>0</v>
      </c>
      <c r="D4" s="348">
        <f>SUM(D5:D5)</f>
        <v>0</v>
      </c>
      <c r="E4" s="349" t="str">
        <f>IF(A4&lt;&gt;"",IF(SUM(B4:D4)&lt;&gt;0,"是","否"),"是")</f>
        <v>否</v>
      </c>
    </row>
    <row r="5" ht="36" customHeight="1" spans="1:5">
      <c r="A5" s="350" t="s">
        <v>2485</v>
      </c>
      <c r="B5" s="179"/>
      <c r="C5" s="351"/>
      <c r="D5" s="352"/>
      <c r="E5" s="349" t="str">
        <f>IF(A5&lt;&gt;"",IF(SUM(B5:D5)&lt;&gt;0,"是","否"),"是")</f>
        <v>否</v>
      </c>
    </row>
    <row r="6" ht="36" customHeight="1" spans="1:5">
      <c r="A6" s="346" t="s">
        <v>2486</v>
      </c>
      <c r="B6" s="179"/>
      <c r="C6" s="351">
        <v>64164</v>
      </c>
      <c r="D6" s="352"/>
      <c r="E6" s="349" t="str">
        <f>IF(A6&lt;&gt;"",IF(SUM(B6:D6)&lt;&gt;0,"是","否"),"是")</f>
        <v>是</v>
      </c>
    </row>
    <row r="7" ht="36" customHeight="1" spans="1:5">
      <c r="A7" s="350" t="s">
        <v>2485</v>
      </c>
      <c r="B7" s="161"/>
      <c r="C7" s="351"/>
      <c r="D7" s="352"/>
      <c r="E7" s="349"/>
    </row>
    <row r="8" ht="36" customHeight="1" spans="1:5">
      <c r="A8" s="346" t="s">
        <v>2487</v>
      </c>
      <c r="B8" s="179"/>
      <c r="C8" s="351">
        <v>2293</v>
      </c>
      <c r="D8" s="352"/>
      <c r="E8" s="349" t="str">
        <f>IF(A8&lt;&gt;"",IF(SUM(B8:D8)&lt;&gt;0,"是","否"),"是")</f>
        <v>是</v>
      </c>
    </row>
    <row r="9" ht="36" customHeight="1" spans="1:5">
      <c r="A9" s="350" t="s">
        <v>2485</v>
      </c>
      <c r="B9" s="179"/>
      <c r="C9" s="351"/>
      <c r="D9" s="352"/>
      <c r="E9" s="349"/>
    </row>
    <row r="10" ht="36" customHeight="1" spans="1:5">
      <c r="A10" s="346" t="s">
        <v>2488</v>
      </c>
      <c r="B10" s="179"/>
      <c r="C10" s="351">
        <v>9600</v>
      </c>
      <c r="D10" s="352"/>
      <c r="E10" s="349" t="str">
        <f>IF(A10&lt;&gt;"",IF(SUM(B10:D10)&lt;&gt;0,"是","否"),"是")</f>
        <v>是</v>
      </c>
    </row>
    <row r="11" ht="36" customHeight="1" spans="1:5">
      <c r="A11" s="350" t="s">
        <v>2485</v>
      </c>
      <c r="B11" s="179"/>
      <c r="C11" s="351"/>
      <c r="D11" s="352"/>
      <c r="E11" s="349"/>
    </row>
    <row r="12" ht="36" customHeight="1" spans="1:5">
      <c r="A12" s="346" t="s">
        <v>2489</v>
      </c>
      <c r="B12" s="179"/>
      <c r="C12" s="351">
        <v>280</v>
      </c>
      <c r="D12" s="352"/>
      <c r="E12" s="349" t="str">
        <f>IF(A12&lt;&gt;"",IF(SUM(B12:D12)&lt;&gt;0,"是","否"),"是")</f>
        <v>是</v>
      </c>
    </row>
    <row r="13" ht="36" customHeight="1" spans="1:5">
      <c r="A13" s="350" t="s">
        <v>2485</v>
      </c>
      <c r="B13" s="179"/>
      <c r="C13" s="351"/>
      <c r="D13" s="352"/>
      <c r="E13" s="349"/>
    </row>
    <row r="14" ht="36" customHeight="1" spans="1:5">
      <c r="A14" s="346" t="s">
        <v>2490</v>
      </c>
      <c r="B14" s="179"/>
      <c r="C14" s="351">
        <v>83870</v>
      </c>
      <c r="D14" s="352"/>
      <c r="E14" s="349" t="str">
        <f>IF(A14&lt;&gt;"",IF(SUM(B14:D14)&lt;&gt;0,"是","否"),"是")</f>
        <v>是</v>
      </c>
    </row>
    <row r="15" ht="36" customHeight="1" spans="1:5">
      <c r="A15" s="350" t="s">
        <v>2485</v>
      </c>
      <c r="B15" s="179"/>
      <c r="C15" s="351"/>
      <c r="D15" s="352"/>
      <c r="E15" s="349"/>
    </row>
    <row r="16" ht="36" customHeight="1" spans="1:5">
      <c r="A16" s="346" t="s">
        <v>2491</v>
      </c>
      <c r="B16" s="179"/>
      <c r="C16" s="351">
        <v>413</v>
      </c>
      <c r="D16" s="352"/>
      <c r="E16" s="349" t="str">
        <f>IF(A16&lt;&gt;"",IF(SUM(B16:D16)&lt;&gt;0,"是","否"),"是")</f>
        <v>是</v>
      </c>
    </row>
    <row r="17" ht="36" customHeight="1" spans="1:5">
      <c r="A17" s="350" t="s">
        <v>2485</v>
      </c>
      <c r="B17" s="179"/>
      <c r="C17" s="351"/>
      <c r="D17" s="352"/>
      <c r="E17" s="349"/>
    </row>
    <row r="18" ht="36" customHeight="1" spans="1:5">
      <c r="A18" s="346" t="s">
        <v>2492</v>
      </c>
      <c r="B18" s="179"/>
      <c r="C18" s="351">
        <v>60</v>
      </c>
      <c r="D18" s="352"/>
      <c r="E18" s="349" t="str">
        <f>IF(A18&lt;&gt;"",IF(SUM(B18:D18)&lt;&gt;0,"是","否"),"是")</f>
        <v>是</v>
      </c>
    </row>
    <row r="19" ht="36" customHeight="1" spans="1:5">
      <c r="A19" s="350" t="s">
        <v>2485</v>
      </c>
      <c r="B19" s="179"/>
      <c r="C19" s="351"/>
      <c r="D19" s="352"/>
      <c r="E19" s="349"/>
    </row>
    <row r="20" ht="36" customHeight="1" spans="1:5">
      <c r="A20" s="346" t="s">
        <v>2493</v>
      </c>
      <c r="B20" s="179"/>
      <c r="C20" s="351">
        <v>4418</v>
      </c>
      <c r="D20" s="352"/>
      <c r="E20" s="349" t="str">
        <f>IF(A20&lt;&gt;"",IF(SUM(B20:D20)&lt;&gt;0,"是","否"),"是")</f>
        <v>是</v>
      </c>
    </row>
    <row r="21" ht="36" customHeight="1" spans="1:5">
      <c r="A21" s="350" t="s">
        <v>2485</v>
      </c>
      <c r="B21" s="179"/>
      <c r="C21" s="347"/>
      <c r="D21" s="348"/>
      <c r="E21" s="349"/>
    </row>
    <row r="22" ht="36" customHeight="1" spans="1:5">
      <c r="A22" s="346" t="s">
        <v>2494</v>
      </c>
      <c r="B22" s="179"/>
      <c r="C22" s="351"/>
      <c r="D22" s="352"/>
      <c r="E22" s="349" t="str">
        <f>IF(A22&lt;&gt;"",IF(SUM(B22:D22)&lt;&gt;0,"是","否"),"是")</f>
        <v>否</v>
      </c>
    </row>
    <row r="23" ht="36" customHeight="1" spans="1:5">
      <c r="A23" s="350" t="s">
        <v>2485</v>
      </c>
      <c r="B23" s="179"/>
      <c r="C23" s="351"/>
      <c r="D23" s="352"/>
      <c r="E23" s="349"/>
    </row>
    <row r="24" ht="36" customHeight="1" spans="1:5">
      <c r="A24" s="346" t="s">
        <v>2495</v>
      </c>
      <c r="B24" s="179"/>
      <c r="C24" s="351"/>
      <c r="D24" s="352"/>
      <c r="E24" s="349" t="str">
        <f>IF(A24&lt;&gt;"",IF(SUM(B24:D24)&lt;&gt;0,"是","否"),"是")</f>
        <v>否</v>
      </c>
    </row>
    <row r="25" ht="36" customHeight="1" spans="1:5">
      <c r="A25" s="350" t="s">
        <v>2485</v>
      </c>
      <c r="B25" s="179"/>
      <c r="C25" s="351"/>
      <c r="D25" s="352"/>
      <c r="E25" s="349"/>
    </row>
    <row r="26" ht="36" customHeight="1" spans="1:5">
      <c r="A26" s="346" t="s">
        <v>2496</v>
      </c>
      <c r="B26" s="179"/>
      <c r="C26" s="351"/>
      <c r="D26" s="352">
        <v>5000</v>
      </c>
      <c r="E26" s="349" t="str">
        <f>IF(A26&lt;&gt;"",IF(SUM(B26:D26)&lt;&gt;0,"是","否"),"是")</f>
        <v>是</v>
      </c>
    </row>
    <row r="27" ht="36" customHeight="1" spans="1:5">
      <c r="A27" s="350" t="s">
        <v>2485</v>
      </c>
      <c r="B27" s="179"/>
      <c r="C27" s="351"/>
      <c r="D27" s="352"/>
      <c r="E27" s="349"/>
    </row>
    <row r="28" ht="36" customHeight="1" spans="1:5">
      <c r="A28" s="346" t="s">
        <v>2497</v>
      </c>
      <c r="B28" s="179"/>
      <c r="C28" s="351">
        <v>3800</v>
      </c>
      <c r="D28" s="352"/>
      <c r="E28" s="349" t="str">
        <f>IF(A28&lt;&gt;"",IF(SUM(B28:D28)&lt;&gt;0,"是","否"),"是")</f>
        <v>是</v>
      </c>
    </row>
    <row r="29" ht="36" customHeight="1" spans="1:5">
      <c r="A29" s="350" t="s">
        <v>2485</v>
      </c>
      <c r="B29" s="179"/>
      <c r="C29" s="351"/>
      <c r="D29" s="352"/>
      <c r="E29" s="349"/>
    </row>
    <row r="30" ht="36" customHeight="1" spans="1:5">
      <c r="A30" s="346" t="s">
        <v>2498</v>
      </c>
      <c r="B30" s="179"/>
      <c r="C30" s="351">
        <v>1257</v>
      </c>
      <c r="D30" s="352"/>
      <c r="E30" s="349" t="str">
        <f>IF(A30&lt;&gt;"",IF(SUM(B30:D30)&lt;&gt;0,"是","否"),"是")</f>
        <v>是</v>
      </c>
    </row>
    <row r="31" ht="36" customHeight="1" spans="1:5">
      <c r="A31" s="350" t="s">
        <v>2485</v>
      </c>
      <c r="B31" s="179"/>
      <c r="C31" s="351"/>
      <c r="D31" s="352"/>
      <c r="E31" s="349"/>
    </row>
    <row r="32" ht="36" customHeight="1" spans="1:5">
      <c r="A32" s="346" t="s">
        <v>2499</v>
      </c>
      <c r="B32" s="179"/>
      <c r="C32" s="351">
        <v>2163</v>
      </c>
      <c r="D32" s="352"/>
      <c r="E32" s="349" t="str">
        <f>IF(A32&lt;&gt;"",IF(SUM(B32:D32)&lt;&gt;0,"是","否"),"是")</f>
        <v>是</v>
      </c>
    </row>
    <row r="33" ht="36" customHeight="1" spans="1:5">
      <c r="A33" s="350" t="s">
        <v>2485</v>
      </c>
      <c r="B33" s="179"/>
      <c r="C33" s="351"/>
      <c r="D33" s="352"/>
      <c r="E33" s="349"/>
    </row>
    <row r="34" ht="36" customHeight="1" spans="1:5">
      <c r="A34" s="346" t="s">
        <v>2500</v>
      </c>
      <c r="B34" s="179"/>
      <c r="E34" s="349" t="str">
        <f>IF(A34&lt;&gt;"",IF(SUM(B34:D34)&lt;&gt;0,"是","否"),"是")</f>
        <v>否</v>
      </c>
    </row>
    <row r="35" ht="36" customHeight="1" spans="1:5">
      <c r="A35" s="350" t="s">
        <v>2485</v>
      </c>
      <c r="B35" s="179"/>
      <c r="E35" s="349"/>
    </row>
    <row r="36" ht="36" customHeight="1" spans="1:5">
      <c r="A36" s="346" t="s">
        <v>2501</v>
      </c>
      <c r="B36" s="179"/>
      <c r="E36" s="349" t="str">
        <f>IF(A36&lt;&gt;"",IF(SUM(B36:D36)&lt;&gt;0,"是","否"),"是")</f>
        <v>否</v>
      </c>
    </row>
    <row r="37" ht="36" customHeight="1" spans="1:5">
      <c r="A37" s="350" t="s">
        <v>2485</v>
      </c>
      <c r="B37" s="179"/>
      <c r="E37" s="349"/>
    </row>
    <row r="38" ht="36" customHeight="1" spans="1:5">
      <c r="A38" s="346" t="s">
        <v>2502</v>
      </c>
      <c r="B38" s="179"/>
      <c r="E38" s="349" t="str">
        <f>IF(A38&lt;&gt;"",IF(SUM(B38:D38)&lt;&gt;0,"是","否"),"是")</f>
        <v>否</v>
      </c>
    </row>
    <row r="39" ht="36" customHeight="1" spans="1:5">
      <c r="A39" s="350" t="s">
        <v>2485</v>
      </c>
      <c r="B39" s="179"/>
      <c r="E39" s="349"/>
    </row>
    <row r="40" ht="36" customHeight="1" spans="1:5">
      <c r="A40" s="346" t="s">
        <v>2503</v>
      </c>
      <c r="B40" s="179"/>
      <c r="E40" s="349" t="str">
        <f>IF(A40&lt;&gt;"",IF(SUM(B40:D40)&lt;&gt;0,"是","否"),"是")</f>
        <v>否</v>
      </c>
    </row>
    <row r="41" ht="36" customHeight="1" spans="1:5">
      <c r="A41" s="350" t="s">
        <v>2485</v>
      </c>
      <c r="B41" s="179"/>
      <c r="E41" s="349"/>
    </row>
    <row r="42" ht="36" customHeight="1" spans="1:5">
      <c r="A42" s="353" t="s">
        <v>2504</v>
      </c>
      <c r="B42" s="179"/>
      <c r="E42" s="349" t="str">
        <f>IF(A42&lt;&gt;"",IF(SUM(B42:D42)&lt;&gt;0,"是","否"),"是")</f>
        <v>否</v>
      </c>
    </row>
    <row r="43" ht="17" customHeight="1" spans="1:1">
      <c r="A43" s="224" t="s">
        <v>2505</v>
      </c>
    </row>
  </sheetData>
  <autoFilter xmlns:etc="http://www.wps.cn/officeDocument/2017/etCustomData" ref="A3:E43" etc:filterBottomFollowUsedRange="0">
    <extLst/>
  </autoFilter>
  <mergeCells count="1">
    <mergeCell ref="A1:D1"/>
  </mergeCells>
  <conditionalFormatting sqref="E4">
    <cfRule type="cellIs" dxfId="2" priority="2" stopIfTrue="1" operator="lessThan">
      <formula>0</formula>
    </cfRule>
  </conditionalFormatting>
  <conditionalFormatting sqref="E5:E42">
    <cfRule type="cellIs" dxfId="2"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7">
    <tabColor rgb="FF00B0F0"/>
  </sheetPr>
  <dimension ref="A1:F21"/>
  <sheetViews>
    <sheetView showGridLines="0" showZeros="0" view="pageBreakPreview" zoomScaleNormal="85" topLeftCell="A11" workbookViewId="0">
      <selection activeCell="A1" sqref="A1:D1"/>
    </sheetView>
  </sheetViews>
  <sheetFormatPr defaultColWidth="9" defaultRowHeight="14.25" outlineLevelCol="5"/>
  <cols>
    <col min="1" max="1" width="43.6333333333333" style="117" customWidth="1"/>
    <col min="2" max="2" width="20.6333333333333" style="119" customWidth="1"/>
    <col min="3" max="3" width="20.6333333333333" style="117" customWidth="1"/>
    <col min="4" max="4" width="20" style="281" customWidth="1"/>
    <col min="5" max="5" width="12.6333333333333" style="117"/>
    <col min="6" max="16377" width="9" style="117"/>
    <col min="16378" max="16379" width="35.6333333333333" style="117"/>
    <col min="16380" max="16384" width="9" style="117"/>
  </cols>
  <sheetData>
    <row r="1" ht="45" customHeight="1" spans="1:4">
      <c r="A1" s="122" t="s">
        <v>2506</v>
      </c>
      <c r="B1" s="122"/>
      <c r="C1" s="122"/>
      <c r="D1" s="122"/>
    </row>
    <row r="2" ht="20.1" customHeight="1" spans="1:4">
      <c r="A2" s="123"/>
      <c r="B2" s="123"/>
      <c r="C2" s="332"/>
      <c r="D2" s="333" t="s">
        <v>2</v>
      </c>
    </row>
    <row r="3" s="118" customFormat="1" ht="45" customHeight="1" spans="1:4">
      <c r="A3" s="125" t="s">
        <v>2507</v>
      </c>
      <c r="B3" s="125" t="s">
        <v>2504</v>
      </c>
      <c r="C3" s="334" t="s">
        <v>2508</v>
      </c>
      <c r="D3" s="334" t="s">
        <v>2509</v>
      </c>
    </row>
    <row r="4" ht="36" customHeight="1" spans="1:4">
      <c r="A4" s="335" t="s">
        <v>2510</v>
      </c>
      <c r="B4" s="336"/>
      <c r="C4" s="336"/>
      <c r="D4" s="336"/>
    </row>
    <row r="5" ht="36" customHeight="1" spans="1:6">
      <c r="A5" s="126" t="s">
        <v>2511</v>
      </c>
      <c r="B5" s="127"/>
      <c r="C5" s="127"/>
      <c r="D5" s="337"/>
      <c r="F5" s="117" t="s">
        <v>2512</v>
      </c>
    </row>
    <row r="6" ht="36" customHeight="1" spans="1:4">
      <c r="A6" s="126" t="s">
        <v>2513</v>
      </c>
      <c r="B6" s="127"/>
      <c r="C6" s="127"/>
      <c r="D6" s="337"/>
    </row>
    <row r="7" ht="36" customHeight="1" spans="1:4">
      <c r="A7" s="126" t="s">
        <v>2514</v>
      </c>
      <c r="B7" s="127"/>
      <c r="C7" s="127"/>
      <c r="D7" s="337"/>
    </row>
    <row r="8" ht="36" customHeight="1" spans="1:4">
      <c r="A8" s="126" t="s">
        <v>2515</v>
      </c>
      <c r="B8" s="127"/>
      <c r="C8" s="127"/>
      <c r="D8" s="337"/>
    </row>
    <row r="9" ht="36" customHeight="1" spans="1:4">
      <c r="A9" s="126" t="s">
        <v>2516</v>
      </c>
      <c r="B9" s="127"/>
      <c r="C9" s="127"/>
      <c r="D9" s="337"/>
    </row>
    <row r="10" ht="36" customHeight="1" spans="1:4">
      <c r="A10" s="126" t="s">
        <v>2517</v>
      </c>
      <c r="B10" s="127"/>
      <c r="C10" s="127"/>
      <c r="D10" s="337"/>
    </row>
    <row r="11" ht="36" customHeight="1" spans="1:4">
      <c r="A11" s="126" t="s">
        <v>2518</v>
      </c>
      <c r="B11" s="127"/>
      <c r="C11" s="127"/>
      <c r="D11" s="337"/>
    </row>
    <row r="12" ht="36" customHeight="1" spans="1:4">
      <c r="A12" s="126" t="s">
        <v>2519</v>
      </c>
      <c r="B12" s="127"/>
      <c r="C12" s="127"/>
      <c r="D12" s="337"/>
    </row>
    <row r="13" ht="36" customHeight="1" spans="1:4">
      <c r="A13" s="126" t="s">
        <v>2520</v>
      </c>
      <c r="B13" s="127"/>
      <c r="C13" s="127"/>
      <c r="D13" s="337"/>
    </row>
    <row r="14" ht="36" customHeight="1" spans="1:4">
      <c r="A14" s="126" t="s">
        <v>2521</v>
      </c>
      <c r="B14" s="127"/>
      <c r="C14" s="127"/>
      <c r="D14" s="337"/>
    </row>
    <row r="15" ht="36" customHeight="1" spans="1:4">
      <c r="A15" s="126" t="s">
        <v>2522</v>
      </c>
      <c r="B15" s="127"/>
      <c r="C15" s="127"/>
      <c r="D15" s="337"/>
    </row>
    <row r="16" ht="36" customHeight="1" spans="1:4">
      <c r="A16" s="126" t="s">
        <v>2523</v>
      </c>
      <c r="B16" s="127"/>
      <c r="C16" s="127"/>
      <c r="D16" s="337"/>
    </row>
    <row r="17" ht="36" customHeight="1" spans="1:4">
      <c r="A17" s="335" t="s">
        <v>2524</v>
      </c>
      <c r="B17" s="336"/>
      <c r="C17" s="336"/>
      <c r="D17" s="336"/>
    </row>
    <row r="18" spans="1:4">
      <c r="A18" s="117" t="s">
        <v>2505</v>
      </c>
      <c r="B18" s="338"/>
      <c r="C18" s="339"/>
      <c r="D18" s="340"/>
    </row>
    <row r="19" spans="3:3">
      <c r="C19" s="341"/>
    </row>
    <row r="20" spans="3:3">
      <c r="C20" s="341"/>
    </row>
    <row r="21" spans="3:3">
      <c r="C21" s="341"/>
    </row>
  </sheetData>
  <mergeCells count="1">
    <mergeCell ref="A1:D1"/>
  </mergeCells>
  <conditionalFormatting sqref="D1">
    <cfRule type="cellIs" dxfId="0" priority="3" stopIfTrue="1" operator="greaterThanOrEqual">
      <formula>10</formula>
    </cfRule>
    <cfRule type="cellIs" dxfId="0" priority="4" stopIfTrue="1" operator="lessThanOrEqual">
      <formula>-1</formula>
    </cfRule>
  </conditionalFormatting>
  <conditionalFormatting sqref="B3:C3">
    <cfRule type="cellIs" dxfId="0" priority="2" stopIfTrue="1" operator="lessThanOrEqual">
      <formula>-1</formula>
    </cfRule>
  </conditionalFormatting>
  <conditionalFormatting sqref="B4:C5 C9:C16 C6:C7 B6">
    <cfRule type="cellIs" dxfId="0"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8">
    <pageSetUpPr fitToPage="1"/>
  </sheetPr>
  <dimension ref="A1:E11"/>
  <sheetViews>
    <sheetView workbookViewId="0">
      <selection activeCell="H10" sqref="H10"/>
    </sheetView>
  </sheetViews>
  <sheetFormatPr defaultColWidth="9" defaultRowHeight="13.5" outlineLevelCol="4"/>
  <cols>
    <col min="1" max="1" width="37.75" style="302" customWidth="1"/>
    <col min="2" max="2" width="22" style="302" customWidth="1"/>
    <col min="3" max="4" width="23.8833333333333" style="302" customWidth="1"/>
    <col min="5" max="5" width="24.5" style="302" customWidth="1"/>
    <col min="6" max="248" width="9" style="302"/>
    <col min="249" max="16384" width="9" style="1"/>
  </cols>
  <sheetData>
    <row r="1" s="302" customFormat="1" ht="40.5" customHeight="1" spans="1:5">
      <c r="A1" s="311" t="s">
        <v>2525</v>
      </c>
      <c r="B1" s="311"/>
      <c r="C1" s="311"/>
      <c r="D1" s="311"/>
      <c r="E1" s="311"/>
    </row>
    <row r="2" s="302" customFormat="1" ht="17" customHeight="1" spans="1:5">
      <c r="A2" s="316"/>
      <c r="B2" s="316"/>
      <c r="C2" s="316"/>
      <c r="D2" s="317"/>
      <c r="E2" s="318" t="s">
        <v>2</v>
      </c>
    </row>
    <row r="3" s="1" customFormat="1" ht="24.95" customHeight="1" spans="1:5">
      <c r="A3" s="319" t="s">
        <v>4</v>
      </c>
      <c r="B3" s="319" t="s">
        <v>129</v>
      </c>
      <c r="C3" s="319" t="s">
        <v>6</v>
      </c>
      <c r="D3" s="320" t="s">
        <v>2526</v>
      </c>
      <c r="E3" s="321"/>
    </row>
    <row r="4" s="1" customFormat="1" ht="24.95" customHeight="1" spans="1:5">
      <c r="A4" s="322"/>
      <c r="B4" s="322"/>
      <c r="C4" s="322"/>
      <c r="D4" s="125" t="s">
        <v>2527</v>
      </c>
      <c r="E4" s="125" t="s">
        <v>2528</v>
      </c>
    </row>
    <row r="5" s="302" customFormat="1" ht="35" customHeight="1" spans="1:5">
      <c r="A5" s="323" t="s">
        <v>2504</v>
      </c>
      <c r="B5" s="324">
        <f>B7+B8</f>
        <v>1308.72</v>
      </c>
      <c r="C5" s="324">
        <f>C7+C8</f>
        <v>1460.8258</v>
      </c>
      <c r="D5" s="325">
        <f>C5-B5</f>
        <v>152.1058</v>
      </c>
      <c r="E5" s="326">
        <f>D5/B5</f>
        <v>0.1162</v>
      </c>
    </row>
    <row r="6" s="302" customFormat="1" ht="35" customHeight="1" spans="1:5">
      <c r="A6" s="327" t="s">
        <v>2529</v>
      </c>
      <c r="B6" s="328"/>
      <c r="C6" s="328"/>
      <c r="D6" s="328"/>
      <c r="E6" s="329"/>
    </row>
    <row r="7" s="302" customFormat="1" ht="35" customHeight="1" spans="1:5">
      <c r="A7" s="327" t="s">
        <v>2530</v>
      </c>
      <c r="B7" s="325">
        <v>409.53</v>
      </c>
      <c r="C7" s="325">
        <v>384.7656</v>
      </c>
      <c r="D7" s="325">
        <f>C7-B7</f>
        <v>-24.7644</v>
      </c>
      <c r="E7" s="326">
        <f>D7/B7</f>
        <v>-0.0605</v>
      </c>
    </row>
    <row r="8" s="302" customFormat="1" ht="35" customHeight="1" spans="1:5">
      <c r="A8" s="327" t="s">
        <v>2531</v>
      </c>
      <c r="B8" s="325">
        <f>SUM(B9:B10)</f>
        <v>899.19</v>
      </c>
      <c r="C8" s="325">
        <f>SUM(C9:C10)</f>
        <v>1076.0602</v>
      </c>
      <c r="D8" s="325">
        <f>C8-B8</f>
        <v>176.8702</v>
      </c>
      <c r="E8" s="326">
        <f>D8/B8</f>
        <v>0.1967</v>
      </c>
    </row>
    <row r="9" s="302" customFormat="1" ht="35" customHeight="1" spans="1:5">
      <c r="A9" s="330" t="s">
        <v>2532</v>
      </c>
      <c r="B9" s="328">
        <v>294.94</v>
      </c>
      <c r="C9" s="328">
        <v>401.4525</v>
      </c>
      <c r="D9" s="328">
        <f>C9-B9</f>
        <v>106.5125</v>
      </c>
      <c r="E9" s="329">
        <f>D9/B9</f>
        <v>0.3611</v>
      </c>
    </row>
    <row r="10" s="302" customFormat="1" ht="35" customHeight="1" spans="1:5">
      <c r="A10" s="330" t="s">
        <v>2533</v>
      </c>
      <c r="B10" s="328">
        <v>604.25</v>
      </c>
      <c r="C10" s="328">
        <v>674.6077</v>
      </c>
      <c r="D10" s="328">
        <f>C10-B10</f>
        <v>70.3577</v>
      </c>
      <c r="E10" s="329">
        <f>D10/B10</f>
        <v>0.1164</v>
      </c>
    </row>
    <row r="11" s="302" customFormat="1" ht="162" customHeight="1" spans="1:5">
      <c r="A11" s="331" t="s">
        <v>2534</v>
      </c>
      <c r="B11" s="331"/>
      <c r="C11" s="331"/>
      <c r="D11" s="331"/>
      <c r="E11" s="331"/>
    </row>
  </sheetData>
  <mergeCells count="6">
    <mergeCell ref="A1:E1"/>
    <mergeCell ref="D3:E3"/>
    <mergeCell ref="A11:E11"/>
    <mergeCell ref="A3:A4"/>
    <mergeCell ref="B3:B4"/>
    <mergeCell ref="C3:C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9">
    <tabColor rgb="FF00B0F0"/>
  </sheetPr>
  <dimension ref="A1:E51"/>
  <sheetViews>
    <sheetView showGridLines="0" showZeros="0" view="pageBreakPreview" zoomScaleNormal="115" topLeftCell="A30" workbookViewId="0">
      <selection activeCell="A1" sqref="A1:E1"/>
    </sheetView>
  </sheetViews>
  <sheetFormatPr defaultColWidth="9" defaultRowHeight="14.25" outlineLevelCol="4"/>
  <cols>
    <col min="1" max="1" width="13.875" style="117" customWidth="1"/>
    <col min="2" max="2" width="44.375" style="117" customWidth="1"/>
    <col min="3" max="4" width="20.6333333333333" style="117" customWidth="1"/>
    <col min="5" max="5" width="20.6333333333333" style="281" customWidth="1"/>
    <col min="6" max="16356" width="9" style="117"/>
    <col min="16357" max="16357" width="45.6333333333333" style="117"/>
    <col min="16358" max="16384" width="9" style="117"/>
  </cols>
  <sheetData>
    <row r="1" s="302" customFormat="1" ht="40.5" customHeight="1" spans="1:5">
      <c r="A1" s="311" t="s">
        <v>2535</v>
      </c>
      <c r="B1" s="311"/>
      <c r="C1" s="311"/>
      <c r="D1" s="311"/>
      <c r="E1" s="311"/>
    </row>
    <row r="2" s="131" customFormat="1" ht="20.1" customHeight="1" spans="1:5">
      <c r="A2" s="282"/>
      <c r="B2" s="283"/>
      <c r="C2" s="284"/>
      <c r="D2" s="283"/>
      <c r="E2" s="285" t="s">
        <v>2</v>
      </c>
    </row>
    <row r="3" s="280" customFormat="1" ht="45" customHeight="1" spans="1:5">
      <c r="A3" s="286" t="s">
        <v>3</v>
      </c>
      <c r="B3" s="287" t="s">
        <v>4</v>
      </c>
      <c r="C3" s="136" t="s">
        <v>5</v>
      </c>
      <c r="D3" s="136" t="s">
        <v>6</v>
      </c>
      <c r="E3" s="136" t="s">
        <v>7</v>
      </c>
    </row>
    <row r="4" s="280" customFormat="1" ht="36" customHeight="1" spans="1:5">
      <c r="A4" s="256" t="s">
        <v>2536</v>
      </c>
      <c r="B4" s="250" t="s">
        <v>2537</v>
      </c>
      <c r="C4" s="251"/>
      <c r="D4" s="251"/>
      <c r="E4" s="252"/>
    </row>
    <row r="5" ht="36" customHeight="1" spans="1:5">
      <c r="A5" s="256" t="s">
        <v>2538</v>
      </c>
      <c r="B5" s="250" t="s">
        <v>2539</v>
      </c>
      <c r="C5" s="251"/>
      <c r="D5" s="251"/>
      <c r="E5" s="288"/>
    </row>
    <row r="6" ht="36" customHeight="1" spans="1:5">
      <c r="A6" s="256" t="s">
        <v>2540</v>
      </c>
      <c r="B6" s="250" t="s">
        <v>2541</v>
      </c>
      <c r="C6" s="251"/>
      <c r="D6" s="251"/>
      <c r="E6" s="288"/>
    </row>
    <row r="7" ht="36" customHeight="1" spans="1:5">
      <c r="A7" s="256" t="s">
        <v>2542</v>
      </c>
      <c r="B7" s="250" t="s">
        <v>2543</v>
      </c>
      <c r="C7" s="251"/>
      <c r="D7" s="251"/>
      <c r="E7" s="288"/>
    </row>
    <row r="8" ht="36" customHeight="1" spans="1:5">
      <c r="A8" s="256" t="s">
        <v>2544</v>
      </c>
      <c r="B8" s="250" t="s">
        <v>2545</v>
      </c>
      <c r="C8" s="251">
        <v>947</v>
      </c>
      <c r="D8" s="251">
        <v>19335</v>
      </c>
      <c r="E8" s="288">
        <f>(D8-C8)/C8</f>
        <v>19.417</v>
      </c>
    </row>
    <row r="9" ht="36" customHeight="1" spans="1:5">
      <c r="A9" s="256" t="s">
        <v>2546</v>
      </c>
      <c r="B9" s="250" t="s">
        <v>2547</v>
      </c>
      <c r="C9" s="251"/>
      <c r="D9" s="251"/>
      <c r="E9" s="288"/>
    </row>
    <row r="10" ht="36" customHeight="1" spans="1:5">
      <c r="A10" s="256" t="s">
        <v>2548</v>
      </c>
      <c r="B10" s="250" t="s">
        <v>2549</v>
      </c>
      <c r="C10" s="251"/>
      <c r="D10" s="251"/>
      <c r="E10" s="288"/>
    </row>
    <row r="11" ht="36" customHeight="1" spans="1:5">
      <c r="A11" s="256" t="s">
        <v>2550</v>
      </c>
      <c r="B11" s="253" t="s">
        <v>2551</v>
      </c>
      <c r="C11" s="254"/>
      <c r="D11" s="254"/>
      <c r="E11" s="288"/>
    </row>
    <row r="12" ht="36" customHeight="1" spans="1:5">
      <c r="A12" s="256" t="s">
        <v>2552</v>
      </c>
      <c r="B12" s="253" t="s">
        <v>2553</v>
      </c>
      <c r="C12" s="254"/>
      <c r="D12" s="254"/>
      <c r="E12" s="288"/>
    </row>
    <row r="13" ht="36" customHeight="1" spans="1:5">
      <c r="A13" s="256" t="s">
        <v>2554</v>
      </c>
      <c r="B13" s="253" t="s">
        <v>2555</v>
      </c>
      <c r="C13" s="254"/>
      <c r="D13" s="254"/>
      <c r="E13" s="288"/>
    </row>
    <row r="14" ht="36" customHeight="1" spans="1:5">
      <c r="A14" s="256" t="s">
        <v>2556</v>
      </c>
      <c r="B14" s="253" t="s">
        <v>2557</v>
      </c>
      <c r="C14" s="254"/>
      <c r="D14" s="254"/>
      <c r="E14" s="288"/>
    </row>
    <row r="15" ht="36" customHeight="1" spans="1:5">
      <c r="A15" s="256" t="s">
        <v>2558</v>
      </c>
      <c r="B15" s="253" t="s">
        <v>2559</v>
      </c>
      <c r="C15" s="254"/>
      <c r="D15" s="254"/>
      <c r="E15" s="288"/>
    </row>
    <row r="16" ht="36" customHeight="1" spans="1:5">
      <c r="A16" s="289" t="s">
        <v>2560</v>
      </c>
      <c r="B16" s="138" t="s">
        <v>2561</v>
      </c>
      <c r="C16" s="251"/>
      <c r="D16" s="251"/>
      <c r="E16" s="288"/>
    </row>
    <row r="17" ht="36" customHeight="1" spans="1:5">
      <c r="A17" s="289" t="s">
        <v>2562</v>
      </c>
      <c r="B17" s="138" t="s">
        <v>2563</v>
      </c>
      <c r="C17" s="251"/>
      <c r="D17" s="251"/>
      <c r="E17" s="288"/>
    </row>
    <row r="18" ht="36" customHeight="1" spans="1:5">
      <c r="A18" s="289" t="s">
        <v>2564</v>
      </c>
      <c r="B18" s="144" t="s">
        <v>2565</v>
      </c>
      <c r="C18" s="254"/>
      <c r="D18" s="254"/>
      <c r="E18" s="288"/>
    </row>
    <row r="19" ht="36" customHeight="1" spans="1:5">
      <c r="A19" s="289" t="s">
        <v>2566</v>
      </c>
      <c r="B19" s="144" t="s">
        <v>2567</v>
      </c>
      <c r="C19" s="254"/>
      <c r="D19" s="254"/>
      <c r="E19" s="288"/>
    </row>
    <row r="20" ht="36" customHeight="1" spans="1:5">
      <c r="A20" s="289" t="s">
        <v>2568</v>
      </c>
      <c r="B20" s="138" t="s">
        <v>2569</v>
      </c>
      <c r="C20" s="251"/>
      <c r="D20" s="251"/>
      <c r="E20" s="288"/>
    </row>
    <row r="21" ht="36" customHeight="1" spans="1:5">
      <c r="A21" s="289" t="s">
        <v>2570</v>
      </c>
      <c r="B21" s="138" t="s">
        <v>2571</v>
      </c>
      <c r="C21" s="251"/>
      <c r="D21" s="251"/>
      <c r="E21" s="288"/>
    </row>
    <row r="22" ht="36" customHeight="1" spans="1:5">
      <c r="A22" s="289" t="s">
        <v>2572</v>
      </c>
      <c r="B22" s="138" t="s">
        <v>2573</v>
      </c>
      <c r="C22" s="251"/>
      <c r="D22" s="251"/>
      <c r="E22" s="288"/>
    </row>
    <row r="23" ht="36" customHeight="1" spans="1:5">
      <c r="A23" s="256" t="s">
        <v>2574</v>
      </c>
      <c r="B23" s="250" t="s">
        <v>2575</v>
      </c>
      <c r="C23" s="251"/>
      <c r="D23" s="251"/>
      <c r="E23" s="288"/>
    </row>
    <row r="24" ht="36" customHeight="1" spans="1:5">
      <c r="A24" s="256" t="s">
        <v>2576</v>
      </c>
      <c r="B24" s="250" t="s">
        <v>2577</v>
      </c>
      <c r="C24" s="251">
        <v>386</v>
      </c>
      <c r="D24" s="251">
        <v>370</v>
      </c>
      <c r="E24" s="288">
        <f>(D24-C24)/C24</f>
        <v>-0.041</v>
      </c>
    </row>
    <row r="25" ht="36" customHeight="1" spans="1:5">
      <c r="A25" s="256" t="s">
        <v>2578</v>
      </c>
      <c r="B25" s="250" t="s">
        <v>2579</v>
      </c>
      <c r="C25" s="251"/>
      <c r="D25" s="251"/>
      <c r="E25" s="288"/>
    </row>
    <row r="26" ht="36" customHeight="1" spans="1:5">
      <c r="A26" s="256" t="s">
        <v>2580</v>
      </c>
      <c r="B26" s="250" t="s">
        <v>2581</v>
      </c>
      <c r="C26" s="251"/>
      <c r="D26" s="251"/>
      <c r="E26" s="288"/>
    </row>
    <row r="27" ht="36" customHeight="1" spans="1:5">
      <c r="A27" s="256" t="s">
        <v>2582</v>
      </c>
      <c r="B27" s="250" t="s">
        <v>2583</v>
      </c>
      <c r="C27" s="251">
        <v>11</v>
      </c>
      <c r="D27" s="251">
        <v>200</v>
      </c>
      <c r="E27" s="288">
        <f>(D27-C27)/C27</f>
        <v>17.182</v>
      </c>
    </row>
    <row r="28" ht="36" customHeight="1" spans="1:5">
      <c r="A28" s="256"/>
      <c r="B28" s="253"/>
      <c r="C28" s="254"/>
      <c r="D28" s="254"/>
      <c r="E28" s="288"/>
    </row>
    <row r="29" ht="36" customHeight="1" spans="1:5">
      <c r="A29" s="262"/>
      <c r="B29" s="263" t="s">
        <v>2584</v>
      </c>
      <c r="C29" s="251">
        <f>C27+C8+C24</f>
        <v>1344</v>
      </c>
      <c r="D29" s="251">
        <f>D27+D8+D24</f>
        <v>19905</v>
      </c>
      <c r="E29" s="288">
        <f>(D29-C29)/C29</f>
        <v>13.81</v>
      </c>
    </row>
    <row r="30" ht="36" customHeight="1" spans="1:5">
      <c r="A30" s="290">
        <v>105</v>
      </c>
      <c r="B30" s="291" t="s">
        <v>2585</v>
      </c>
      <c r="C30" s="266"/>
      <c r="D30" s="277"/>
      <c r="E30" s="288"/>
    </row>
    <row r="31" ht="36" customHeight="1" spans="1:5">
      <c r="A31" s="312">
        <v>110</v>
      </c>
      <c r="B31" s="292" t="s">
        <v>60</v>
      </c>
      <c r="C31" s="266"/>
      <c r="D31" s="266"/>
      <c r="E31" s="288"/>
    </row>
    <row r="32" ht="36" customHeight="1" spans="1:5">
      <c r="A32" s="312">
        <v>11004</v>
      </c>
      <c r="B32" s="292" t="s">
        <v>2586</v>
      </c>
      <c r="C32" s="266">
        <v>5759</v>
      </c>
      <c r="D32" s="266">
        <v>3000</v>
      </c>
      <c r="E32" s="288">
        <f>(D32-C32)/C32</f>
        <v>-0.479</v>
      </c>
    </row>
    <row r="33" ht="36" customHeight="1" spans="1:5">
      <c r="A33" s="313">
        <v>1100402</v>
      </c>
      <c r="B33" s="294" t="s">
        <v>2587</v>
      </c>
      <c r="C33" s="274">
        <v>5759</v>
      </c>
      <c r="D33" s="275">
        <v>3000</v>
      </c>
      <c r="E33" s="288">
        <f>(D33-C33)/C33</f>
        <v>-0.479</v>
      </c>
    </row>
    <row r="34" ht="36" customHeight="1" spans="1:5">
      <c r="A34" s="313">
        <v>1100403</v>
      </c>
      <c r="B34" s="294" t="s">
        <v>2588</v>
      </c>
      <c r="C34" s="274"/>
      <c r="D34" s="275"/>
      <c r="E34" s="288"/>
    </row>
    <row r="35" ht="36" customHeight="1" spans="1:5">
      <c r="A35" s="313">
        <v>11008</v>
      </c>
      <c r="B35" s="294" t="s">
        <v>63</v>
      </c>
      <c r="C35" s="266">
        <v>1850</v>
      </c>
      <c r="D35" s="277">
        <v>2501</v>
      </c>
      <c r="E35" s="288">
        <f>(D35-C35)/C35</f>
        <v>0.352</v>
      </c>
    </row>
    <row r="36" ht="36" customHeight="1" spans="1:5">
      <c r="A36" s="313">
        <v>11009</v>
      </c>
      <c r="B36" s="294" t="s">
        <v>64</v>
      </c>
      <c r="C36" s="296">
        <v>3026</v>
      </c>
      <c r="D36" s="297"/>
      <c r="E36" s="288">
        <f>(D36-C36)/C36</f>
        <v>-1</v>
      </c>
    </row>
    <row r="37" ht="36" customHeight="1" spans="1:5">
      <c r="A37" s="313"/>
      <c r="B37" s="298" t="s">
        <v>2589</v>
      </c>
      <c r="C37" s="296">
        <v>60800</v>
      </c>
      <c r="D37" s="297">
        <v>5000</v>
      </c>
      <c r="E37" s="288">
        <f>(D37-C37)/C37</f>
        <v>-0.918</v>
      </c>
    </row>
    <row r="38" ht="36" customHeight="1" spans="1:5">
      <c r="A38" s="299"/>
      <c r="B38" s="314" t="s">
        <v>67</v>
      </c>
      <c r="C38" s="266">
        <f>C29+C32+C36+C35+C37</f>
        <v>72779</v>
      </c>
      <c r="D38" s="266">
        <f>D29+D32+D36+D35+D37</f>
        <v>30406</v>
      </c>
      <c r="E38" s="288">
        <f>(D38-C38)/C38</f>
        <v>-0.582</v>
      </c>
    </row>
    <row r="39" spans="3:4">
      <c r="C39" s="315"/>
      <c r="D39" s="315"/>
    </row>
    <row r="41" spans="3:4">
      <c r="C41" s="315"/>
      <c r="D41" s="315"/>
    </row>
    <row r="43" spans="3:4">
      <c r="C43" s="315"/>
      <c r="D43" s="315"/>
    </row>
    <row r="44" spans="3:4">
      <c r="C44" s="315"/>
      <c r="D44" s="315"/>
    </row>
    <row r="46" spans="3:4">
      <c r="C46" s="315"/>
      <c r="D46" s="315"/>
    </row>
    <row r="47" spans="3:4">
      <c r="C47" s="315"/>
      <c r="D47" s="315"/>
    </row>
    <row r="48" spans="3:4">
      <c r="C48" s="315"/>
      <c r="D48" s="315"/>
    </row>
    <row r="49" spans="3:4">
      <c r="C49" s="315"/>
      <c r="D49" s="315"/>
    </row>
    <row r="51" spans="3:4">
      <c r="C51" s="315"/>
      <c r="D51" s="315"/>
    </row>
  </sheetData>
  <autoFilter xmlns:etc="http://www.wps.cn/officeDocument/2017/etCustomData" ref="A3:E38" etc:filterBottomFollowUsedRange="0">
    <extLst/>
  </autoFilter>
  <mergeCells count="1">
    <mergeCell ref="A1:E1"/>
  </mergeCells>
  <conditionalFormatting sqref="B30">
    <cfRule type="expression" dxfId="1" priority="11"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10" stopIfTrue="1">
      <formula>"len($A:$A)=3"</formula>
    </cfRule>
  </conditionalFormatting>
  <conditionalFormatting sqref="D30 D33:D35">
    <cfRule type="expression" dxfId="1" priority="7" stopIfTrue="1">
      <formula>"len($A:$A)=3"</formula>
    </cfRule>
  </conditionalFormatting>
  <conditionalFormatting sqref="B31 B33">
    <cfRule type="expression" dxfId="1" priority="4" stopIfTrue="1">
      <formula>"len($A:$A)=3"</formula>
    </cfRule>
  </conditionalFormatting>
  <dataValidations count="1">
    <dataValidation type="custom" allowBlank="1" showInputMessage="1" showErrorMessage="1" errorTitle="提示" error="对不起，此处只能输入数字。" sqref="C36:D37">
      <formula1>OR(C36="",ISNUMBER(C36))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0">
    <tabColor rgb="FF00B0F0"/>
  </sheetPr>
  <dimension ref="A1:XFB282"/>
  <sheetViews>
    <sheetView showGridLines="0" showZeros="0" view="pageBreakPreview" zoomScaleNormal="115" workbookViewId="0">
      <pane ySplit="3" topLeftCell="A269" activePane="bottomLeft" state="frozen"/>
      <selection/>
      <selection pane="bottomLeft" activeCell="A1" sqref="A1:E1"/>
    </sheetView>
  </sheetViews>
  <sheetFormatPr defaultColWidth="9" defaultRowHeight="14.25"/>
  <cols>
    <col min="1" max="1" width="12.625" style="304" customWidth="1"/>
    <col min="2" max="2" width="48.875" style="304" customWidth="1"/>
    <col min="3" max="3" width="19.5" style="304" customWidth="1"/>
    <col min="4" max="4" width="18.875" style="304" customWidth="1"/>
    <col min="5" max="5" width="19.375" style="305" customWidth="1"/>
    <col min="6" max="16384" width="9" style="304"/>
  </cols>
  <sheetData>
    <row r="1" s="302" customFormat="1" ht="45" customHeight="1" spans="1:16382">
      <c r="A1" s="242" t="s">
        <v>2590</v>
      </c>
      <c r="B1" s="242"/>
      <c r="C1" s="242"/>
      <c r="D1" s="242"/>
      <c r="E1" s="242"/>
      <c r="XFA1" s="304"/>
      <c r="XFB1" s="304"/>
    </row>
    <row r="2" s="243" customFormat="1" ht="20.1" customHeight="1" spans="2:5">
      <c r="B2" s="244"/>
      <c r="C2" s="244"/>
      <c r="D2" s="244"/>
      <c r="E2" s="245" t="s">
        <v>2</v>
      </c>
    </row>
    <row r="3" s="303" customFormat="1" ht="45" customHeight="1" spans="1:5">
      <c r="A3" s="246" t="s">
        <v>3</v>
      </c>
      <c r="B3" s="247" t="s">
        <v>4</v>
      </c>
      <c r="C3" s="248" t="s">
        <v>5</v>
      </c>
      <c r="D3" s="248" t="s">
        <v>6</v>
      </c>
      <c r="E3" s="248" t="s">
        <v>7</v>
      </c>
    </row>
    <row r="4" ht="38" customHeight="1" spans="1:5">
      <c r="A4" s="249" t="s">
        <v>81</v>
      </c>
      <c r="B4" s="250" t="s">
        <v>2591</v>
      </c>
      <c r="C4" s="251"/>
      <c r="D4" s="251"/>
      <c r="E4" s="252"/>
    </row>
    <row r="5" ht="38" customHeight="1" spans="1:5">
      <c r="A5" s="256" t="s">
        <v>2592</v>
      </c>
      <c r="B5" s="253" t="s">
        <v>2593</v>
      </c>
      <c r="C5" s="254"/>
      <c r="D5" s="254"/>
      <c r="E5" s="255" t="str">
        <f t="shared" ref="E5:E43" si="0">IF(C5&gt;0,D5/C5-1,IF(C5&lt;0,-(D5/C5-1),""))</f>
        <v/>
      </c>
    </row>
    <row r="6" ht="38" customHeight="1" spans="1:5">
      <c r="A6" s="256" t="s">
        <v>2594</v>
      </c>
      <c r="B6" s="257" t="s">
        <v>2595</v>
      </c>
      <c r="C6" s="258"/>
      <c r="D6" s="258"/>
      <c r="E6" s="255" t="str">
        <f t="shared" si="0"/>
        <v/>
      </c>
    </row>
    <row r="7" ht="38" customHeight="1" spans="1:5">
      <c r="A7" s="256" t="s">
        <v>2596</v>
      </c>
      <c r="B7" s="257" t="s">
        <v>2597</v>
      </c>
      <c r="C7" s="258"/>
      <c r="D7" s="258"/>
      <c r="E7" s="255" t="str">
        <f t="shared" si="0"/>
        <v/>
      </c>
    </row>
    <row r="8" ht="38" customHeight="1" spans="1:5">
      <c r="A8" s="256" t="s">
        <v>2598</v>
      </c>
      <c r="B8" s="257" t="s">
        <v>2599</v>
      </c>
      <c r="C8" s="258"/>
      <c r="D8" s="258"/>
      <c r="E8" s="255" t="str">
        <f t="shared" si="0"/>
        <v/>
      </c>
    </row>
    <row r="9" s="236" customFormat="1" ht="38" customHeight="1" spans="1:5">
      <c r="A9" s="256" t="s">
        <v>2600</v>
      </c>
      <c r="B9" s="257" t="s">
        <v>2601</v>
      </c>
      <c r="C9" s="258"/>
      <c r="D9" s="258"/>
      <c r="E9" s="255" t="str">
        <f t="shared" si="0"/>
        <v/>
      </c>
    </row>
    <row r="10" ht="38" customHeight="1" spans="1:5">
      <c r="A10" s="256" t="s">
        <v>2602</v>
      </c>
      <c r="B10" s="257" t="s">
        <v>2603</v>
      </c>
      <c r="C10" s="258"/>
      <c r="D10" s="258"/>
      <c r="E10" s="255" t="str">
        <f t="shared" si="0"/>
        <v/>
      </c>
    </row>
    <row r="11" ht="38" customHeight="1" spans="1:5">
      <c r="A11" s="256" t="s">
        <v>2604</v>
      </c>
      <c r="B11" s="253" t="s">
        <v>2605</v>
      </c>
      <c r="C11" s="254"/>
      <c r="D11" s="254"/>
      <c r="E11" s="255" t="str">
        <f t="shared" si="0"/>
        <v/>
      </c>
    </row>
    <row r="12" s="236" customFormat="1" ht="38" customHeight="1" spans="1:5">
      <c r="A12" s="256" t="s">
        <v>2606</v>
      </c>
      <c r="B12" s="257" t="s">
        <v>2607</v>
      </c>
      <c r="C12" s="258"/>
      <c r="D12" s="258"/>
      <c r="E12" s="255" t="str">
        <f t="shared" si="0"/>
        <v/>
      </c>
    </row>
    <row r="13" ht="38" customHeight="1" spans="1:5">
      <c r="A13" s="256" t="s">
        <v>2608</v>
      </c>
      <c r="B13" s="257" t="s">
        <v>2609</v>
      </c>
      <c r="C13" s="258"/>
      <c r="D13" s="258"/>
      <c r="E13" s="255" t="str">
        <f t="shared" si="0"/>
        <v/>
      </c>
    </row>
    <row r="14" s="236" customFormat="1" ht="38" customHeight="1" spans="1:5">
      <c r="A14" s="256" t="s">
        <v>2610</v>
      </c>
      <c r="B14" s="257" t="s">
        <v>2611</v>
      </c>
      <c r="C14" s="258"/>
      <c r="D14" s="258"/>
      <c r="E14" s="255" t="str">
        <f t="shared" si="0"/>
        <v/>
      </c>
    </row>
    <row r="15" ht="38" customHeight="1" spans="1:5">
      <c r="A15" s="256" t="s">
        <v>2612</v>
      </c>
      <c r="B15" s="257" t="s">
        <v>2613</v>
      </c>
      <c r="C15" s="258"/>
      <c r="D15" s="258"/>
      <c r="E15" s="255" t="str">
        <f t="shared" si="0"/>
        <v/>
      </c>
    </row>
    <row r="16" ht="38" customHeight="1" spans="1:5">
      <c r="A16" s="256" t="s">
        <v>2614</v>
      </c>
      <c r="B16" s="257" t="s">
        <v>2615</v>
      </c>
      <c r="C16" s="258"/>
      <c r="D16" s="258"/>
      <c r="E16" s="255" t="str">
        <f t="shared" si="0"/>
        <v/>
      </c>
    </row>
    <row r="17" s="236" customFormat="1" ht="38" customHeight="1" spans="1:5">
      <c r="A17" s="256" t="s">
        <v>2616</v>
      </c>
      <c r="B17" s="257" t="s">
        <v>2617</v>
      </c>
      <c r="C17" s="258"/>
      <c r="D17" s="258"/>
      <c r="E17" s="255" t="str">
        <f t="shared" si="0"/>
        <v/>
      </c>
    </row>
    <row r="18" s="236" customFormat="1" ht="38" customHeight="1" spans="1:5">
      <c r="A18" s="256" t="s">
        <v>2618</v>
      </c>
      <c r="B18" s="257" t="s">
        <v>2619</v>
      </c>
      <c r="C18" s="258"/>
      <c r="D18" s="258"/>
      <c r="E18" s="255" t="str">
        <f t="shared" si="0"/>
        <v/>
      </c>
    </row>
    <row r="19" s="236" customFormat="1" ht="38" customHeight="1" spans="1:5">
      <c r="A19" s="256" t="s">
        <v>2620</v>
      </c>
      <c r="B19" s="257" t="s">
        <v>2621</v>
      </c>
      <c r="C19" s="258"/>
      <c r="D19" s="258"/>
      <c r="E19" s="255" t="str">
        <f t="shared" si="0"/>
        <v/>
      </c>
    </row>
    <row r="20" ht="38" customHeight="1" spans="1:5">
      <c r="A20" s="249" t="s">
        <v>83</v>
      </c>
      <c r="B20" s="250" t="s">
        <v>2622</v>
      </c>
      <c r="C20" s="251"/>
      <c r="D20" s="251"/>
      <c r="E20" s="255" t="str">
        <f t="shared" si="0"/>
        <v/>
      </c>
    </row>
    <row r="21" ht="38" customHeight="1" spans="1:5">
      <c r="A21" s="256" t="s">
        <v>2623</v>
      </c>
      <c r="B21" s="253" t="s">
        <v>2624</v>
      </c>
      <c r="C21" s="254"/>
      <c r="D21" s="254"/>
      <c r="E21" s="255" t="str">
        <f t="shared" si="0"/>
        <v/>
      </c>
    </row>
    <row r="22" ht="38" customHeight="1" spans="1:5">
      <c r="A22" s="256" t="s">
        <v>2625</v>
      </c>
      <c r="B22" s="257" t="s">
        <v>2626</v>
      </c>
      <c r="C22" s="258"/>
      <c r="D22" s="258"/>
      <c r="E22" s="255" t="str">
        <f t="shared" si="0"/>
        <v/>
      </c>
    </row>
    <row r="23" ht="38" customHeight="1" spans="1:5">
      <c r="A23" s="256" t="s">
        <v>2627</v>
      </c>
      <c r="B23" s="257" t="s">
        <v>2628</v>
      </c>
      <c r="C23" s="258"/>
      <c r="D23" s="258"/>
      <c r="E23" s="255" t="str">
        <f t="shared" si="0"/>
        <v/>
      </c>
    </row>
    <row r="24" ht="38" customHeight="1" spans="1:5">
      <c r="A24" s="256" t="s">
        <v>2629</v>
      </c>
      <c r="B24" s="257" t="s">
        <v>2630</v>
      </c>
      <c r="C24" s="258"/>
      <c r="D24" s="258"/>
      <c r="E24" s="255" t="str">
        <f t="shared" si="0"/>
        <v/>
      </c>
    </row>
    <row r="25" ht="38" customHeight="1" spans="1:5">
      <c r="A25" s="256" t="s">
        <v>2631</v>
      </c>
      <c r="B25" s="253" t="s">
        <v>2632</v>
      </c>
      <c r="C25" s="254"/>
      <c r="D25" s="254"/>
      <c r="E25" s="255" t="str">
        <f t="shared" si="0"/>
        <v/>
      </c>
    </row>
    <row r="26" s="236" customFormat="1" ht="38" customHeight="1" spans="1:5">
      <c r="A26" s="256" t="s">
        <v>2633</v>
      </c>
      <c r="B26" s="257" t="s">
        <v>2626</v>
      </c>
      <c r="C26" s="258"/>
      <c r="D26" s="258"/>
      <c r="E26" s="255" t="str">
        <f t="shared" si="0"/>
        <v/>
      </c>
    </row>
    <row r="27" ht="38" customHeight="1" spans="1:5">
      <c r="A27" s="256" t="s">
        <v>2634</v>
      </c>
      <c r="B27" s="257" t="s">
        <v>2628</v>
      </c>
      <c r="C27" s="258"/>
      <c r="D27" s="258"/>
      <c r="E27" s="255" t="str">
        <f t="shared" si="0"/>
        <v/>
      </c>
    </row>
    <row r="28" ht="38" customHeight="1" spans="1:5">
      <c r="A28" s="256" t="s">
        <v>2635</v>
      </c>
      <c r="B28" s="257" t="s">
        <v>2636</v>
      </c>
      <c r="C28" s="258"/>
      <c r="D28" s="258"/>
      <c r="E28" s="255" t="str">
        <f t="shared" si="0"/>
        <v/>
      </c>
    </row>
    <row r="29" s="239" customFormat="1" ht="38" customHeight="1" spans="1:5">
      <c r="A29" s="256" t="s">
        <v>2637</v>
      </c>
      <c r="B29" s="253" t="s">
        <v>2638</v>
      </c>
      <c r="C29" s="254"/>
      <c r="D29" s="254"/>
      <c r="E29" s="255" t="str">
        <f t="shared" si="0"/>
        <v/>
      </c>
    </row>
    <row r="30" s="236" customFormat="1" ht="38" customHeight="1" spans="1:5">
      <c r="A30" s="256" t="s">
        <v>2639</v>
      </c>
      <c r="B30" s="257" t="s">
        <v>2628</v>
      </c>
      <c r="C30" s="258">
        <v>0</v>
      </c>
      <c r="D30" s="258">
        <v>0</v>
      </c>
      <c r="E30" s="255" t="str">
        <f t="shared" si="0"/>
        <v/>
      </c>
    </row>
    <row r="31" s="236" customFormat="1" ht="38" customHeight="1" spans="1:5">
      <c r="A31" s="256" t="s">
        <v>2640</v>
      </c>
      <c r="B31" s="257" t="s">
        <v>2641</v>
      </c>
      <c r="C31" s="258">
        <v>0</v>
      </c>
      <c r="D31" s="258"/>
      <c r="E31" s="255" t="str">
        <f t="shared" si="0"/>
        <v/>
      </c>
    </row>
    <row r="32" ht="38" customHeight="1" spans="1:5">
      <c r="A32" s="249" t="s">
        <v>87</v>
      </c>
      <c r="B32" s="250" t="s">
        <v>2642</v>
      </c>
      <c r="C32" s="251"/>
      <c r="D32" s="251"/>
      <c r="E32" s="255" t="str">
        <f t="shared" si="0"/>
        <v/>
      </c>
    </row>
    <row r="33" ht="38" customHeight="1" spans="1:5">
      <c r="A33" s="256" t="s">
        <v>2643</v>
      </c>
      <c r="B33" s="253" t="s">
        <v>2644</v>
      </c>
      <c r="C33" s="254"/>
      <c r="D33" s="254"/>
      <c r="E33" s="255" t="str">
        <f t="shared" si="0"/>
        <v/>
      </c>
    </row>
    <row r="34" s="236" customFormat="1" ht="38" customHeight="1" spans="1:5">
      <c r="A34" s="256">
        <v>2116001</v>
      </c>
      <c r="B34" s="257" t="s">
        <v>2645</v>
      </c>
      <c r="C34" s="258"/>
      <c r="D34" s="258"/>
      <c r="E34" s="255" t="str">
        <f t="shared" si="0"/>
        <v/>
      </c>
    </row>
    <row r="35" s="236" customFormat="1" ht="38" customHeight="1" spans="1:5">
      <c r="A35" s="256">
        <v>2116002</v>
      </c>
      <c r="B35" s="257" t="s">
        <v>2646</v>
      </c>
      <c r="C35" s="258"/>
      <c r="D35" s="258"/>
      <c r="E35" s="255" t="str">
        <f t="shared" si="0"/>
        <v/>
      </c>
    </row>
    <row r="36" s="236" customFormat="1" ht="38" customHeight="1" spans="1:5">
      <c r="A36" s="256">
        <v>2116003</v>
      </c>
      <c r="B36" s="257" t="s">
        <v>2647</v>
      </c>
      <c r="C36" s="258"/>
      <c r="D36" s="258"/>
      <c r="E36" s="255" t="str">
        <f t="shared" si="0"/>
        <v/>
      </c>
    </row>
    <row r="37" s="239" customFormat="1" ht="38" customHeight="1" spans="1:5">
      <c r="A37" s="256">
        <v>2116099</v>
      </c>
      <c r="B37" s="257" t="s">
        <v>2648</v>
      </c>
      <c r="C37" s="258"/>
      <c r="D37" s="258"/>
      <c r="E37" s="255" t="str">
        <f t="shared" si="0"/>
        <v/>
      </c>
    </row>
    <row r="38" s="236" customFormat="1" ht="38" customHeight="1" spans="1:5">
      <c r="A38" s="256">
        <v>21161</v>
      </c>
      <c r="B38" s="257" t="s">
        <v>2649</v>
      </c>
      <c r="C38" s="258"/>
      <c r="D38" s="258"/>
      <c r="E38" s="255" t="str">
        <f t="shared" si="0"/>
        <v/>
      </c>
    </row>
    <row r="39" ht="38" customHeight="1" spans="1:5">
      <c r="A39" s="256">
        <v>2116101</v>
      </c>
      <c r="B39" s="257" t="s">
        <v>2650</v>
      </c>
      <c r="C39" s="258">
        <v>0</v>
      </c>
      <c r="D39" s="258">
        <v>0</v>
      </c>
      <c r="E39" s="255" t="str">
        <f t="shared" si="0"/>
        <v/>
      </c>
    </row>
    <row r="40" ht="38" customHeight="1" spans="1:5">
      <c r="A40" s="256">
        <v>2116102</v>
      </c>
      <c r="B40" s="257" t="s">
        <v>2651</v>
      </c>
      <c r="C40" s="258">
        <v>0</v>
      </c>
      <c r="D40" s="258">
        <v>0</v>
      </c>
      <c r="E40" s="255" t="str">
        <f t="shared" si="0"/>
        <v/>
      </c>
    </row>
    <row r="41" ht="38" customHeight="1" spans="1:5">
      <c r="A41" s="256">
        <v>2116103</v>
      </c>
      <c r="B41" s="257" t="s">
        <v>2652</v>
      </c>
      <c r="C41" s="258">
        <v>0</v>
      </c>
      <c r="D41" s="258">
        <v>0</v>
      </c>
      <c r="E41" s="255" t="str">
        <f t="shared" si="0"/>
        <v/>
      </c>
    </row>
    <row r="42" ht="38" customHeight="1" spans="1:5">
      <c r="A42" s="256">
        <v>2116104</v>
      </c>
      <c r="B42" s="257" t="s">
        <v>2653</v>
      </c>
      <c r="C42" s="258">
        <v>0</v>
      </c>
      <c r="D42" s="258">
        <v>0</v>
      </c>
      <c r="E42" s="255" t="str">
        <f t="shared" si="0"/>
        <v/>
      </c>
    </row>
    <row r="43" ht="38" customHeight="1" spans="1:5">
      <c r="A43" s="249" t="s">
        <v>89</v>
      </c>
      <c r="B43" s="250" t="s">
        <v>2654</v>
      </c>
      <c r="C43" s="251">
        <f>C44+C70</f>
        <v>2316</v>
      </c>
      <c r="D43" s="251">
        <f>D44+D70</f>
        <v>13632</v>
      </c>
      <c r="E43" s="255">
        <f t="shared" si="0"/>
        <v>4.886</v>
      </c>
    </row>
    <row r="44" ht="38" customHeight="1" spans="1:5">
      <c r="A44" s="256" t="s">
        <v>2655</v>
      </c>
      <c r="B44" s="253" t="s">
        <v>2656</v>
      </c>
      <c r="C44" s="254">
        <f>SUM(C45:C58)</f>
        <v>1836</v>
      </c>
      <c r="D44" s="254">
        <f>SUM(D45:D58)</f>
        <v>13262</v>
      </c>
      <c r="E44" s="255">
        <f t="shared" ref="E44:E107" si="1">IF(C44&gt;0,D44/C44-1,IF(C44&lt;0,-(D44/C44-1),""))</f>
        <v>6.223</v>
      </c>
    </row>
    <row r="45" ht="38" customHeight="1" spans="1:5">
      <c r="A45" s="256" t="s">
        <v>2657</v>
      </c>
      <c r="B45" s="257" t="s">
        <v>2658</v>
      </c>
      <c r="C45" s="258"/>
      <c r="D45" s="258">
        <v>3163</v>
      </c>
      <c r="E45" s="255" t="str">
        <f t="shared" si="1"/>
        <v/>
      </c>
    </row>
    <row r="46" ht="38" customHeight="1" spans="1:5">
      <c r="A46" s="256" t="s">
        <v>2659</v>
      </c>
      <c r="B46" s="257" t="s">
        <v>2660</v>
      </c>
      <c r="C46" s="258"/>
      <c r="D46" s="258"/>
      <c r="E46" s="255" t="str">
        <f t="shared" si="1"/>
        <v/>
      </c>
    </row>
    <row r="47" ht="38" customHeight="1" spans="1:5">
      <c r="A47" s="256" t="s">
        <v>2661</v>
      </c>
      <c r="B47" s="257" t="s">
        <v>2662</v>
      </c>
      <c r="C47" s="258"/>
      <c r="D47" s="258"/>
      <c r="E47" s="255" t="str">
        <f t="shared" si="1"/>
        <v/>
      </c>
    </row>
    <row r="48" ht="38" customHeight="1" spans="1:5">
      <c r="A48" s="256" t="s">
        <v>2663</v>
      </c>
      <c r="B48" s="257" t="s">
        <v>2664</v>
      </c>
      <c r="C48" s="258">
        <v>20</v>
      </c>
      <c r="D48" s="258">
        <v>656</v>
      </c>
      <c r="E48" s="255">
        <f t="shared" si="1"/>
        <v>31.8</v>
      </c>
    </row>
    <row r="49" ht="38" customHeight="1" spans="1:5">
      <c r="A49" s="256" t="s">
        <v>2665</v>
      </c>
      <c r="B49" s="257" t="s">
        <v>2666</v>
      </c>
      <c r="C49" s="258"/>
      <c r="D49" s="258"/>
      <c r="E49" s="255" t="str">
        <f t="shared" si="1"/>
        <v/>
      </c>
    </row>
    <row r="50" ht="38" customHeight="1" spans="1:5">
      <c r="A50" s="256" t="s">
        <v>2667</v>
      </c>
      <c r="B50" s="257" t="s">
        <v>2668</v>
      </c>
      <c r="C50" s="258"/>
      <c r="D50" s="258">
        <v>2900</v>
      </c>
      <c r="E50" s="255" t="str">
        <f t="shared" si="1"/>
        <v/>
      </c>
    </row>
    <row r="51" ht="38" customHeight="1" spans="1:5">
      <c r="A51" s="256"/>
      <c r="B51" s="257" t="s">
        <v>2669</v>
      </c>
      <c r="C51" s="258">
        <v>1524</v>
      </c>
      <c r="D51" s="258">
        <v>884</v>
      </c>
      <c r="E51" s="255">
        <f t="shared" si="1"/>
        <v>-0.42</v>
      </c>
    </row>
    <row r="52" ht="38" customHeight="1" spans="1:5">
      <c r="A52" s="256"/>
      <c r="B52" s="257" t="s">
        <v>2670</v>
      </c>
      <c r="C52" s="258"/>
      <c r="D52" s="258">
        <v>359</v>
      </c>
      <c r="E52" s="255" t="str">
        <f t="shared" si="1"/>
        <v/>
      </c>
    </row>
    <row r="53" ht="38" customHeight="1" spans="1:5">
      <c r="A53" s="256" t="s">
        <v>2671</v>
      </c>
      <c r="B53" s="257" t="s">
        <v>2672</v>
      </c>
      <c r="C53" s="258"/>
      <c r="D53" s="258"/>
      <c r="E53" s="255" t="str">
        <f t="shared" si="1"/>
        <v/>
      </c>
    </row>
    <row r="54" ht="38" customHeight="1" spans="1:5">
      <c r="A54" s="256" t="s">
        <v>2673</v>
      </c>
      <c r="B54" s="257" t="s">
        <v>2674</v>
      </c>
      <c r="C54" s="258"/>
      <c r="D54" s="258"/>
      <c r="E54" s="255" t="str">
        <f t="shared" si="1"/>
        <v/>
      </c>
    </row>
    <row r="55" ht="38" customHeight="1" spans="1:5">
      <c r="A55" s="256" t="s">
        <v>2675</v>
      </c>
      <c r="B55" s="257" t="s">
        <v>2676</v>
      </c>
      <c r="C55" s="258"/>
      <c r="D55" s="258"/>
      <c r="E55" s="255" t="str">
        <f t="shared" si="1"/>
        <v/>
      </c>
    </row>
    <row r="56" ht="38" customHeight="1" spans="1:5">
      <c r="A56" s="256" t="s">
        <v>2677</v>
      </c>
      <c r="B56" s="257" t="s">
        <v>2678</v>
      </c>
      <c r="C56" s="258"/>
      <c r="D56" s="258"/>
      <c r="E56" s="255" t="str">
        <f t="shared" si="1"/>
        <v/>
      </c>
    </row>
    <row r="57" ht="38" customHeight="1" spans="1:5">
      <c r="A57" s="256" t="s">
        <v>2679</v>
      </c>
      <c r="B57" s="257" t="s">
        <v>2680</v>
      </c>
      <c r="C57" s="258"/>
      <c r="D57" s="258"/>
      <c r="E57" s="255" t="str">
        <f t="shared" si="1"/>
        <v/>
      </c>
    </row>
    <row r="58" ht="38" customHeight="1" spans="1:5">
      <c r="A58" s="256" t="s">
        <v>2681</v>
      </c>
      <c r="B58" s="257" t="s">
        <v>2682</v>
      </c>
      <c r="C58" s="258">
        <v>292</v>
      </c>
      <c r="D58" s="258">
        <v>5300</v>
      </c>
      <c r="E58" s="255">
        <f t="shared" si="1"/>
        <v>17.151</v>
      </c>
    </row>
    <row r="59" ht="38" customHeight="1" spans="1:5">
      <c r="A59" s="256" t="s">
        <v>2683</v>
      </c>
      <c r="B59" s="253" t="s">
        <v>2684</v>
      </c>
      <c r="C59" s="254"/>
      <c r="D59" s="254"/>
      <c r="E59" s="255" t="str">
        <f t="shared" si="1"/>
        <v/>
      </c>
    </row>
    <row r="60" ht="38" customHeight="1" spans="1:5">
      <c r="A60" s="256" t="s">
        <v>2685</v>
      </c>
      <c r="B60" s="257" t="s">
        <v>2658</v>
      </c>
      <c r="C60" s="258"/>
      <c r="D60" s="258"/>
      <c r="E60" s="255" t="str">
        <f t="shared" si="1"/>
        <v/>
      </c>
    </row>
    <row r="61" ht="38" customHeight="1" spans="1:5">
      <c r="A61" s="256" t="s">
        <v>2686</v>
      </c>
      <c r="B61" s="257" t="s">
        <v>2660</v>
      </c>
      <c r="C61" s="258"/>
      <c r="D61" s="258"/>
      <c r="E61" s="255" t="str">
        <f t="shared" si="1"/>
        <v/>
      </c>
    </row>
    <row r="62" ht="38" customHeight="1" spans="1:5">
      <c r="A62" s="256" t="s">
        <v>2687</v>
      </c>
      <c r="B62" s="257" t="s">
        <v>2688</v>
      </c>
      <c r="C62" s="258"/>
      <c r="D62" s="258"/>
      <c r="E62" s="255" t="str">
        <f t="shared" si="1"/>
        <v/>
      </c>
    </row>
    <row r="63" ht="38" customHeight="1" spans="1:5">
      <c r="A63" s="256" t="s">
        <v>2689</v>
      </c>
      <c r="B63" s="253" t="s">
        <v>2690</v>
      </c>
      <c r="C63" s="254"/>
      <c r="D63" s="254"/>
      <c r="E63" s="255" t="str">
        <f t="shared" si="1"/>
        <v/>
      </c>
    </row>
    <row r="64" ht="38" customHeight="1" spans="1:5">
      <c r="A64" s="256" t="s">
        <v>2691</v>
      </c>
      <c r="B64" s="253" t="s">
        <v>2692</v>
      </c>
      <c r="C64" s="254"/>
      <c r="D64" s="254"/>
      <c r="E64" s="255" t="str">
        <f t="shared" si="1"/>
        <v/>
      </c>
    </row>
    <row r="65" ht="38" customHeight="1" spans="1:5">
      <c r="A65" s="256" t="s">
        <v>2693</v>
      </c>
      <c r="B65" s="257" t="s">
        <v>2694</v>
      </c>
      <c r="C65" s="258"/>
      <c r="D65" s="258"/>
      <c r="E65" s="255" t="str">
        <f t="shared" si="1"/>
        <v/>
      </c>
    </row>
    <row r="66" ht="38" customHeight="1" spans="1:5">
      <c r="A66" s="256" t="s">
        <v>2695</v>
      </c>
      <c r="B66" s="257" t="s">
        <v>2696</v>
      </c>
      <c r="C66" s="258"/>
      <c r="D66" s="258"/>
      <c r="E66" s="255" t="str">
        <f t="shared" si="1"/>
        <v/>
      </c>
    </row>
    <row r="67" ht="38" customHeight="1" spans="1:5">
      <c r="A67" s="256" t="s">
        <v>2697</v>
      </c>
      <c r="B67" s="257" t="s">
        <v>2698</v>
      </c>
      <c r="C67" s="258"/>
      <c r="D67" s="258"/>
      <c r="E67" s="255" t="str">
        <f t="shared" si="1"/>
        <v/>
      </c>
    </row>
    <row r="68" ht="38" customHeight="1" spans="1:5">
      <c r="A68" s="256" t="s">
        <v>2699</v>
      </c>
      <c r="B68" s="257" t="s">
        <v>2700</v>
      </c>
      <c r="C68" s="258"/>
      <c r="D68" s="258"/>
      <c r="E68" s="255" t="str">
        <f t="shared" si="1"/>
        <v/>
      </c>
    </row>
    <row r="69" ht="38" customHeight="1" spans="1:5">
      <c r="A69" s="256" t="s">
        <v>2701</v>
      </c>
      <c r="B69" s="257" t="s">
        <v>2702</v>
      </c>
      <c r="C69" s="258"/>
      <c r="D69" s="258"/>
      <c r="E69" s="255" t="str">
        <f t="shared" si="1"/>
        <v/>
      </c>
    </row>
    <row r="70" ht="38" customHeight="1" spans="1:5">
      <c r="A70" s="256" t="s">
        <v>2703</v>
      </c>
      <c r="B70" s="253" t="s">
        <v>2704</v>
      </c>
      <c r="C70" s="254">
        <f>SUM(C71:C72)</f>
        <v>480</v>
      </c>
      <c r="D70" s="254">
        <f>SUM(D71:D72)</f>
        <v>370</v>
      </c>
      <c r="E70" s="255">
        <f t="shared" si="1"/>
        <v>-0.229</v>
      </c>
    </row>
    <row r="71" ht="38" customHeight="1" spans="1:5">
      <c r="A71" s="256" t="s">
        <v>2705</v>
      </c>
      <c r="B71" s="257" t="s">
        <v>2706</v>
      </c>
      <c r="C71" s="258">
        <v>444</v>
      </c>
      <c r="D71" s="258">
        <v>339</v>
      </c>
      <c r="E71" s="255">
        <f t="shared" si="1"/>
        <v>-0.236</v>
      </c>
    </row>
    <row r="72" ht="38" customHeight="1" spans="1:5">
      <c r="A72" s="256" t="s">
        <v>2707</v>
      </c>
      <c r="B72" s="257" t="s">
        <v>2708</v>
      </c>
      <c r="C72" s="258">
        <v>36</v>
      </c>
      <c r="D72" s="258">
        <v>31</v>
      </c>
      <c r="E72" s="255">
        <f t="shared" si="1"/>
        <v>-0.139</v>
      </c>
    </row>
    <row r="73" ht="38" customHeight="1" spans="1:5">
      <c r="A73" s="256" t="s">
        <v>2709</v>
      </c>
      <c r="B73" s="257" t="s">
        <v>2710</v>
      </c>
      <c r="C73" s="258"/>
      <c r="D73" s="258"/>
      <c r="E73" s="255" t="str">
        <f t="shared" si="1"/>
        <v/>
      </c>
    </row>
    <row r="74" ht="38" customHeight="1" spans="1:5">
      <c r="A74" s="256" t="s">
        <v>2711</v>
      </c>
      <c r="B74" s="253" t="s">
        <v>2712</v>
      </c>
      <c r="C74" s="254"/>
      <c r="D74" s="254"/>
      <c r="E74" s="255" t="str">
        <f t="shared" si="1"/>
        <v/>
      </c>
    </row>
    <row r="75" ht="38" customHeight="1" spans="1:5">
      <c r="A75" s="256" t="s">
        <v>2713</v>
      </c>
      <c r="B75" s="257" t="s">
        <v>2658</v>
      </c>
      <c r="C75" s="258"/>
      <c r="D75" s="258"/>
      <c r="E75" s="255" t="str">
        <f t="shared" si="1"/>
        <v/>
      </c>
    </row>
    <row r="76" ht="38" customHeight="1" spans="1:5">
      <c r="A76" s="256" t="s">
        <v>2714</v>
      </c>
      <c r="B76" s="257" t="s">
        <v>2660</v>
      </c>
      <c r="C76" s="258"/>
      <c r="D76" s="258"/>
      <c r="E76" s="255" t="str">
        <f t="shared" si="1"/>
        <v/>
      </c>
    </row>
    <row r="77" ht="38" customHeight="1" spans="1:5">
      <c r="A77" s="256" t="s">
        <v>2715</v>
      </c>
      <c r="B77" s="257" t="s">
        <v>2716</v>
      </c>
      <c r="C77" s="258"/>
      <c r="D77" s="258"/>
      <c r="E77" s="255" t="str">
        <f t="shared" si="1"/>
        <v/>
      </c>
    </row>
    <row r="78" ht="38" customHeight="1" spans="1:5">
      <c r="A78" s="256" t="s">
        <v>2717</v>
      </c>
      <c r="B78" s="253" t="s">
        <v>2718</v>
      </c>
      <c r="C78" s="254"/>
      <c r="D78" s="254"/>
      <c r="E78" s="255" t="str">
        <f t="shared" si="1"/>
        <v/>
      </c>
    </row>
    <row r="79" ht="38" customHeight="1" spans="1:5">
      <c r="A79" s="256" t="s">
        <v>2719</v>
      </c>
      <c r="B79" s="257" t="s">
        <v>2658</v>
      </c>
      <c r="C79" s="258"/>
      <c r="D79" s="258"/>
      <c r="E79" s="255" t="str">
        <f t="shared" si="1"/>
        <v/>
      </c>
    </row>
    <row r="80" ht="38" customHeight="1" spans="1:5">
      <c r="A80" s="256" t="s">
        <v>2720</v>
      </c>
      <c r="B80" s="257" t="s">
        <v>2660</v>
      </c>
      <c r="C80" s="258"/>
      <c r="D80" s="258"/>
      <c r="E80" s="255" t="str">
        <f t="shared" si="1"/>
        <v/>
      </c>
    </row>
    <row r="81" s="236" customFormat="1" ht="38" customHeight="1" spans="1:5">
      <c r="A81" s="256" t="s">
        <v>2721</v>
      </c>
      <c r="B81" s="257" t="s">
        <v>2722</v>
      </c>
      <c r="C81" s="258"/>
      <c r="D81" s="258"/>
      <c r="E81" s="255" t="str">
        <f t="shared" si="1"/>
        <v/>
      </c>
    </row>
    <row r="82" s="236" customFormat="1" ht="38" customHeight="1" spans="1:5">
      <c r="A82" s="256" t="s">
        <v>2723</v>
      </c>
      <c r="B82" s="253" t="s">
        <v>2724</v>
      </c>
      <c r="C82" s="254"/>
      <c r="D82" s="254"/>
      <c r="E82" s="255" t="str">
        <f t="shared" si="1"/>
        <v/>
      </c>
    </row>
    <row r="83" s="236" customFormat="1" ht="38" customHeight="1" spans="1:5">
      <c r="A83" s="256" t="s">
        <v>2725</v>
      </c>
      <c r="B83" s="257" t="s">
        <v>2694</v>
      </c>
      <c r="C83" s="258"/>
      <c r="D83" s="258"/>
      <c r="E83" s="255" t="str">
        <f t="shared" si="1"/>
        <v/>
      </c>
    </row>
    <row r="84" s="236" customFormat="1" ht="38" customHeight="1" spans="1:5">
      <c r="A84" s="256" t="s">
        <v>2726</v>
      </c>
      <c r="B84" s="257" t="s">
        <v>2696</v>
      </c>
      <c r="C84" s="258"/>
      <c r="D84" s="258"/>
      <c r="E84" s="255" t="str">
        <f t="shared" si="1"/>
        <v/>
      </c>
    </row>
    <row r="85" s="236" customFormat="1" ht="38" customHeight="1" spans="1:5">
      <c r="A85" s="256" t="s">
        <v>2727</v>
      </c>
      <c r="B85" s="257" t="s">
        <v>2698</v>
      </c>
      <c r="C85" s="258"/>
      <c r="D85" s="258"/>
      <c r="E85" s="255" t="str">
        <f t="shared" si="1"/>
        <v/>
      </c>
    </row>
    <row r="86" s="236" customFormat="1" ht="38" customHeight="1" spans="1:5">
      <c r="A86" s="256" t="s">
        <v>2728</v>
      </c>
      <c r="B86" s="257" t="s">
        <v>2700</v>
      </c>
      <c r="C86" s="258"/>
      <c r="D86" s="258"/>
      <c r="E86" s="255" t="str">
        <f t="shared" si="1"/>
        <v/>
      </c>
    </row>
    <row r="87" s="236" customFormat="1" ht="38" customHeight="1" spans="1:5">
      <c r="A87" s="256" t="s">
        <v>2729</v>
      </c>
      <c r="B87" s="257" t="s">
        <v>2730</v>
      </c>
      <c r="C87" s="258"/>
      <c r="D87" s="258"/>
      <c r="E87" s="255" t="str">
        <f t="shared" si="1"/>
        <v/>
      </c>
    </row>
    <row r="88" s="236" customFormat="1" ht="38" customHeight="1" spans="1:5">
      <c r="A88" s="256" t="s">
        <v>2731</v>
      </c>
      <c r="B88" s="253" t="s">
        <v>2732</v>
      </c>
      <c r="C88" s="254"/>
      <c r="D88" s="254"/>
      <c r="E88" s="255" t="str">
        <f t="shared" si="1"/>
        <v/>
      </c>
    </row>
    <row r="89" s="236" customFormat="1" ht="38" customHeight="1" spans="1:5">
      <c r="A89" s="256" t="s">
        <v>2733</v>
      </c>
      <c r="B89" s="257" t="s">
        <v>2706</v>
      </c>
      <c r="C89" s="258">
        <v>0</v>
      </c>
      <c r="D89" s="258"/>
      <c r="E89" s="255" t="str">
        <f t="shared" si="1"/>
        <v/>
      </c>
    </row>
    <row r="90" s="236" customFormat="1" ht="38" customHeight="1" spans="1:5">
      <c r="A90" s="256" t="s">
        <v>2734</v>
      </c>
      <c r="B90" s="257" t="s">
        <v>2735</v>
      </c>
      <c r="C90" s="258">
        <v>0</v>
      </c>
      <c r="D90" s="258"/>
      <c r="E90" s="255" t="str">
        <f t="shared" si="1"/>
        <v/>
      </c>
    </row>
    <row r="91" s="236" customFormat="1" ht="38" customHeight="1" spans="1:5">
      <c r="A91" s="256" t="s">
        <v>2736</v>
      </c>
      <c r="B91" s="253" t="s">
        <v>2737</v>
      </c>
      <c r="C91" s="254"/>
      <c r="D91" s="254"/>
      <c r="E91" s="255" t="str">
        <f t="shared" si="1"/>
        <v/>
      </c>
    </row>
    <row r="92" s="236" customFormat="1" ht="38" customHeight="1" spans="1:5">
      <c r="A92" s="256" t="s">
        <v>2738</v>
      </c>
      <c r="B92" s="257" t="s">
        <v>2658</v>
      </c>
      <c r="C92" s="258">
        <v>0</v>
      </c>
      <c r="D92" s="258"/>
      <c r="E92" s="255" t="str">
        <f t="shared" si="1"/>
        <v/>
      </c>
    </row>
    <row r="93" s="236" customFormat="1" ht="38" customHeight="1" spans="1:5">
      <c r="A93" s="256" t="s">
        <v>2739</v>
      </c>
      <c r="B93" s="257" t="s">
        <v>2660</v>
      </c>
      <c r="C93" s="258">
        <v>0</v>
      </c>
      <c r="D93" s="258"/>
      <c r="E93" s="255" t="str">
        <f t="shared" si="1"/>
        <v/>
      </c>
    </row>
    <row r="94" s="236" customFormat="1" ht="38" customHeight="1" spans="1:5">
      <c r="A94" s="256" t="s">
        <v>2740</v>
      </c>
      <c r="B94" s="257" t="s">
        <v>2662</v>
      </c>
      <c r="C94" s="258">
        <v>0</v>
      </c>
      <c r="D94" s="258"/>
      <c r="E94" s="255" t="str">
        <f t="shared" si="1"/>
        <v/>
      </c>
    </row>
    <row r="95" s="236" customFormat="1" ht="38" customHeight="1" spans="1:5">
      <c r="A95" s="256" t="s">
        <v>2741</v>
      </c>
      <c r="B95" s="257" t="s">
        <v>2664</v>
      </c>
      <c r="C95" s="258">
        <v>0</v>
      </c>
      <c r="D95" s="258"/>
      <c r="E95" s="255" t="str">
        <f t="shared" si="1"/>
        <v/>
      </c>
    </row>
    <row r="96" ht="38" customHeight="1" spans="1:5">
      <c r="A96" s="256" t="s">
        <v>2742</v>
      </c>
      <c r="B96" s="257" t="s">
        <v>2672</v>
      </c>
      <c r="C96" s="258">
        <v>0</v>
      </c>
      <c r="D96" s="258">
        <v>0</v>
      </c>
      <c r="E96" s="255" t="str">
        <f t="shared" si="1"/>
        <v/>
      </c>
    </row>
    <row r="97" ht="38" customHeight="1" spans="1:5">
      <c r="A97" s="256" t="s">
        <v>2743</v>
      </c>
      <c r="B97" s="257" t="s">
        <v>2676</v>
      </c>
      <c r="C97" s="258">
        <v>0</v>
      </c>
      <c r="D97" s="258">
        <v>0</v>
      </c>
      <c r="E97" s="255" t="str">
        <f t="shared" si="1"/>
        <v/>
      </c>
    </row>
    <row r="98" ht="38" customHeight="1" spans="1:5">
      <c r="A98" s="256" t="s">
        <v>2744</v>
      </c>
      <c r="B98" s="257" t="s">
        <v>2678</v>
      </c>
      <c r="C98" s="258">
        <v>0</v>
      </c>
      <c r="D98" s="258">
        <v>0</v>
      </c>
      <c r="E98" s="255" t="str">
        <f t="shared" si="1"/>
        <v/>
      </c>
    </row>
    <row r="99" s="236" customFormat="1" ht="38" customHeight="1" spans="1:5">
      <c r="A99" s="256" t="s">
        <v>2745</v>
      </c>
      <c r="B99" s="257" t="s">
        <v>2746</v>
      </c>
      <c r="C99" s="258">
        <v>0</v>
      </c>
      <c r="D99" s="258"/>
      <c r="E99" s="255" t="str">
        <f t="shared" si="1"/>
        <v/>
      </c>
    </row>
    <row r="100" s="236" customFormat="1" ht="38" customHeight="1" spans="1:5">
      <c r="A100" s="249" t="s">
        <v>91</v>
      </c>
      <c r="B100" s="250" t="s">
        <v>2747</v>
      </c>
      <c r="C100" s="251">
        <f>C101+C111</f>
        <v>1941</v>
      </c>
      <c r="D100" s="251">
        <f>D101+D111</f>
        <v>1829</v>
      </c>
      <c r="E100" s="255">
        <f t="shared" si="1"/>
        <v>-0.058</v>
      </c>
    </row>
    <row r="101" ht="38" customHeight="1" spans="1:5">
      <c r="A101" s="256" t="s">
        <v>2748</v>
      </c>
      <c r="B101" s="253" t="s">
        <v>2749</v>
      </c>
      <c r="C101" s="254">
        <f>SUM(C102:C105)</f>
        <v>1145</v>
      </c>
      <c r="D101" s="254">
        <f>SUM(D102:D105)</f>
        <v>480</v>
      </c>
      <c r="E101" s="255">
        <f t="shared" si="1"/>
        <v>-0.581</v>
      </c>
    </row>
    <row r="102" s="236" customFormat="1" ht="38" customHeight="1" spans="1:5">
      <c r="A102" s="256" t="s">
        <v>2750</v>
      </c>
      <c r="B102" s="257" t="s">
        <v>2628</v>
      </c>
      <c r="C102" s="258">
        <v>1100</v>
      </c>
      <c r="D102" s="258">
        <v>450</v>
      </c>
      <c r="E102" s="255">
        <f t="shared" si="1"/>
        <v>-0.591</v>
      </c>
    </row>
    <row r="103" s="236" customFormat="1" ht="38" customHeight="1" spans="1:5">
      <c r="A103" s="256" t="s">
        <v>2751</v>
      </c>
      <c r="B103" s="257" t="s">
        <v>2752</v>
      </c>
      <c r="C103" s="258"/>
      <c r="D103" s="258"/>
      <c r="E103" s="255" t="str">
        <f t="shared" si="1"/>
        <v/>
      </c>
    </row>
    <row r="104" s="236" customFormat="1" ht="38" customHeight="1" spans="1:5">
      <c r="A104" s="256" t="s">
        <v>2753</v>
      </c>
      <c r="B104" s="257" t="s">
        <v>2754</v>
      </c>
      <c r="C104" s="258"/>
      <c r="D104" s="258"/>
      <c r="E104" s="255" t="str">
        <f t="shared" si="1"/>
        <v/>
      </c>
    </row>
    <row r="105" s="236" customFormat="1" ht="38" customHeight="1" spans="1:5">
      <c r="A105" s="256" t="s">
        <v>2755</v>
      </c>
      <c r="B105" s="257" t="s">
        <v>2756</v>
      </c>
      <c r="C105" s="258">
        <v>45</v>
      </c>
      <c r="D105" s="258">
        <v>30</v>
      </c>
      <c r="E105" s="255">
        <f t="shared" si="1"/>
        <v>-0.333</v>
      </c>
    </row>
    <row r="106" s="236" customFormat="1" ht="38" customHeight="1" spans="1:5">
      <c r="A106" s="256" t="s">
        <v>2757</v>
      </c>
      <c r="B106" s="257" t="s">
        <v>2758</v>
      </c>
      <c r="C106" s="258">
        <f>SUM(C107:C110)</f>
        <v>0</v>
      </c>
      <c r="D106" s="258">
        <f>SUM(D107:D110)</f>
        <v>0</v>
      </c>
      <c r="E106" s="255" t="str">
        <f t="shared" si="1"/>
        <v/>
      </c>
    </row>
    <row r="107" ht="38" customHeight="1" spans="1:5">
      <c r="A107" s="256" t="s">
        <v>2759</v>
      </c>
      <c r="B107" s="257" t="s">
        <v>2628</v>
      </c>
      <c r="C107" s="258">
        <v>0</v>
      </c>
      <c r="D107" s="258">
        <v>0</v>
      </c>
      <c r="E107" s="255" t="str">
        <f t="shared" si="1"/>
        <v/>
      </c>
    </row>
    <row r="108" s="236" customFormat="1" ht="38" customHeight="1" spans="1:5">
      <c r="A108" s="256" t="s">
        <v>2760</v>
      </c>
      <c r="B108" s="257" t="s">
        <v>2752</v>
      </c>
      <c r="C108" s="258">
        <v>0</v>
      </c>
      <c r="D108" s="258">
        <v>0</v>
      </c>
      <c r="E108" s="255" t="str">
        <f t="shared" ref="E108:E171" si="2">IF(C108&gt;0,D108/C108-1,IF(C108&lt;0,-(D108/C108-1),""))</f>
        <v/>
      </c>
    </row>
    <row r="109" s="236" customFormat="1" ht="38" customHeight="1" spans="1:5">
      <c r="A109" s="256" t="s">
        <v>2761</v>
      </c>
      <c r="B109" s="257" t="s">
        <v>2762</v>
      </c>
      <c r="C109" s="258">
        <v>0</v>
      </c>
      <c r="D109" s="258">
        <v>0</v>
      </c>
      <c r="E109" s="255" t="str">
        <f t="shared" si="2"/>
        <v/>
      </c>
    </row>
    <row r="110" s="236" customFormat="1" ht="38" customHeight="1" spans="1:5">
      <c r="A110" s="256" t="s">
        <v>2763</v>
      </c>
      <c r="B110" s="257" t="s">
        <v>2764</v>
      </c>
      <c r="C110" s="258">
        <v>0</v>
      </c>
      <c r="D110" s="258">
        <v>0</v>
      </c>
      <c r="E110" s="255" t="str">
        <f t="shared" si="2"/>
        <v/>
      </c>
    </row>
    <row r="111" ht="38" customHeight="1" spans="1:5">
      <c r="A111" s="256" t="s">
        <v>2765</v>
      </c>
      <c r="B111" s="253" t="s">
        <v>2624</v>
      </c>
      <c r="C111" s="254">
        <v>796</v>
      </c>
      <c r="D111" s="254">
        <v>1349</v>
      </c>
      <c r="E111" s="255">
        <f t="shared" si="2"/>
        <v>0.695</v>
      </c>
    </row>
    <row r="112" s="236" customFormat="1" ht="38" customHeight="1" spans="1:5">
      <c r="A112" s="256" t="s">
        <v>2766</v>
      </c>
      <c r="B112" s="257" t="s">
        <v>2626</v>
      </c>
      <c r="C112" s="258">
        <v>429</v>
      </c>
      <c r="D112" s="258">
        <v>630</v>
      </c>
      <c r="E112" s="255">
        <f t="shared" si="2"/>
        <v>0.469</v>
      </c>
    </row>
    <row r="113" s="236" customFormat="1" ht="38" customHeight="1" spans="1:5">
      <c r="A113" s="256" t="s">
        <v>2767</v>
      </c>
      <c r="B113" s="257" t="s">
        <v>2628</v>
      </c>
      <c r="C113" s="258">
        <v>367</v>
      </c>
      <c r="D113" s="258">
        <v>719</v>
      </c>
      <c r="E113" s="255">
        <f t="shared" si="2"/>
        <v>0.959</v>
      </c>
    </row>
    <row r="114" s="236" customFormat="1" ht="38" customHeight="1" spans="1:5">
      <c r="A114" s="260">
        <v>21370</v>
      </c>
      <c r="B114" s="253" t="s">
        <v>2768</v>
      </c>
      <c r="C114" s="254"/>
      <c r="D114" s="254"/>
      <c r="E114" s="255" t="str">
        <f t="shared" si="2"/>
        <v/>
      </c>
    </row>
    <row r="115" s="236" customFormat="1" ht="38" customHeight="1" spans="1:5">
      <c r="A115" s="260">
        <v>2137001</v>
      </c>
      <c r="B115" s="257" t="s">
        <v>2628</v>
      </c>
      <c r="C115" s="258">
        <v>0</v>
      </c>
      <c r="D115" s="258">
        <v>0</v>
      </c>
      <c r="E115" s="255" t="str">
        <f t="shared" si="2"/>
        <v/>
      </c>
    </row>
    <row r="116" ht="38" customHeight="1" spans="1:5">
      <c r="A116" s="260">
        <v>2137099</v>
      </c>
      <c r="B116" s="257" t="s">
        <v>2769</v>
      </c>
      <c r="C116" s="258"/>
      <c r="D116" s="258">
        <v>0</v>
      </c>
      <c r="E116" s="255" t="str">
        <f t="shared" si="2"/>
        <v/>
      </c>
    </row>
    <row r="117" s="236" customFormat="1" ht="38" customHeight="1" spans="1:5">
      <c r="A117" s="260">
        <v>21371</v>
      </c>
      <c r="B117" s="257" t="s">
        <v>2770</v>
      </c>
      <c r="C117" s="258">
        <f>SUM(C118:C121)</f>
        <v>0</v>
      </c>
      <c r="D117" s="258">
        <f>SUM(D118:D121)</f>
        <v>0</v>
      </c>
      <c r="E117" s="255" t="str">
        <f t="shared" si="2"/>
        <v/>
      </c>
    </row>
    <row r="118" ht="38" customHeight="1" spans="1:5">
      <c r="A118" s="260">
        <v>2137101</v>
      </c>
      <c r="B118" s="257" t="s">
        <v>2771</v>
      </c>
      <c r="C118" s="258">
        <v>0</v>
      </c>
      <c r="D118" s="258">
        <v>0</v>
      </c>
      <c r="E118" s="255" t="str">
        <f t="shared" si="2"/>
        <v/>
      </c>
    </row>
    <row r="119" s="236" customFormat="1" ht="38" customHeight="1" spans="1:5">
      <c r="A119" s="260">
        <v>2137102</v>
      </c>
      <c r="B119" s="257" t="s">
        <v>2772</v>
      </c>
      <c r="C119" s="258">
        <v>0</v>
      </c>
      <c r="D119" s="258">
        <v>0</v>
      </c>
      <c r="E119" s="255" t="str">
        <f t="shared" si="2"/>
        <v/>
      </c>
    </row>
    <row r="120" s="236" customFormat="1" ht="38" customHeight="1" spans="1:5">
      <c r="A120" s="260">
        <v>2137103</v>
      </c>
      <c r="B120" s="257" t="s">
        <v>2773</v>
      </c>
      <c r="C120" s="258">
        <v>0</v>
      </c>
      <c r="D120" s="258">
        <v>0</v>
      </c>
      <c r="E120" s="255" t="str">
        <f t="shared" si="2"/>
        <v/>
      </c>
    </row>
    <row r="121" s="236" customFormat="1" ht="38" customHeight="1" spans="1:5">
      <c r="A121" s="260">
        <v>2137199</v>
      </c>
      <c r="B121" s="257" t="s">
        <v>2774</v>
      </c>
      <c r="C121" s="258">
        <v>0</v>
      </c>
      <c r="D121" s="258">
        <v>0</v>
      </c>
      <c r="E121" s="255" t="str">
        <f t="shared" si="2"/>
        <v/>
      </c>
    </row>
    <row r="122" s="236" customFormat="1" ht="38" customHeight="1" spans="1:5">
      <c r="A122" s="249" t="s">
        <v>93</v>
      </c>
      <c r="B122" s="250" t="s">
        <v>2775</v>
      </c>
      <c r="C122" s="251"/>
      <c r="D122" s="251"/>
      <c r="E122" s="255" t="str">
        <f t="shared" si="2"/>
        <v/>
      </c>
    </row>
    <row r="123" s="236" customFormat="1" ht="38" customHeight="1" spans="1:5">
      <c r="A123" s="256" t="s">
        <v>2776</v>
      </c>
      <c r="B123" s="257" t="s">
        <v>2777</v>
      </c>
      <c r="C123" s="258">
        <f>SUM(C124:C127)</f>
        <v>0</v>
      </c>
      <c r="D123" s="258">
        <f>SUM(D124:D127)</f>
        <v>0</v>
      </c>
      <c r="E123" s="255" t="str">
        <f t="shared" si="2"/>
        <v/>
      </c>
    </row>
    <row r="124" ht="38" customHeight="1" spans="1:5">
      <c r="A124" s="256" t="s">
        <v>2778</v>
      </c>
      <c r="B124" s="257" t="s">
        <v>2779</v>
      </c>
      <c r="C124" s="258">
        <v>0</v>
      </c>
      <c r="D124" s="258">
        <v>0</v>
      </c>
      <c r="E124" s="255" t="str">
        <f t="shared" si="2"/>
        <v/>
      </c>
    </row>
    <row r="125" s="236" customFormat="1" ht="38" customHeight="1" spans="1:5">
      <c r="A125" s="256" t="s">
        <v>2780</v>
      </c>
      <c r="B125" s="257" t="s">
        <v>2781</v>
      </c>
      <c r="C125" s="258">
        <v>0</v>
      </c>
      <c r="D125" s="258">
        <v>0</v>
      </c>
      <c r="E125" s="255" t="str">
        <f t="shared" si="2"/>
        <v/>
      </c>
    </row>
    <row r="126" s="236" customFormat="1" ht="38" customHeight="1" spans="1:5">
      <c r="A126" s="256" t="s">
        <v>2782</v>
      </c>
      <c r="B126" s="257" t="s">
        <v>2783</v>
      </c>
      <c r="C126" s="258">
        <v>0</v>
      </c>
      <c r="D126" s="258">
        <v>0</v>
      </c>
      <c r="E126" s="255" t="str">
        <f t="shared" si="2"/>
        <v/>
      </c>
    </row>
    <row r="127" s="236" customFormat="1" ht="38" customHeight="1" spans="1:5">
      <c r="A127" s="256" t="s">
        <v>2784</v>
      </c>
      <c r="B127" s="257" t="s">
        <v>2785</v>
      </c>
      <c r="C127" s="258">
        <v>0</v>
      </c>
      <c r="D127" s="258">
        <v>0</v>
      </c>
      <c r="E127" s="255" t="str">
        <f t="shared" si="2"/>
        <v/>
      </c>
    </row>
    <row r="128" ht="38" customHeight="1" spans="1:5">
      <c r="A128" s="256" t="s">
        <v>2786</v>
      </c>
      <c r="B128" s="257" t="s">
        <v>2787</v>
      </c>
      <c r="C128" s="258">
        <f>SUM(C129:C132)</f>
        <v>0</v>
      </c>
      <c r="D128" s="258">
        <f>SUM(D129:D132)</f>
        <v>0</v>
      </c>
      <c r="E128" s="255" t="str">
        <f t="shared" si="2"/>
        <v/>
      </c>
    </row>
    <row r="129" ht="38" customHeight="1" spans="1:5">
      <c r="A129" s="256" t="s">
        <v>2788</v>
      </c>
      <c r="B129" s="257" t="s">
        <v>2783</v>
      </c>
      <c r="C129" s="258">
        <v>0</v>
      </c>
      <c r="D129" s="258">
        <v>0</v>
      </c>
      <c r="E129" s="255" t="str">
        <f t="shared" si="2"/>
        <v/>
      </c>
    </row>
    <row r="130" s="236" customFormat="1" ht="38" customHeight="1" spans="1:5">
      <c r="A130" s="256" t="s">
        <v>2789</v>
      </c>
      <c r="B130" s="257" t="s">
        <v>2790</v>
      </c>
      <c r="C130" s="258">
        <v>0</v>
      </c>
      <c r="D130" s="258">
        <v>0</v>
      </c>
      <c r="E130" s="255" t="str">
        <f t="shared" si="2"/>
        <v/>
      </c>
    </row>
    <row r="131" ht="38" customHeight="1" spans="1:5">
      <c r="A131" s="256" t="s">
        <v>2791</v>
      </c>
      <c r="B131" s="257" t="s">
        <v>2792</v>
      </c>
      <c r="C131" s="258">
        <v>0</v>
      </c>
      <c r="D131" s="258">
        <v>0</v>
      </c>
      <c r="E131" s="255" t="str">
        <f t="shared" si="2"/>
        <v/>
      </c>
    </row>
    <row r="132" ht="38" customHeight="1" spans="1:5">
      <c r="A132" s="256" t="s">
        <v>2793</v>
      </c>
      <c r="B132" s="257" t="s">
        <v>2794</v>
      </c>
      <c r="C132" s="258">
        <v>0</v>
      </c>
      <c r="D132" s="258">
        <v>0</v>
      </c>
      <c r="E132" s="255" t="str">
        <f t="shared" si="2"/>
        <v/>
      </c>
    </row>
    <row r="133" s="236" customFormat="1" ht="38" customHeight="1" spans="1:5">
      <c r="A133" s="256" t="s">
        <v>2795</v>
      </c>
      <c r="B133" s="253" t="s">
        <v>2796</v>
      </c>
      <c r="C133" s="254"/>
      <c r="D133" s="254"/>
      <c r="E133" s="255" t="str">
        <f t="shared" si="2"/>
        <v/>
      </c>
    </row>
    <row r="134" s="236" customFormat="1" ht="38" customHeight="1" spans="1:5">
      <c r="A134" s="256" t="s">
        <v>2797</v>
      </c>
      <c r="B134" s="257" t="s">
        <v>2798</v>
      </c>
      <c r="C134" s="258"/>
      <c r="D134" s="258"/>
      <c r="E134" s="255" t="str">
        <f t="shared" si="2"/>
        <v/>
      </c>
    </row>
    <row r="135" s="236" customFormat="1" ht="38" customHeight="1" spans="1:5">
      <c r="A135" s="256" t="s">
        <v>2799</v>
      </c>
      <c r="B135" s="257" t="s">
        <v>2800</v>
      </c>
      <c r="C135" s="258"/>
      <c r="D135" s="258"/>
      <c r="E135" s="255" t="str">
        <f t="shared" si="2"/>
        <v/>
      </c>
    </row>
    <row r="136" s="236" customFormat="1" ht="38" customHeight="1" spans="1:5">
      <c r="A136" s="256" t="s">
        <v>2801</v>
      </c>
      <c r="B136" s="257" t="s">
        <v>2802</v>
      </c>
      <c r="C136" s="258"/>
      <c r="D136" s="258"/>
      <c r="E136" s="255" t="str">
        <f t="shared" si="2"/>
        <v/>
      </c>
    </row>
    <row r="137" s="236" customFormat="1" ht="38" customHeight="1" spans="1:5">
      <c r="A137" s="256" t="s">
        <v>2803</v>
      </c>
      <c r="B137" s="257" t="s">
        <v>2804</v>
      </c>
      <c r="C137" s="258"/>
      <c r="D137" s="258"/>
      <c r="E137" s="255" t="str">
        <f t="shared" si="2"/>
        <v/>
      </c>
    </row>
    <row r="138" s="236" customFormat="1" ht="38" customHeight="1" spans="1:5">
      <c r="A138" s="256" t="s">
        <v>2805</v>
      </c>
      <c r="B138" s="253" t="s">
        <v>2806</v>
      </c>
      <c r="C138" s="254"/>
      <c r="D138" s="254"/>
      <c r="E138" s="255" t="str">
        <f t="shared" si="2"/>
        <v/>
      </c>
    </row>
    <row r="139" s="236" customFormat="1" ht="38" customHeight="1" spans="1:5">
      <c r="A139" s="256" t="s">
        <v>2807</v>
      </c>
      <c r="B139" s="257" t="s">
        <v>2808</v>
      </c>
      <c r="C139" s="258">
        <v>0</v>
      </c>
      <c r="D139" s="258">
        <v>0</v>
      </c>
      <c r="E139" s="255" t="str">
        <f t="shared" si="2"/>
        <v/>
      </c>
    </row>
    <row r="140" s="236" customFormat="1" ht="38" customHeight="1" spans="1:5">
      <c r="A140" s="256" t="s">
        <v>2809</v>
      </c>
      <c r="B140" s="257" t="s">
        <v>2810</v>
      </c>
      <c r="C140" s="258">
        <v>0</v>
      </c>
      <c r="D140" s="258">
        <v>0</v>
      </c>
      <c r="E140" s="255" t="str">
        <f t="shared" si="2"/>
        <v/>
      </c>
    </row>
    <row r="141" s="236" customFormat="1" ht="38" customHeight="1" spans="1:5">
      <c r="A141" s="256" t="s">
        <v>2811</v>
      </c>
      <c r="B141" s="257" t="s">
        <v>2812</v>
      </c>
      <c r="C141" s="258">
        <v>0</v>
      </c>
      <c r="D141" s="258">
        <v>0</v>
      </c>
      <c r="E141" s="255" t="str">
        <f t="shared" si="2"/>
        <v/>
      </c>
    </row>
    <row r="142" s="236" customFormat="1" ht="38" customHeight="1" spans="1:5">
      <c r="A142" s="256" t="s">
        <v>2813</v>
      </c>
      <c r="B142" s="257" t="s">
        <v>2814</v>
      </c>
      <c r="C142" s="258">
        <v>0</v>
      </c>
      <c r="D142" s="258">
        <v>0</v>
      </c>
      <c r="E142" s="255" t="str">
        <f t="shared" si="2"/>
        <v/>
      </c>
    </row>
    <row r="143" s="236" customFormat="1" ht="38" customHeight="1" spans="1:5">
      <c r="A143" s="256" t="s">
        <v>2815</v>
      </c>
      <c r="B143" s="257" t="s">
        <v>2816</v>
      </c>
      <c r="C143" s="258">
        <v>0</v>
      </c>
      <c r="D143" s="258">
        <v>0</v>
      </c>
      <c r="E143" s="255" t="str">
        <f t="shared" si="2"/>
        <v/>
      </c>
    </row>
    <row r="144" s="236" customFormat="1" ht="38" customHeight="1" spans="1:5">
      <c r="A144" s="256" t="s">
        <v>2817</v>
      </c>
      <c r="B144" s="257" t="s">
        <v>2818</v>
      </c>
      <c r="C144" s="258">
        <v>0</v>
      </c>
      <c r="D144" s="258">
        <v>0</v>
      </c>
      <c r="E144" s="255" t="str">
        <f t="shared" si="2"/>
        <v/>
      </c>
    </row>
    <row r="145" s="236" customFormat="1" ht="38" customHeight="1" spans="1:5">
      <c r="A145" s="256" t="s">
        <v>2819</v>
      </c>
      <c r="B145" s="257" t="s">
        <v>2820</v>
      </c>
      <c r="C145" s="258">
        <v>0</v>
      </c>
      <c r="D145" s="258"/>
      <c r="E145" s="255" t="str">
        <f t="shared" si="2"/>
        <v/>
      </c>
    </row>
    <row r="146" s="236" customFormat="1" ht="38" customHeight="1" spans="1:5">
      <c r="A146" s="256" t="s">
        <v>2821</v>
      </c>
      <c r="B146" s="257" t="s">
        <v>2822</v>
      </c>
      <c r="C146" s="258">
        <v>0</v>
      </c>
      <c r="D146" s="258"/>
      <c r="E146" s="255" t="str">
        <f t="shared" si="2"/>
        <v/>
      </c>
    </row>
    <row r="147" s="236" customFormat="1" ht="38" customHeight="1" spans="1:5">
      <c r="A147" s="256" t="s">
        <v>2823</v>
      </c>
      <c r="B147" s="257" t="s">
        <v>2824</v>
      </c>
      <c r="C147" s="258">
        <f>SUM(C148:C153)</f>
        <v>0</v>
      </c>
      <c r="D147" s="258"/>
      <c r="E147" s="255" t="str">
        <f t="shared" si="2"/>
        <v/>
      </c>
    </row>
    <row r="148" s="236" customFormat="1" ht="38" customHeight="1" spans="1:5">
      <c r="A148" s="256" t="s">
        <v>2825</v>
      </c>
      <c r="B148" s="257" t="s">
        <v>2826</v>
      </c>
      <c r="C148" s="258">
        <v>0</v>
      </c>
      <c r="D148" s="258"/>
      <c r="E148" s="255" t="str">
        <f t="shared" si="2"/>
        <v/>
      </c>
    </row>
    <row r="149" s="236" customFormat="1" ht="38" customHeight="1" spans="1:5">
      <c r="A149" s="256" t="s">
        <v>2827</v>
      </c>
      <c r="B149" s="257" t="s">
        <v>2828</v>
      </c>
      <c r="C149" s="258">
        <v>0</v>
      </c>
      <c r="D149" s="258">
        <v>0</v>
      </c>
      <c r="E149" s="255" t="str">
        <f t="shared" si="2"/>
        <v/>
      </c>
    </row>
    <row r="150" ht="38" customHeight="1" spans="1:5">
      <c r="A150" s="256" t="s">
        <v>2829</v>
      </c>
      <c r="B150" s="257" t="s">
        <v>2830</v>
      </c>
      <c r="C150" s="258">
        <v>0</v>
      </c>
      <c r="D150" s="258">
        <v>0</v>
      </c>
      <c r="E150" s="255" t="str">
        <f t="shared" si="2"/>
        <v/>
      </c>
    </row>
    <row r="151" ht="38" customHeight="1" spans="1:5">
      <c r="A151" s="256" t="s">
        <v>2831</v>
      </c>
      <c r="B151" s="257" t="s">
        <v>2832</v>
      </c>
      <c r="C151" s="258">
        <v>0</v>
      </c>
      <c r="D151" s="258">
        <v>0</v>
      </c>
      <c r="E151" s="255" t="str">
        <f t="shared" si="2"/>
        <v/>
      </c>
    </row>
    <row r="152" s="236" customFormat="1" ht="38" customHeight="1" spans="1:5">
      <c r="A152" s="256" t="s">
        <v>2833</v>
      </c>
      <c r="B152" s="257" t="s">
        <v>2834</v>
      </c>
      <c r="C152" s="258">
        <v>0</v>
      </c>
      <c r="D152" s="258">
        <v>0</v>
      </c>
      <c r="E152" s="255" t="str">
        <f t="shared" si="2"/>
        <v/>
      </c>
    </row>
    <row r="153" ht="38" customHeight="1" spans="1:5">
      <c r="A153" s="256" t="s">
        <v>2835</v>
      </c>
      <c r="B153" s="257" t="s">
        <v>2836</v>
      </c>
      <c r="C153" s="258">
        <v>0</v>
      </c>
      <c r="D153" s="258">
        <v>0</v>
      </c>
      <c r="E153" s="255" t="str">
        <f t="shared" si="2"/>
        <v/>
      </c>
    </row>
    <row r="154" ht="38" customHeight="1" spans="1:5">
      <c r="A154" s="256" t="s">
        <v>2837</v>
      </c>
      <c r="B154" s="253" t="s">
        <v>2838</v>
      </c>
      <c r="C154" s="254"/>
      <c r="D154" s="254"/>
      <c r="E154" s="255" t="str">
        <f t="shared" si="2"/>
        <v/>
      </c>
    </row>
    <row r="155" s="236" customFormat="1" ht="38" customHeight="1" spans="1:5">
      <c r="A155" s="256" t="s">
        <v>2839</v>
      </c>
      <c r="B155" s="257" t="s">
        <v>2840</v>
      </c>
      <c r="C155" s="258"/>
      <c r="D155" s="258"/>
      <c r="E155" s="255" t="str">
        <f t="shared" si="2"/>
        <v/>
      </c>
    </row>
    <row r="156" s="236" customFormat="1" ht="38" customHeight="1" spans="1:5">
      <c r="A156" s="256" t="s">
        <v>2841</v>
      </c>
      <c r="B156" s="257" t="s">
        <v>2842</v>
      </c>
      <c r="C156" s="258"/>
      <c r="D156" s="258"/>
      <c r="E156" s="255" t="str">
        <f t="shared" si="2"/>
        <v/>
      </c>
    </row>
    <row r="157" s="236" customFormat="1" ht="38" customHeight="1" spans="1:5">
      <c r="A157" s="256" t="s">
        <v>2843</v>
      </c>
      <c r="B157" s="257" t="s">
        <v>2844</v>
      </c>
      <c r="C157" s="258"/>
      <c r="D157" s="258"/>
      <c r="E157" s="255" t="str">
        <f t="shared" si="2"/>
        <v/>
      </c>
    </row>
    <row r="158" s="236" customFormat="1" ht="38" customHeight="1" spans="1:5">
      <c r="A158" s="256" t="s">
        <v>2845</v>
      </c>
      <c r="B158" s="257" t="s">
        <v>2846</v>
      </c>
      <c r="C158" s="258"/>
      <c r="D158" s="258"/>
      <c r="E158" s="255" t="str">
        <f t="shared" si="2"/>
        <v/>
      </c>
    </row>
    <row r="159" s="236" customFormat="1" ht="38" customHeight="1" spans="1:5">
      <c r="A159" s="256" t="s">
        <v>2847</v>
      </c>
      <c r="B159" s="257" t="s">
        <v>2848</v>
      </c>
      <c r="C159" s="258"/>
      <c r="D159" s="258"/>
      <c r="E159" s="255" t="str">
        <f t="shared" si="2"/>
        <v/>
      </c>
    </row>
    <row r="160" s="236" customFormat="1" ht="38" customHeight="1" spans="1:5">
      <c r="A160" s="256" t="s">
        <v>2849</v>
      </c>
      <c r="B160" s="257" t="s">
        <v>2850</v>
      </c>
      <c r="C160" s="258"/>
      <c r="D160" s="258"/>
      <c r="E160" s="255" t="str">
        <f t="shared" si="2"/>
        <v/>
      </c>
    </row>
    <row r="161" s="236" customFormat="1" ht="38" customHeight="1" spans="1:5">
      <c r="A161" s="256" t="s">
        <v>2851</v>
      </c>
      <c r="B161" s="257" t="s">
        <v>2852</v>
      </c>
      <c r="C161" s="258"/>
      <c r="D161" s="258"/>
      <c r="E161" s="255" t="str">
        <f t="shared" si="2"/>
        <v/>
      </c>
    </row>
    <row r="162" ht="38" customHeight="1" spans="1:5">
      <c r="A162" s="256" t="s">
        <v>2853</v>
      </c>
      <c r="B162" s="257" t="s">
        <v>2854</v>
      </c>
      <c r="C162" s="258">
        <v>0</v>
      </c>
      <c r="D162" s="258">
        <v>0</v>
      </c>
      <c r="E162" s="255" t="str">
        <f t="shared" si="2"/>
        <v/>
      </c>
    </row>
    <row r="163" ht="38" customHeight="1" spans="1:5">
      <c r="A163" s="256" t="s">
        <v>2855</v>
      </c>
      <c r="B163" s="257" t="s">
        <v>2856</v>
      </c>
      <c r="C163" s="258">
        <f>SUM(C164:C165)</f>
        <v>0</v>
      </c>
      <c r="D163" s="258">
        <f>SUM(D164:D165)</f>
        <v>0</v>
      </c>
      <c r="E163" s="255" t="str">
        <f t="shared" si="2"/>
        <v/>
      </c>
    </row>
    <row r="164" s="236" customFormat="1" ht="38" customHeight="1" spans="1:5">
      <c r="A164" s="256" t="s">
        <v>2857</v>
      </c>
      <c r="B164" s="257" t="s">
        <v>2779</v>
      </c>
      <c r="C164" s="258">
        <v>0</v>
      </c>
      <c r="D164" s="258">
        <v>0</v>
      </c>
      <c r="E164" s="255" t="str">
        <f t="shared" si="2"/>
        <v/>
      </c>
    </row>
    <row r="165" s="236" customFormat="1" ht="38" customHeight="1" spans="1:5">
      <c r="A165" s="256" t="s">
        <v>2858</v>
      </c>
      <c r="B165" s="257" t="s">
        <v>2859</v>
      </c>
      <c r="C165" s="258">
        <v>0</v>
      </c>
      <c r="D165" s="258">
        <v>0</v>
      </c>
      <c r="E165" s="255" t="str">
        <f t="shared" si="2"/>
        <v/>
      </c>
    </row>
    <row r="166" s="236" customFormat="1" ht="38" customHeight="1" spans="1:5">
      <c r="A166" s="256" t="s">
        <v>2860</v>
      </c>
      <c r="B166" s="253" t="s">
        <v>2861</v>
      </c>
      <c r="C166" s="254"/>
      <c r="D166" s="254"/>
      <c r="E166" s="255" t="str">
        <f t="shared" si="2"/>
        <v/>
      </c>
    </row>
    <row r="167" s="236" customFormat="1" ht="38" customHeight="1" spans="1:5">
      <c r="A167" s="256" t="s">
        <v>2862</v>
      </c>
      <c r="B167" s="257" t="s">
        <v>2779</v>
      </c>
      <c r="C167" s="258"/>
      <c r="D167" s="258"/>
      <c r="E167" s="255" t="str">
        <f t="shared" si="2"/>
        <v/>
      </c>
    </row>
    <row r="168" s="236" customFormat="1" ht="38" customHeight="1" spans="1:5">
      <c r="A168" s="256" t="s">
        <v>2863</v>
      </c>
      <c r="B168" s="257" t="s">
        <v>2864</v>
      </c>
      <c r="C168" s="258"/>
      <c r="D168" s="258"/>
      <c r="E168" s="255" t="str">
        <f t="shared" si="2"/>
        <v/>
      </c>
    </row>
    <row r="169" s="236" customFormat="1" ht="38" customHeight="1" spans="1:5">
      <c r="A169" s="256" t="s">
        <v>2865</v>
      </c>
      <c r="B169" s="257" t="s">
        <v>2866</v>
      </c>
      <c r="C169" s="258"/>
      <c r="D169" s="258"/>
      <c r="E169" s="255" t="str">
        <f t="shared" si="2"/>
        <v/>
      </c>
    </row>
    <row r="170" ht="38" customHeight="1" spans="1:5">
      <c r="A170" s="256" t="s">
        <v>2867</v>
      </c>
      <c r="B170" s="257" t="s">
        <v>2868</v>
      </c>
      <c r="C170" s="258">
        <f>SUM(C171:C173)</f>
        <v>0</v>
      </c>
      <c r="D170" s="258">
        <f>SUM(D171:D173)</f>
        <v>0</v>
      </c>
      <c r="E170" s="255" t="str">
        <f t="shared" si="2"/>
        <v/>
      </c>
    </row>
    <row r="171" ht="38" customHeight="1" spans="1:5">
      <c r="A171" s="256" t="s">
        <v>2869</v>
      </c>
      <c r="B171" s="257" t="s">
        <v>2798</v>
      </c>
      <c r="C171" s="258">
        <v>0</v>
      </c>
      <c r="D171" s="258">
        <v>0</v>
      </c>
      <c r="E171" s="255" t="str">
        <f t="shared" si="2"/>
        <v/>
      </c>
    </row>
    <row r="172" ht="38" customHeight="1" spans="1:5">
      <c r="A172" s="256" t="s">
        <v>2870</v>
      </c>
      <c r="B172" s="257" t="s">
        <v>2802</v>
      </c>
      <c r="C172" s="258">
        <v>0</v>
      </c>
      <c r="D172" s="258">
        <v>0</v>
      </c>
      <c r="E172" s="255" t="str">
        <f t="shared" ref="E172:E235" si="3">IF(C172&gt;0,D172/C172-1,IF(C172&lt;0,-(D172/C172-1),""))</f>
        <v/>
      </c>
    </row>
    <row r="173" s="236" customFormat="1" ht="38" customHeight="1" spans="1:5">
      <c r="A173" s="256" t="s">
        <v>2871</v>
      </c>
      <c r="B173" s="257" t="s">
        <v>2872</v>
      </c>
      <c r="C173" s="258">
        <v>0</v>
      </c>
      <c r="D173" s="258">
        <v>0</v>
      </c>
      <c r="E173" s="255" t="str">
        <f t="shared" si="3"/>
        <v/>
      </c>
    </row>
    <row r="174" ht="38" customHeight="1" spans="1:5">
      <c r="A174" s="249" t="s">
        <v>95</v>
      </c>
      <c r="B174" s="250" t="s">
        <v>2873</v>
      </c>
      <c r="C174" s="251"/>
      <c r="D174" s="251"/>
      <c r="E174" s="255" t="str">
        <f t="shared" si="3"/>
        <v/>
      </c>
    </row>
    <row r="175" ht="38" customHeight="1" spans="1:5">
      <c r="A175" s="256" t="s">
        <v>2874</v>
      </c>
      <c r="B175" s="253" t="s">
        <v>2875</v>
      </c>
      <c r="C175" s="254"/>
      <c r="D175" s="254"/>
      <c r="E175" s="255" t="str">
        <f t="shared" si="3"/>
        <v/>
      </c>
    </row>
    <row r="176" ht="38" customHeight="1" spans="1:5">
      <c r="A176" s="256" t="s">
        <v>2876</v>
      </c>
      <c r="B176" s="257" t="s">
        <v>2877</v>
      </c>
      <c r="C176" s="258"/>
      <c r="D176" s="258"/>
      <c r="E176" s="255" t="str">
        <f t="shared" si="3"/>
        <v/>
      </c>
    </row>
    <row r="177" s="236" customFormat="1" ht="38" customHeight="1" spans="1:5">
      <c r="A177" s="256" t="s">
        <v>2878</v>
      </c>
      <c r="B177" s="257" t="s">
        <v>2879</v>
      </c>
      <c r="C177" s="258">
        <v>0</v>
      </c>
      <c r="D177" s="258">
        <v>0</v>
      </c>
      <c r="E177" s="255" t="str">
        <f t="shared" si="3"/>
        <v/>
      </c>
    </row>
    <row r="178" s="236" customFormat="1" ht="38" customHeight="1" spans="1:5">
      <c r="A178" s="249" t="s">
        <v>117</v>
      </c>
      <c r="B178" s="250" t="s">
        <v>2880</v>
      </c>
      <c r="C178" s="251">
        <v>10779</v>
      </c>
      <c r="D178" s="251">
        <v>8706</v>
      </c>
      <c r="E178" s="255">
        <f t="shared" si="3"/>
        <v>-0.192</v>
      </c>
    </row>
    <row r="179" ht="38" customHeight="1" spans="1:5">
      <c r="A179" s="256" t="s">
        <v>2881</v>
      </c>
      <c r="B179" s="253" t="s">
        <v>2882</v>
      </c>
      <c r="C179" s="254">
        <v>9000</v>
      </c>
      <c r="D179" s="254">
        <v>5000</v>
      </c>
      <c r="E179" s="255">
        <f t="shared" si="3"/>
        <v>-0.444</v>
      </c>
    </row>
    <row r="180" ht="38" customHeight="1" spans="1:5">
      <c r="A180" s="256" t="s">
        <v>2883</v>
      </c>
      <c r="B180" s="257" t="s">
        <v>2884</v>
      </c>
      <c r="C180" s="258">
        <v>4000</v>
      </c>
      <c r="D180" s="258">
        <v>5000</v>
      </c>
      <c r="E180" s="255">
        <f t="shared" si="3"/>
        <v>0.25</v>
      </c>
    </row>
    <row r="181" s="236" customFormat="1" ht="38" customHeight="1" spans="1:5">
      <c r="A181" s="256" t="s">
        <v>2885</v>
      </c>
      <c r="B181" s="257" t="s">
        <v>2886</v>
      </c>
      <c r="C181" s="258">
        <v>5000</v>
      </c>
      <c r="D181" s="258"/>
      <c r="E181" s="255">
        <f t="shared" si="3"/>
        <v>-1</v>
      </c>
    </row>
    <row r="182" s="236" customFormat="1" ht="38" customHeight="1" spans="1:5">
      <c r="A182" s="256" t="s">
        <v>2887</v>
      </c>
      <c r="B182" s="257" t="s">
        <v>2888</v>
      </c>
      <c r="C182" s="258"/>
      <c r="D182" s="258"/>
      <c r="E182" s="255" t="str">
        <f t="shared" si="3"/>
        <v/>
      </c>
    </row>
    <row r="183" ht="38" customHeight="1" spans="1:5">
      <c r="A183" s="256" t="s">
        <v>2889</v>
      </c>
      <c r="B183" s="253" t="s">
        <v>2890</v>
      </c>
      <c r="C183" s="254">
        <v>5</v>
      </c>
      <c r="D183" s="254">
        <v>18</v>
      </c>
      <c r="E183" s="255">
        <f t="shared" si="3"/>
        <v>2.6</v>
      </c>
    </row>
    <row r="184" s="236" customFormat="1" ht="38" customHeight="1" spans="1:5">
      <c r="A184" s="256" t="s">
        <v>2891</v>
      </c>
      <c r="B184" s="257" t="s">
        <v>2892</v>
      </c>
      <c r="C184" s="258">
        <v>3</v>
      </c>
      <c r="D184" s="258">
        <v>16</v>
      </c>
      <c r="E184" s="255">
        <f t="shared" si="3"/>
        <v>4.333</v>
      </c>
    </row>
    <row r="185" ht="38" customHeight="1" spans="1:5">
      <c r="A185" s="256" t="s">
        <v>2893</v>
      </c>
      <c r="B185" s="257" t="s">
        <v>2894</v>
      </c>
      <c r="C185" s="258"/>
      <c r="D185" s="258"/>
      <c r="E185" s="255" t="str">
        <f t="shared" si="3"/>
        <v/>
      </c>
    </row>
    <row r="186" ht="38" customHeight="1" spans="1:5">
      <c r="A186" s="256" t="s">
        <v>2895</v>
      </c>
      <c r="B186" s="257" t="s">
        <v>2896</v>
      </c>
      <c r="C186" s="258"/>
      <c r="D186" s="258"/>
      <c r="E186" s="255" t="str">
        <f t="shared" si="3"/>
        <v/>
      </c>
    </row>
    <row r="187" ht="38" customHeight="1" spans="1:5">
      <c r="A187" s="256" t="s">
        <v>2897</v>
      </c>
      <c r="B187" s="257" t="s">
        <v>2898</v>
      </c>
      <c r="C187" s="258"/>
      <c r="D187" s="258"/>
      <c r="E187" s="255" t="str">
        <f t="shared" si="3"/>
        <v/>
      </c>
    </row>
    <row r="188" ht="38" customHeight="1" spans="1:5">
      <c r="A188" s="256" t="s">
        <v>2899</v>
      </c>
      <c r="B188" s="257" t="s">
        <v>2900</v>
      </c>
      <c r="C188" s="258"/>
      <c r="D188" s="258"/>
      <c r="E188" s="255" t="str">
        <f t="shared" si="3"/>
        <v/>
      </c>
    </row>
    <row r="189" ht="38" customHeight="1" spans="1:5">
      <c r="A189" s="256" t="s">
        <v>2901</v>
      </c>
      <c r="B189" s="257" t="s">
        <v>2902</v>
      </c>
      <c r="C189" s="258"/>
      <c r="D189" s="258"/>
      <c r="E189" s="255" t="str">
        <f t="shared" si="3"/>
        <v/>
      </c>
    </row>
    <row r="190" s="236" customFormat="1" ht="38" customHeight="1" spans="1:5">
      <c r="A190" s="256" t="s">
        <v>2903</v>
      </c>
      <c r="B190" s="257" t="s">
        <v>2904</v>
      </c>
      <c r="C190" s="258">
        <v>2</v>
      </c>
      <c r="D190" s="258">
        <v>2</v>
      </c>
      <c r="E190" s="255">
        <f t="shared" si="3"/>
        <v>0</v>
      </c>
    </row>
    <row r="191" ht="38" customHeight="1" spans="1:5">
      <c r="A191" s="256" t="s">
        <v>2905</v>
      </c>
      <c r="B191" s="257" t="s">
        <v>2906</v>
      </c>
      <c r="C191" s="258"/>
      <c r="D191" s="258"/>
      <c r="E191" s="255" t="str">
        <f t="shared" si="3"/>
        <v/>
      </c>
    </row>
    <row r="192" ht="38" customHeight="1" spans="1:5">
      <c r="A192" s="256" t="s">
        <v>2907</v>
      </c>
      <c r="B192" s="253" t="s">
        <v>2908</v>
      </c>
      <c r="C192" s="254">
        <v>1774</v>
      </c>
      <c r="D192" s="254">
        <v>3688</v>
      </c>
      <c r="E192" s="255">
        <f t="shared" si="3"/>
        <v>1.079</v>
      </c>
    </row>
    <row r="193" ht="38" customHeight="1" spans="1:5">
      <c r="A193" s="260">
        <v>2296001</v>
      </c>
      <c r="B193" s="257" t="s">
        <v>2909</v>
      </c>
      <c r="C193" s="258"/>
      <c r="D193" s="258"/>
      <c r="E193" s="255" t="str">
        <f t="shared" si="3"/>
        <v/>
      </c>
    </row>
    <row r="194" s="236" customFormat="1" ht="38" customHeight="1" spans="1:5">
      <c r="A194" s="256" t="s">
        <v>2910</v>
      </c>
      <c r="B194" s="257" t="s">
        <v>2911</v>
      </c>
      <c r="C194" s="258">
        <v>635</v>
      </c>
      <c r="D194" s="258">
        <v>1088</v>
      </c>
      <c r="E194" s="255">
        <f t="shared" si="3"/>
        <v>0.713</v>
      </c>
    </row>
    <row r="195" ht="38" customHeight="1" spans="1:5">
      <c r="A195" s="256" t="s">
        <v>2912</v>
      </c>
      <c r="B195" s="257" t="s">
        <v>2913</v>
      </c>
      <c r="C195" s="258">
        <v>442</v>
      </c>
      <c r="D195" s="258">
        <v>1527</v>
      </c>
      <c r="E195" s="255">
        <f t="shared" si="3"/>
        <v>2.455</v>
      </c>
    </row>
    <row r="196" ht="38" customHeight="1" spans="1:5">
      <c r="A196" s="256" t="s">
        <v>2914</v>
      </c>
      <c r="B196" s="257" t="s">
        <v>2915</v>
      </c>
      <c r="C196" s="258">
        <v>23</v>
      </c>
      <c r="D196" s="258">
        <v>21</v>
      </c>
      <c r="E196" s="255">
        <f t="shared" si="3"/>
        <v>-0.087</v>
      </c>
    </row>
    <row r="197" ht="38" customHeight="1" spans="1:5">
      <c r="A197" s="256" t="s">
        <v>2916</v>
      </c>
      <c r="B197" s="257" t="s">
        <v>2917</v>
      </c>
      <c r="C197" s="258"/>
      <c r="D197" s="258"/>
      <c r="E197" s="255" t="str">
        <f t="shared" si="3"/>
        <v/>
      </c>
    </row>
    <row r="198" ht="38" customHeight="1" spans="1:5">
      <c r="A198" s="256" t="s">
        <v>2918</v>
      </c>
      <c r="B198" s="257" t="s">
        <v>2919</v>
      </c>
      <c r="C198" s="258">
        <v>183</v>
      </c>
      <c r="D198" s="258">
        <v>248</v>
      </c>
      <c r="E198" s="255">
        <f t="shared" si="3"/>
        <v>0.355</v>
      </c>
    </row>
    <row r="199" s="236" customFormat="1" ht="38" customHeight="1" spans="1:5">
      <c r="A199" s="256" t="s">
        <v>2920</v>
      </c>
      <c r="B199" s="257" t="s">
        <v>2921</v>
      </c>
      <c r="C199" s="258"/>
      <c r="D199" s="258"/>
      <c r="E199" s="255" t="str">
        <f t="shared" si="3"/>
        <v/>
      </c>
    </row>
    <row r="200" s="236" customFormat="1" ht="38" customHeight="1" spans="1:5">
      <c r="A200" s="256" t="s">
        <v>2922</v>
      </c>
      <c r="B200" s="257" t="s">
        <v>2923</v>
      </c>
      <c r="C200" s="258"/>
      <c r="D200" s="258"/>
      <c r="E200" s="255" t="str">
        <f t="shared" si="3"/>
        <v/>
      </c>
    </row>
    <row r="201" s="236" customFormat="1" ht="38" customHeight="1" spans="1:5">
      <c r="A201" s="256" t="s">
        <v>2924</v>
      </c>
      <c r="B201" s="257" t="s">
        <v>2925</v>
      </c>
      <c r="C201" s="258"/>
      <c r="D201" s="258"/>
      <c r="E201" s="255" t="str">
        <f t="shared" si="3"/>
        <v/>
      </c>
    </row>
    <row r="202" ht="38" customHeight="1" spans="1:5">
      <c r="A202" s="256" t="s">
        <v>2926</v>
      </c>
      <c r="B202" s="257" t="s">
        <v>2927</v>
      </c>
      <c r="C202" s="258"/>
      <c r="D202" s="258"/>
      <c r="E202" s="255" t="str">
        <f t="shared" si="3"/>
        <v/>
      </c>
    </row>
    <row r="203" s="236" customFormat="1" ht="38" customHeight="1" spans="1:5">
      <c r="A203" s="256" t="s">
        <v>2928</v>
      </c>
      <c r="B203" s="257" t="s">
        <v>2929</v>
      </c>
      <c r="C203" s="258">
        <v>491</v>
      </c>
      <c r="D203" s="258">
        <v>804</v>
      </c>
      <c r="E203" s="255">
        <f t="shared" si="3"/>
        <v>0.637</v>
      </c>
    </row>
    <row r="204" s="236" customFormat="1" ht="38" customHeight="1" spans="1:5">
      <c r="A204" s="249" t="s">
        <v>113</v>
      </c>
      <c r="B204" s="250" t="s">
        <v>2930</v>
      </c>
      <c r="C204" s="251">
        <f>C208+C219</f>
        <v>3351</v>
      </c>
      <c r="D204" s="251">
        <f>D208+D219</f>
        <v>4052</v>
      </c>
      <c r="E204" s="255">
        <f t="shared" si="3"/>
        <v>0.209</v>
      </c>
    </row>
    <row r="205" s="236" customFormat="1" ht="38" customHeight="1" spans="1:5">
      <c r="A205" s="256" t="s">
        <v>2931</v>
      </c>
      <c r="B205" s="257" t="s">
        <v>2932</v>
      </c>
      <c r="C205" s="258"/>
      <c r="D205" s="258"/>
      <c r="E205" s="255" t="str">
        <f t="shared" si="3"/>
        <v/>
      </c>
    </row>
    <row r="206" s="236" customFormat="1" ht="38" customHeight="1" spans="1:5">
      <c r="A206" s="256" t="s">
        <v>2933</v>
      </c>
      <c r="B206" s="257" t="s">
        <v>2934</v>
      </c>
      <c r="C206" s="258"/>
      <c r="D206" s="258"/>
      <c r="E206" s="255" t="str">
        <f t="shared" si="3"/>
        <v/>
      </c>
    </row>
    <row r="207" s="236" customFormat="1" ht="38" customHeight="1" spans="1:5">
      <c r="A207" s="256" t="s">
        <v>2935</v>
      </c>
      <c r="B207" s="257" t="s">
        <v>2936</v>
      </c>
      <c r="C207" s="258"/>
      <c r="D207" s="258"/>
      <c r="E207" s="255" t="str">
        <f t="shared" si="3"/>
        <v/>
      </c>
    </row>
    <row r="208" s="236" customFormat="1" ht="38" customHeight="1" spans="1:5">
      <c r="A208" s="256" t="s">
        <v>2937</v>
      </c>
      <c r="B208" s="257" t="s">
        <v>2938</v>
      </c>
      <c r="C208" s="258">
        <v>721</v>
      </c>
      <c r="D208" s="258">
        <v>723</v>
      </c>
      <c r="E208" s="255">
        <f t="shared" si="3"/>
        <v>0.003</v>
      </c>
    </row>
    <row r="209" s="236" customFormat="1" ht="38" customHeight="1" spans="1:5">
      <c r="A209" s="256" t="s">
        <v>2939</v>
      </c>
      <c r="B209" s="257" t="s">
        <v>2940</v>
      </c>
      <c r="C209" s="258"/>
      <c r="D209" s="258"/>
      <c r="E209" s="255" t="str">
        <f t="shared" si="3"/>
        <v/>
      </c>
    </row>
    <row r="210" ht="38" customHeight="1" spans="1:5">
      <c r="A210" s="256" t="s">
        <v>2941</v>
      </c>
      <c r="B210" s="257" t="s">
        <v>2942</v>
      </c>
      <c r="C210" s="258"/>
      <c r="D210" s="258"/>
      <c r="E210" s="255" t="str">
        <f t="shared" si="3"/>
        <v/>
      </c>
    </row>
    <row r="211" ht="38" customHeight="1" spans="1:5">
      <c r="A211" s="256" t="s">
        <v>2943</v>
      </c>
      <c r="B211" s="257" t="s">
        <v>2944</v>
      </c>
      <c r="C211" s="258"/>
      <c r="D211" s="258"/>
      <c r="E211" s="255" t="str">
        <f t="shared" si="3"/>
        <v/>
      </c>
    </row>
    <row r="212" ht="38" customHeight="1" spans="1:5">
      <c r="A212" s="256" t="s">
        <v>2945</v>
      </c>
      <c r="B212" s="257" t="s">
        <v>2946</v>
      </c>
      <c r="C212" s="258"/>
      <c r="D212" s="258"/>
      <c r="E212" s="255" t="str">
        <f t="shared" si="3"/>
        <v/>
      </c>
    </row>
    <row r="213" ht="38" customHeight="1" spans="1:5">
      <c r="A213" s="256" t="s">
        <v>2947</v>
      </c>
      <c r="B213" s="257" t="s">
        <v>2948</v>
      </c>
      <c r="C213" s="258">
        <v>0</v>
      </c>
      <c r="D213" s="258">
        <v>0</v>
      </c>
      <c r="E213" s="255" t="str">
        <f t="shared" si="3"/>
        <v/>
      </c>
    </row>
    <row r="214" ht="38" customHeight="1" spans="1:5">
      <c r="A214" s="256" t="s">
        <v>2949</v>
      </c>
      <c r="B214" s="257" t="s">
        <v>2950</v>
      </c>
      <c r="C214" s="258">
        <v>0</v>
      </c>
      <c r="D214" s="258">
        <v>0</v>
      </c>
      <c r="E214" s="255" t="str">
        <f t="shared" si="3"/>
        <v/>
      </c>
    </row>
    <row r="215" ht="38" customHeight="1" spans="1:5">
      <c r="A215" s="256" t="s">
        <v>2951</v>
      </c>
      <c r="B215" s="257" t="s">
        <v>2952</v>
      </c>
      <c r="C215" s="258">
        <v>0</v>
      </c>
      <c r="D215" s="258">
        <v>0</v>
      </c>
      <c r="E215" s="255" t="str">
        <f t="shared" si="3"/>
        <v/>
      </c>
    </row>
    <row r="216" ht="38" customHeight="1" spans="1:5">
      <c r="A216" s="256" t="s">
        <v>2953</v>
      </c>
      <c r="B216" s="257" t="s">
        <v>2954</v>
      </c>
      <c r="C216" s="258"/>
      <c r="D216" s="258"/>
      <c r="E216" s="255" t="str">
        <f t="shared" si="3"/>
        <v/>
      </c>
    </row>
    <row r="217" s="236" customFormat="1" ht="38" customHeight="1" spans="1:5">
      <c r="A217" s="256" t="s">
        <v>2955</v>
      </c>
      <c r="B217" s="257" t="s">
        <v>2956</v>
      </c>
      <c r="C217" s="258"/>
      <c r="D217" s="258"/>
      <c r="E217" s="255" t="str">
        <f t="shared" si="3"/>
        <v/>
      </c>
    </row>
    <row r="218" s="236" customFormat="1" ht="38" customHeight="1" spans="1:5">
      <c r="A218" s="256" t="s">
        <v>2957</v>
      </c>
      <c r="B218" s="257" t="s">
        <v>2958</v>
      </c>
      <c r="C218" s="258"/>
      <c r="D218" s="258"/>
      <c r="E218" s="255" t="str">
        <f t="shared" si="3"/>
        <v/>
      </c>
    </row>
    <row r="219" s="236" customFormat="1" ht="38" customHeight="1" spans="1:5">
      <c r="A219" s="256" t="s">
        <v>2959</v>
      </c>
      <c r="B219" s="257" t="s">
        <v>2960</v>
      </c>
      <c r="C219" s="258">
        <v>2630</v>
      </c>
      <c r="D219" s="258">
        <v>3329</v>
      </c>
      <c r="E219" s="255">
        <f t="shared" si="3"/>
        <v>0.266</v>
      </c>
    </row>
    <row r="220" ht="38" customHeight="1" spans="1:5">
      <c r="A220" s="256" t="s">
        <v>2961</v>
      </c>
      <c r="B220" s="257" t="s">
        <v>2962</v>
      </c>
      <c r="C220" s="258"/>
      <c r="D220" s="258"/>
      <c r="E220" s="255" t="str">
        <f t="shared" si="3"/>
        <v/>
      </c>
    </row>
    <row r="221" s="236" customFormat="1" ht="38" customHeight="1" spans="1:5">
      <c r="A221" s="249" t="s">
        <v>115</v>
      </c>
      <c r="B221" s="250" t="s">
        <v>2963</v>
      </c>
      <c r="C221" s="251">
        <v>61</v>
      </c>
      <c r="D221" s="251">
        <v>60</v>
      </c>
      <c r="E221" s="255">
        <f t="shared" si="3"/>
        <v>-0.016</v>
      </c>
    </row>
    <row r="222" s="236" customFormat="1" ht="38" customHeight="1" spans="1:5">
      <c r="A222" s="260">
        <v>23304</v>
      </c>
      <c r="B222" s="253" t="s">
        <v>2964</v>
      </c>
      <c r="C222" s="254">
        <f>C237+C238</f>
        <v>61</v>
      </c>
      <c r="D222" s="254">
        <f>D237+D238</f>
        <v>60</v>
      </c>
      <c r="E222" s="255">
        <f t="shared" si="3"/>
        <v>-0.016</v>
      </c>
    </row>
    <row r="223" ht="38" customHeight="1" spans="1:5">
      <c r="A223" s="256" t="s">
        <v>2965</v>
      </c>
      <c r="B223" s="257" t="s">
        <v>2966</v>
      </c>
      <c r="C223" s="258">
        <v>0</v>
      </c>
      <c r="D223" s="258">
        <v>0</v>
      </c>
      <c r="E223" s="255" t="str">
        <f t="shared" si="3"/>
        <v/>
      </c>
    </row>
    <row r="224" s="236" customFormat="1" ht="38" customHeight="1" spans="1:5">
      <c r="A224" s="256" t="s">
        <v>2967</v>
      </c>
      <c r="B224" s="257" t="s">
        <v>2968</v>
      </c>
      <c r="C224" s="258">
        <v>0</v>
      </c>
      <c r="D224" s="258">
        <v>0</v>
      </c>
      <c r="E224" s="255" t="str">
        <f t="shared" si="3"/>
        <v/>
      </c>
    </row>
    <row r="225" ht="38" customHeight="1" spans="1:5">
      <c r="A225" s="256" t="s">
        <v>2969</v>
      </c>
      <c r="B225" s="257" t="s">
        <v>2970</v>
      </c>
      <c r="C225" s="258"/>
      <c r="D225" s="258"/>
      <c r="E225" s="255" t="str">
        <f t="shared" si="3"/>
        <v/>
      </c>
    </row>
    <row r="226" s="236" customFormat="1" ht="38" customHeight="1" spans="1:5">
      <c r="A226" s="256" t="s">
        <v>2971</v>
      </c>
      <c r="B226" s="257" t="s">
        <v>2972</v>
      </c>
      <c r="C226" s="258"/>
      <c r="D226" s="258"/>
      <c r="E226" s="255" t="str">
        <f t="shared" si="3"/>
        <v/>
      </c>
    </row>
    <row r="227" s="236" customFormat="1" ht="38" customHeight="1" spans="1:5">
      <c r="A227" s="256" t="s">
        <v>2973</v>
      </c>
      <c r="B227" s="257" t="s">
        <v>2974</v>
      </c>
      <c r="C227" s="258"/>
      <c r="D227" s="258"/>
      <c r="E227" s="255" t="str">
        <f t="shared" si="3"/>
        <v/>
      </c>
    </row>
    <row r="228" ht="38" customHeight="1" spans="1:5">
      <c r="A228" s="256" t="s">
        <v>2975</v>
      </c>
      <c r="B228" s="257" t="s">
        <v>2976</v>
      </c>
      <c r="C228" s="258"/>
      <c r="D228" s="258"/>
      <c r="E228" s="255" t="str">
        <f t="shared" si="3"/>
        <v/>
      </c>
    </row>
    <row r="229" ht="38" customHeight="1" spans="1:5">
      <c r="A229" s="256" t="s">
        <v>2977</v>
      </c>
      <c r="B229" s="257" t="s">
        <v>2978</v>
      </c>
      <c r="C229" s="258"/>
      <c r="D229" s="258"/>
      <c r="E229" s="255" t="str">
        <f t="shared" si="3"/>
        <v/>
      </c>
    </row>
    <row r="230" ht="38" customHeight="1" spans="1:5">
      <c r="A230" s="256" t="s">
        <v>2979</v>
      </c>
      <c r="B230" s="257" t="s">
        <v>2980</v>
      </c>
      <c r="C230" s="258"/>
      <c r="D230" s="258"/>
      <c r="E230" s="255" t="str">
        <f t="shared" si="3"/>
        <v/>
      </c>
    </row>
    <row r="231" ht="38" customHeight="1" spans="1:5">
      <c r="A231" s="256" t="s">
        <v>2981</v>
      </c>
      <c r="B231" s="257" t="s">
        <v>2982</v>
      </c>
      <c r="C231" s="258">
        <v>0</v>
      </c>
      <c r="D231" s="258">
        <v>0</v>
      </c>
      <c r="E231" s="255" t="str">
        <f t="shared" si="3"/>
        <v/>
      </c>
    </row>
    <row r="232" ht="38" customHeight="1" spans="1:5">
      <c r="A232" s="256" t="s">
        <v>2983</v>
      </c>
      <c r="B232" s="257" t="s">
        <v>2984</v>
      </c>
      <c r="C232" s="258">
        <v>0</v>
      </c>
      <c r="D232" s="258">
        <v>0</v>
      </c>
      <c r="E232" s="255" t="str">
        <f t="shared" si="3"/>
        <v/>
      </c>
    </row>
    <row r="233" ht="38" customHeight="1" spans="1:5">
      <c r="A233" s="256" t="s">
        <v>2985</v>
      </c>
      <c r="B233" s="257" t="s">
        <v>2986</v>
      </c>
      <c r="C233" s="258">
        <v>0</v>
      </c>
      <c r="D233" s="258">
        <v>0</v>
      </c>
      <c r="E233" s="255" t="str">
        <f t="shared" si="3"/>
        <v/>
      </c>
    </row>
    <row r="234" ht="38" customHeight="1" spans="1:5">
      <c r="A234" s="256" t="s">
        <v>2987</v>
      </c>
      <c r="B234" s="257" t="s">
        <v>2988</v>
      </c>
      <c r="C234" s="258"/>
      <c r="D234" s="258"/>
      <c r="E234" s="255" t="str">
        <f t="shared" si="3"/>
        <v/>
      </c>
    </row>
    <row r="235" ht="38" customHeight="1" spans="1:5">
      <c r="A235" s="256" t="s">
        <v>2989</v>
      </c>
      <c r="B235" s="257" t="s">
        <v>2990</v>
      </c>
      <c r="C235" s="258"/>
      <c r="D235" s="258"/>
      <c r="E235" s="255" t="str">
        <f t="shared" si="3"/>
        <v/>
      </c>
    </row>
    <row r="236" s="236" customFormat="1" ht="38" customHeight="1" spans="1:5">
      <c r="A236" s="256" t="s">
        <v>2991</v>
      </c>
      <c r="B236" s="257" t="s">
        <v>2992</v>
      </c>
      <c r="C236" s="258"/>
      <c r="D236" s="258"/>
      <c r="E236" s="255" t="str">
        <f t="shared" ref="E236:E269" si="4">IF(C236&gt;0,D236/C236-1,IF(C236&lt;0,-(D236/C236-1),""))</f>
        <v/>
      </c>
    </row>
    <row r="237" ht="38" customHeight="1" spans="1:5">
      <c r="A237" s="256" t="s">
        <v>2993</v>
      </c>
      <c r="B237" s="257" t="s">
        <v>2994</v>
      </c>
      <c r="C237" s="258">
        <v>4</v>
      </c>
      <c r="D237" s="258">
        <v>60</v>
      </c>
      <c r="E237" s="255">
        <f t="shared" si="4"/>
        <v>14</v>
      </c>
    </row>
    <row r="238" ht="38" customHeight="1" spans="1:5">
      <c r="A238" s="256" t="s">
        <v>2995</v>
      </c>
      <c r="B238" s="257" t="s">
        <v>2996</v>
      </c>
      <c r="C238" s="258">
        <v>57</v>
      </c>
      <c r="D238" s="258"/>
      <c r="E238" s="255">
        <f t="shared" si="4"/>
        <v>-1</v>
      </c>
    </row>
    <row r="239" ht="38" customHeight="1" spans="1:5">
      <c r="A239" s="259" t="s">
        <v>2997</v>
      </c>
      <c r="B239" s="250" t="s">
        <v>2998</v>
      </c>
      <c r="C239" s="251"/>
      <c r="D239" s="251"/>
      <c r="E239" s="255" t="str">
        <f t="shared" si="4"/>
        <v/>
      </c>
    </row>
    <row r="240" ht="38" customHeight="1" spans="1:5">
      <c r="A240" s="260" t="s">
        <v>2999</v>
      </c>
      <c r="B240" s="253" t="s">
        <v>3000</v>
      </c>
      <c r="C240" s="254"/>
      <c r="D240" s="254"/>
      <c r="E240" s="255" t="str">
        <f t="shared" si="4"/>
        <v/>
      </c>
    </row>
    <row r="241" ht="38" customHeight="1" spans="1:5">
      <c r="A241" s="260" t="s">
        <v>3001</v>
      </c>
      <c r="B241" s="257" t="s">
        <v>3002</v>
      </c>
      <c r="C241" s="258"/>
      <c r="D241" s="258"/>
      <c r="E241" s="255" t="str">
        <f t="shared" si="4"/>
        <v/>
      </c>
    </row>
    <row r="242" ht="38" customHeight="1" spans="1:5">
      <c r="A242" s="260" t="s">
        <v>3003</v>
      </c>
      <c r="B242" s="257" t="s">
        <v>3004</v>
      </c>
      <c r="C242" s="258"/>
      <c r="D242" s="258"/>
      <c r="E242" s="255" t="str">
        <f t="shared" si="4"/>
        <v/>
      </c>
    </row>
    <row r="243" ht="38" customHeight="1" spans="1:5">
      <c r="A243" s="260" t="s">
        <v>3005</v>
      </c>
      <c r="B243" s="257" t="s">
        <v>3006</v>
      </c>
      <c r="C243" s="258"/>
      <c r="D243" s="258"/>
      <c r="E243" s="255" t="str">
        <f t="shared" si="4"/>
        <v/>
      </c>
    </row>
    <row r="244" ht="38" customHeight="1" spans="1:5">
      <c r="A244" s="260" t="s">
        <v>3007</v>
      </c>
      <c r="B244" s="257" t="s">
        <v>3008</v>
      </c>
      <c r="C244" s="258"/>
      <c r="D244" s="258"/>
      <c r="E244" s="255" t="str">
        <f t="shared" si="4"/>
        <v/>
      </c>
    </row>
    <row r="245" ht="38" customHeight="1" spans="1:5">
      <c r="A245" s="260" t="s">
        <v>3009</v>
      </c>
      <c r="B245" s="257" t="s">
        <v>3010</v>
      </c>
      <c r="C245" s="258"/>
      <c r="D245" s="258"/>
      <c r="E245" s="255" t="str">
        <f t="shared" si="4"/>
        <v/>
      </c>
    </row>
    <row r="246" ht="38" customHeight="1" spans="1:5">
      <c r="A246" s="260" t="s">
        <v>3011</v>
      </c>
      <c r="B246" s="257" t="s">
        <v>3012</v>
      </c>
      <c r="C246" s="258"/>
      <c r="D246" s="258"/>
      <c r="E246" s="255" t="str">
        <f t="shared" si="4"/>
        <v/>
      </c>
    </row>
    <row r="247" ht="38" customHeight="1" spans="1:5">
      <c r="A247" s="260" t="s">
        <v>3013</v>
      </c>
      <c r="B247" s="257" t="s">
        <v>3014</v>
      </c>
      <c r="C247" s="258"/>
      <c r="D247" s="258"/>
      <c r="E247" s="255" t="str">
        <f t="shared" si="4"/>
        <v/>
      </c>
    </row>
    <row r="248" ht="38" customHeight="1" spans="1:5">
      <c r="A248" s="260" t="s">
        <v>3015</v>
      </c>
      <c r="B248" s="257" t="s">
        <v>3016</v>
      </c>
      <c r="C248" s="258"/>
      <c r="D248" s="258"/>
      <c r="E248" s="255" t="str">
        <f t="shared" si="4"/>
        <v/>
      </c>
    </row>
    <row r="249" ht="38" customHeight="1" spans="1:5">
      <c r="A249" s="260" t="s">
        <v>3017</v>
      </c>
      <c r="B249" s="257" t="s">
        <v>3018</v>
      </c>
      <c r="C249" s="258"/>
      <c r="D249" s="258"/>
      <c r="E249" s="255" t="str">
        <f t="shared" si="4"/>
        <v/>
      </c>
    </row>
    <row r="250" ht="38" customHeight="1" spans="1:5">
      <c r="A250" s="260" t="s">
        <v>3019</v>
      </c>
      <c r="B250" s="257" t="s">
        <v>3020</v>
      </c>
      <c r="C250" s="258"/>
      <c r="D250" s="258"/>
      <c r="E250" s="255" t="str">
        <f t="shared" si="4"/>
        <v/>
      </c>
    </row>
    <row r="251" ht="38" customHeight="1" spans="1:5">
      <c r="A251" s="260" t="s">
        <v>3021</v>
      </c>
      <c r="B251" s="257" t="s">
        <v>3022</v>
      </c>
      <c r="C251" s="258"/>
      <c r="D251" s="258"/>
      <c r="E251" s="255" t="str">
        <f t="shared" si="4"/>
        <v/>
      </c>
    </row>
    <row r="252" ht="38" customHeight="1" spans="1:5">
      <c r="A252" s="260" t="s">
        <v>3023</v>
      </c>
      <c r="B252" s="257" t="s">
        <v>3024</v>
      </c>
      <c r="C252" s="258"/>
      <c r="D252" s="258"/>
      <c r="E252" s="255" t="str">
        <f t="shared" si="4"/>
        <v/>
      </c>
    </row>
    <row r="253" ht="38" customHeight="1" spans="1:5">
      <c r="A253" s="260" t="s">
        <v>3025</v>
      </c>
      <c r="B253" s="253" t="s">
        <v>3026</v>
      </c>
      <c r="C253" s="254"/>
      <c r="D253" s="254"/>
      <c r="E253" s="255" t="str">
        <f t="shared" si="4"/>
        <v/>
      </c>
    </row>
    <row r="254" ht="38" customHeight="1" spans="1:5">
      <c r="A254" s="260" t="s">
        <v>3027</v>
      </c>
      <c r="B254" s="257" t="s">
        <v>3028</v>
      </c>
      <c r="C254" s="258">
        <v>0</v>
      </c>
      <c r="D254" s="258"/>
      <c r="E254" s="255" t="str">
        <f t="shared" si="4"/>
        <v/>
      </c>
    </row>
    <row r="255" ht="38" customHeight="1" spans="1:5">
      <c r="A255" s="260" t="s">
        <v>3029</v>
      </c>
      <c r="B255" s="257" t="s">
        <v>3030</v>
      </c>
      <c r="C255" s="258">
        <v>0</v>
      </c>
      <c r="D255" s="258"/>
      <c r="E255" s="255" t="str">
        <f t="shared" si="4"/>
        <v/>
      </c>
    </row>
    <row r="256" ht="38" customHeight="1" spans="1:5">
      <c r="A256" s="260" t="s">
        <v>3031</v>
      </c>
      <c r="B256" s="257" t="s">
        <v>3032</v>
      </c>
      <c r="C256" s="258">
        <v>0</v>
      </c>
      <c r="D256" s="258"/>
      <c r="E256" s="255" t="str">
        <f t="shared" si="4"/>
        <v/>
      </c>
    </row>
    <row r="257" ht="38" customHeight="1" spans="1:5">
      <c r="A257" s="260" t="s">
        <v>3033</v>
      </c>
      <c r="B257" s="257" t="s">
        <v>3034</v>
      </c>
      <c r="C257" s="258"/>
      <c r="D257" s="258"/>
      <c r="E257" s="255" t="str">
        <f t="shared" si="4"/>
        <v/>
      </c>
    </row>
    <row r="258" ht="38" customHeight="1" spans="1:5">
      <c r="A258" s="260" t="s">
        <v>3035</v>
      </c>
      <c r="B258" s="257" t="s">
        <v>3036</v>
      </c>
      <c r="C258" s="258"/>
      <c r="D258" s="258"/>
      <c r="E258" s="255" t="str">
        <f t="shared" si="4"/>
        <v/>
      </c>
    </row>
    <row r="259" ht="38" customHeight="1" spans="1:5">
      <c r="A259" s="260" t="s">
        <v>3037</v>
      </c>
      <c r="B259" s="257" t="s">
        <v>3038</v>
      </c>
      <c r="C259" s="258"/>
      <c r="D259" s="258"/>
      <c r="E259" s="255" t="str">
        <f t="shared" si="4"/>
        <v/>
      </c>
    </row>
    <row r="260" ht="38" customHeight="1" spans="1:5">
      <c r="A260" s="249"/>
      <c r="B260" s="250"/>
      <c r="C260" s="261"/>
      <c r="D260" s="261"/>
      <c r="E260" s="255" t="str">
        <f t="shared" si="4"/>
        <v/>
      </c>
    </row>
    <row r="261" ht="38" customHeight="1" spans="1:5">
      <c r="A261" s="262"/>
      <c r="B261" s="263" t="s">
        <v>3039</v>
      </c>
      <c r="C261" s="251">
        <f>C221+C204+C178+C100+C43</f>
        <v>18448</v>
      </c>
      <c r="D261" s="251">
        <f>D221+D204+D178+D100+D43</f>
        <v>28279</v>
      </c>
      <c r="E261" s="255">
        <f t="shared" si="4"/>
        <v>0.533</v>
      </c>
    </row>
    <row r="262" ht="38" customHeight="1" spans="1:5">
      <c r="A262" s="306" t="s">
        <v>3040</v>
      </c>
      <c r="B262" s="265" t="s">
        <v>120</v>
      </c>
      <c r="C262" s="266">
        <v>30</v>
      </c>
      <c r="D262" s="266">
        <v>677</v>
      </c>
      <c r="E262" s="255">
        <f t="shared" si="4"/>
        <v>21.567</v>
      </c>
    </row>
    <row r="263" ht="38" customHeight="1" spans="1:5">
      <c r="A263" s="306" t="s">
        <v>3041</v>
      </c>
      <c r="B263" s="267" t="s">
        <v>3042</v>
      </c>
      <c r="C263" s="266">
        <f>SUM(C264:C265)</f>
        <v>30</v>
      </c>
      <c r="D263" s="266">
        <f>SUM(D264:D265)</f>
        <v>677</v>
      </c>
      <c r="E263" s="255">
        <f t="shared" si="4"/>
        <v>21.567</v>
      </c>
    </row>
    <row r="264" ht="38" customHeight="1" spans="1:5">
      <c r="A264" s="307" t="s">
        <v>3043</v>
      </c>
      <c r="B264" s="269" t="s">
        <v>3044</v>
      </c>
      <c r="C264" s="270">
        <v>30</v>
      </c>
      <c r="D264" s="271">
        <v>677</v>
      </c>
      <c r="E264" s="255">
        <f t="shared" si="4"/>
        <v>21.567</v>
      </c>
    </row>
    <row r="265" ht="38" customHeight="1" spans="1:5">
      <c r="A265" s="307" t="s">
        <v>3045</v>
      </c>
      <c r="B265" s="269" t="s">
        <v>3046</v>
      </c>
      <c r="C265" s="270"/>
      <c r="D265" s="271"/>
      <c r="E265" s="255" t="str">
        <f t="shared" si="4"/>
        <v/>
      </c>
    </row>
    <row r="266" ht="38" customHeight="1" spans="1:5">
      <c r="A266" s="308" t="s">
        <v>3047</v>
      </c>
      <c r="B266" s="273" t="s">
        <v>3048</v>
      </c>
      <c r="C266" s="274"/>
      <c r="D266" s="275">
        <v>1450</v>
      </c>
      <c r="E266" s="255" t="str">
        <f t="shared" si="4"/>
        <v/>
      </c>
    </row>
    <row r="267" ht="38" customHeight="1" spans="1:5">
      <c r="A267" s="308" t="s">
        <v>3049</v>
      </c>
      <c r="B267" s="273" t="s">
        <v>3050</v>
      </c>
      <c r="C267" s="274">
        <v>2501</v>
      </c>
      <c r="D267" s="275"/>
      <c r="E267" s="255">
        <f t="shared" si="4"/>
        <v>-1</v>
      </c>
    </row>
    <row r="268" ht="38" customHeight="1" spans="1:5">
      <c r="A268" s="308" t="s">
        <v>3051</v>
      </c>
      <c r="B268" s="276" t="s">
        <v>3052</v>
      </c>
      <c r="C268" s="266">
        <v>51800</v>
      </c>
      <c r="D268" s="277"/>
      <c r="E268" s="255">
        <f t="shared" si="4"/>
        <v>-1</v>
      </c>
    </row>
    <row r="269" ht="38" customHeight="1" spans="1:5">
      <c r="A269" s="309"/>
      <c r="B269" s="278" t="s">
        <v>127</v>
      </c>
      <c r="C269" s="266">
        <f>C268+C267+C266+C263+C261</f>
        <v>72779</v>
      </c>
      <c r="D269" s="266">
        <f>D268+D267+D266+D263+D261</f>
        <v>30406</v>
      </c>
      <c r="E269" s="255">
        <f t="shared" si="4"/>
        <v>-0.582</v>
      </c>
    </row>
    <row r="270" spans="3:3">
      <c r="C270" s="310"/>
    </row>
    <row r="272" spans="3:3">
      <c r="C272" s="310"/>
    </row>
    <row r="274" spans="3:3">
      <c r="C274" s="310"/>
    </row>
    <row r="275" spans="3:3">
      <c r="C275" s="310"/>
    </row>
    <row r="277" spans="3:3">
      <c r="C277" s="310"/>
    </row>
    <row r="278" spans="3:3">
      <c r="C278" s="310"/>
    </row>
    <row r="279" spans="3:3">
      <c r="C279" s="310"/>
    </row>
    <row r="280" spans="3:3">
      <c r="C280" s="310"/>
    </row>
    <row r="282" spans="3:3">
      <c r="C282" s="310"/>
    </row>
  </sheetData>
  <autoFilter xmlns:etc="http://www.wps.cn/officeDocument/2017/etCustomData" ref="A3:E269" etc:filterBottomFollowUsedRange="0">
    <extLst/>
  </autoFilter>
  <mergeCells count="1">
    <mergeCell ref="A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1">
    <tabColor rgb="FF00B0F0"/>
  </sheetPr>
  <dimension ref="A1:E38"/>
  <sheetViews>
    <sheetView showGridLines="0" showZeros="0" view="pageBreakPreview" zoomScaleNormal="115" workbookViewId="0">
      <pane ySplit="3" topLeftCell="A34" activePane="bottomLeft" state="frozen"/>
      <selection/>
      <selection pane="bottomLeft" activeCell="H8" sqref="H8"/>
    </sheetView>
  </sheetViews>
  <sheetFormatPr defaultColWidth="9" defaultRowHeight="14.25" outlineLevelCol="4"/>
  <cols>
    <col min="1" max="1" width="13" style="117" customWidth="1"/>
    <col min="2" max="2" width="46" style="117" customWidth="1"/>
    <col min="3" max="3" width="18" style="117" customWidth="1"/>
    <col min="4" max="4" width="17.75" style="117" customWidth="1"/>
    <col min="5" max="5" width="17.375" style="281" customWidth="1"/>
    <col min="6" max="16384" width="9" style="117"/>
  </cols>
  <sheetData>
    <row r="1" ht="45" customHeight="1" spans="1:5">
      <c r="A1" s="242" t="s">
        <v>3053</v>
      </c>
      <c r="B1" s="242"/>
      <c r="C1" s="242"/>
      <c r="D1" s="242"/>
      <c r="E1" s="242"/>
    </row>
    <row r="2" s="131" customFormat="1" ht="20.1" customHeight="1" spans="1:5">
      <c r="A2" s="282"/>
      <c r="B2" s="283"/>
      <c r="C2" s="284"/>
      <c r="D2" s="283"/>
      <c r="E2" s="285" t="s">
        <v>2</v>
      </c>
    </row>
    <row r="3" s="280" customFormat="1" ht="45" customHeight="1" spans="1:5">
      <c r="A3" s="286" t="s">
        <v>3</v>
      </c>
      <c r="B3" s="287" t="s">
        <v>4</v>
      </c>
      <c r="C3" s="136" t="s">
        <v>129</v>
      </c>
      <c r="D3" s="136" t="s">
        <v>6</v>
      </c>
      <c r="E3" s="136" t="s">
        <v>130</v>
      </c>
    </row>
    <row r="4" s="280" customFormat="1" ht="36" customHeight="1" spans="1:5">
      <c r="A4" s="256" t="s">
        <v>2536</v>
      </c>
      <c r="B4" s="250" t="s">
        <v>2537</v>
      </c>
      <c r="C4" s="251"/>
      <c r="D4" s="251"/>
      <c r="E4" s="252"/>
    </row>
    <row r="5" ht="36" customHeight="1" spans="1:5">
      <c r="A5" s="256" t="s">
        <v>2538</v>
      </c>
      <c r="B5" s="250" t="s">
        <v>2539</v>
      </c>
      <c r="C5" s="251"/>
      <c r="D5" s="251"/>
      <c r="E5" s="288"/>
    </row>
    <row r="6" ht="36" customHeight="1" spans="1:5">
      <c r="A6" s="256" t="s">
        <v>2540</v>
      </c>
      <c r="B6" s="250" t="s">
        <v>2541</v>
      </c>
      <c r="C6" s="251"/>
      <c r="D6" s="251"/>
      <c r="E6" s="288"/>
    </row>
    <row r="7" ht="36" customHeight="1" spans="1:5">
      <c r="A7" s="256" t="s">
        <v>2542</v>
      </c>
      <c r="B7" s="250" t="s">
        <v>2543</v>
      </c>
      <c r="C7" s="251"/>
      <c r="D7" s="251"/>
      <c r="E7" s="288"/>
    </row>
    <row r="8" ht="36" customHeight="1" spans="1:5">
      <c r="A8" s="256" t="s">
        <v>2544</v>
      </c>
      <c r="B8" s="250" t="s">
        <v>2545</v>
      </c>
      <c r="C8" s="251">
        <v>947</v>
      </c>
      <c r="D8" s="251">
        <v>19335</v>
      </c>
      <c r="E8" s="288">
        <f>IF(C8&gt;0,D8/C8-1,IF(C8&lt;0,-(D8/C8-1),""))</f>
        <v>19.417</v>
      </c>
    </row>
    <row r="9" ht="36" customHeight="1" spans="1:5">
      <c r="A9" s="256" t="s">
        <v>2546</v>
      </c>
      <c r="B9" s="250" t="s">
        <v>2547</v>
      </c>
      <c r="C9" s="251"/>
      <c r="D9" s="251"/>
      <c r="E9" s="288" t="str">
        <f t="shared" ref="E9:E38" si="0">IF(C9&gt;0,D9/C9-1,IF(C9&lt;0,-(D9/C9-1),""))</f>
        <v/>
      </c>
    </row>
    <row r="10" ht="36" customHeight="1" spans="1:5">
      <c r="A10" s="256" t="s">
        <v>2548</v>
      </c>
      <c r="B10" s="250" t="s">
        <v>2549</v>
      </c>
      <c r="C10" s="251"/>
      <c r="D10" s="251"/>
      <c r="E10" s="288" t="str">
        <f t="shared" si="0"/>
        <v/>
      </c>
    </row>
    <row r="11" ht="36" customHeight="1" spans="1:5">
      <c r="A11" s="256" t="s">
        <v>2550</v>
      </c>
      <c r="B11" s="253" t="s">
        <v>2551</v>
      </c>
      <c r="C11" s="254"/>
      <c r="D11" s="254"/>
      <c r="E11" s="288" t="str">
        <f t="shared" si="0"/>
        <v/>
      </c>
    </row>
    <row r="12" ht="36" customHeight="1" spans="1:5">
      <c r="A12" s="256" t="s">
        <v>2552</v>
      </c>
      <c r="B12" s="253" t="s">
        <v>2553</v>
      </c>
      <c r="C12" s="254"/>
      <c r="D12" s="254"/>
      <c r="E12" s="288" t="str">
        <f t="shared" si="0"/>
        <v/>
      </c>
    </row>
    <row r="13" ht="36" customHeight="1" spans="1:5">
      <c r="A13" s="256" t="s">
        <v>2554</v>
      </c>
      <c r="B13" s="253" t="s">
        <v>2555</v>
      </c>
      <c r="C13" s="254"/>
      <c r="D13" s="254"/>
      <c r="E13" s="288" t="str">
        <f t="shared" si="0"/>
        <v/>
      </c>
    </row>
    <row r="14" ht="36" customHeight="1" spans="1:5">
      <c r="A14" s="256" t="s">
        <v>2556</v>
      </c>
      <c r="B14" s="253" t="s">
        <v>2557</v>
      </c>
      <c r="C14" s="254"/>
      <c r="D14" s="254"/>
      <c r="E14" s="288" t="str">
        <f t="shared" si="0"/>
        <v/>
      </c>
    </row>
    <row r="15" ht="36" customHeight="1" spans="1:5">
      <c r="A15" s="256" t="s">
        <v>2558</v>
      </c>
      <c r="B15" s="253" t="s">
        <v>2559</v>
      </c>
      <c r="C15" s="254"/>
      <c r="D15" s="254"/>
      <c r="E15" s="288" t="str">
        <f t="shared" si="0"/>
        <v/>
      </c>
    </row>
    <row r="16" ht="36" customHeight="1" spans="1:5">
      <c r="A16" s="289" t="s">
        <v>2560</v>
      </c>
      <c r="B16" s="138" t="s">
        <v>2561</v>
      </c>
      <c r="C16" s="251"/>
      <c r="D16" s="251"/>
      <c r="E16" s="288" t="str">
        <f t="shared" si="0"/>
        <v/>
      </c>
    </row>
    <row r="17" ht="36" customHeight="1" spans="1:5">
      <c r="A17" s="289" t="s">
        <v>2562</v>
      </c>
      <c r="B17" s="138" t="s">
        <v>2563</v>
      </c>
      <c r="C17" s="251"/>
      <c r="D17" s="251"/>
      <c r="E17" s="288" t="str">
        <f t="shared" si="0"/>
        <v/>
      </c>
    </row>
    <row r="18" ht="36" customHeight="1" spans="1:5">
      <c r="A18" s="289" t="s">
        <v>2564</v>
      </c>
      <c r="B18" s="144" t="s">
        <v>2565</v>
      </c>
      <c r="C18" s="254"/>
      <c r="D18" s="254"/>
      <c r="E18" s="288" t="str">
        <f t="shared" si="0"/>
        <v/>
      </c>
    </row>
    <row r="19" ht="36" customHeight="1" spans="1:5">
      <c r="A19" s="289" t="s">
        <v>2566</v>
      </c>
      <c r="B19" s="144" t="s">
        <v>2567</v>
      </c>
      <c r="C19" s="254"/>
      <c r="D19" s="254"/>
      <c r="E19" s="288" t="str">
        <f t="shared" si="0"/>
        <v/>
      </c>
    </row>
    <row r="20" ht="36" customHeight="1" spans="1:5">
      <c r="A20" s="289" t="s">
        <v>2568</v>
      </c>
      <c r="B20" s="138" t="s">
        <v>2569</v>
      </c>
      <c r="C20" s="251"/>
      <c r="D20" s="251"/>
      <c r="E20" s="288" t="str">
        <f t="shared" si="0"/>
        <v/>
      </c>
    </row>
    <row r="21" ht="36" customHeight="1" spans="1:5">
      <c r="A21" s="289" t="s">
        <v>2570</v>
      </c>
      <c r="B21" s="138" t="s">
        <v>2571</v>
      </c>
      <c r="C21" s="251"/>
      <c r="D21" s="251"/>
      <c r="E21" s="288" t="str">
        <f t="shared" si="0"/>
        <v/>
      </c>
    </row>
    <row r="22" ht="36" customHeight="1" spans="1:5">
      <c r="A22" s="289" t="s">
        <v>2572</v>
      </c>
      <c r="B22" s="138" t="s">
        <v>2573</v>
      </c>
      <c r="C22" s="251"/>
      <c r="D22" s="251"/>
      <c r="E22" s="288" t="str">
        <f t="shared" si="0"/>
        <v/>
      </c>
    </row>
    <row r="23" ht="36" customHeight="1" spans="1:5">
      <c r="A23" s="256" t="s">
        <v>2574</v>
      </c>
      <c r="B23" s="250" t="s">
        <v>2575</v>
      </c>
      <c r="C23" s="251"/>
      <c r="D23" s="251"/>
      <c r="E23" s="288" t="str">
        <f t="shared" si="0"/>
        <v/>
      </c>
    </row>
    <row r="24" ht="36" customHeight="1" spans="1:5">
      <c r="A24" s="256" t="s">
        <v>2576</v>
      </c>
      <c r="B24" s="250" t="s">
        <v>2577</v>
      </c>
      <c r="C24" s="251">
        <v>386</v>
      </c>
      <c r="D24" s="251">
        <v>370</v>
      </c>
      <c r="E24" s="288">
        <f t="shared" si="0"/>
        <v>-0.041</v>
      </c>
    </row>
    <row r="25" ht="36" customHeight="1" spans="1:5">
      <c r="A25" s="256" t="s">
        <v>2578</v>
      </c>
      <c r="B25" s="250" t="s">
        <v>2579</v>
      </c>
      <c r="C25" s="251"/>
      <c r="D25" s="251"/>
      <c r="E25" s="288" t="str">
        <f t="shared" si="0"/>
        <v/>
      </c>
    </row>
    <row r="26" ht="36" customHeight="1" spans="1:5">
      <c r="A26" s="256" t="s">
        <v>2580</v>
      </c>
      <c r="B26" s="250" t="s">
        <v>2581</v>
      </c>
      <c r="C26" s="251"/>
      <c r="D26" s="251"/>
      <c r="E26" s="288" t="str">
        <f t="shared" si="0"/>
        <v/>
      </c>
    </row>
    <row r="27" ht="36" customHeight="1" spans="1:5">
      <c r="A27" s="256" t="s">
        <v>2582</v>
      </c>
      <c r="B27" s="250" t="s">
        <v>2583</v>
      </c>
      <c r="C27" s="251">
        <v>11</v>
      </c>
      <c r="D27" s="251">
        <v>200</v>
      </c>
      <c r="E27" s="288">
        <f t="shared" si="0"/>
        <v>17.182</v>
      </c>
    </row>
    <row r="28" ht="36" customHeight="1" spans="1:5">
      <c r="A28" s="256"/>
      <c r="B28" s="253"/>
      <c r="C28" s="254"/>
      <c r="D28" s="254"/>
      <c r="E28" s="288" t="str">
        <f t="shared" si="0"/>
        <v/>
      </c>
    </row>
    <row r="29" ht="36" customHeight="1" spans="1:5">
      <c r="A29" s="262"/>
      <c r="B29" s="263" t="s">
        <v>2584</v>
      </c>
      <c r="C29" s="251">
        <f>C27+C8+C24</f>
        <v>1344</v>
      </c>
      <c r="D29" s="251">
        <f>D27+D8+D24</f>
        <v>19905</v>
      </c>
      <c r="E29" s="288">
        <f t="shared" si="0"/>
        <v>13.81</v>
      </c>
    </row>
    <row r="30" ht="36" customHeight="1" spans="1:5">
      <c r="A30" s="290">
        <v>105</v>
      </c>
      <c r="B30" s="291" t="s">
        <v>2585</v>
      </c>
      <c r="C30" s="266"/>
      <c r="D30" s="277"/>
      <c r="E30" s="288" t="str">
        <f t="shared" si="0"/>
        <v/>
      </c>
    </row>
    <row r="31" ht="36" customHeight="1" spans="1:5">
      <c r="A31" s="290">
        <v>110</v>
      </c>
      <c r="B31" s="292" t="s">
        <v>60</v>
      </c>
      <c r="C31" s="266">
        <v>5759</v>
      </c>
      <c r="D31" s="266">
        <v>3000</v>
      </c>
      <c r="E31" s="288">
        <f t="shared" si="0"/>
        <v>-0.479</v>
      </c>
    </row>
    <row r="32" ht="36" customHeight="1" spans="1:5">
      <c r="A32" s="293">
        <v>11004</v>
      </c>
      <c r="B32" s="292" t="s">
        <v>2586</v>
      </c>
      <c r="C32" s="266">
        <v>5759</v>
      </c>
      <c r="D32" s="266">
        <v>3000</v>
      </c>
      <c r="E32" s="288">
        <f t="shared" si="0"/>
        <v>-0.479</v>
      </c>
    </row>
    <row r="33" ht="36" customHeight="1" spans="1:5">
      <c r="A33" s="293">
        <v>1100401</v>
      </c>
      <c r="B33" s="294" t="s">
        <v>2587</v>
      </c>
      <c r="C33" s="274">
        <v>5759</v>
      </c>
      <c r="D33" s="275">
        <v>3000</v>
      </c>
      <c r="E33" s="288">
        <f t="shared" si="0"/>
        <v>-0.479</v>
      </c>
    </row>
    <row r="34" ht="36" customHeight="1" spans="1:5">
      <c r="A34" s="293">
        <v>1100402</v>
      </c>
      <c r="B34" s="294" t="s">
        <v>2588</v>
      </c>
      <c r="C34" s="274"/>
      <c r="D34" s="275"/>
      <c r="E34" s="288" t="str">
        <f t="shared" si="0"/>
        <v/>
      </c>
    </row>
    <row r="35" ht="36" customHeight="1" spans="1:5">
      <c r="A35" s="293">
        <v>11008</v>
      </c>
      <c r="B35" s="294" t="s">
        <v>63</v>
      </c>
      <c r="C35" s="266">
        <v>1850</v>
      </c>
      <c r="D35" s="277">
        <v>2501</v>
      </c>
      <c r="E35" s="288">
        <f t="shared" si="0"/>
        <v>0.352</v>
      </c>
    </row>
    <row r="36" ht="36" customHeight="1" spans="1:5">
      <c r="A36" s="295">
        <v>11009</v>
      </c>
      <c r="B36" s="294" t="s">
        <v>64</v>
      </c>
      <c r="C36" s="296">
        <v>3026</v>
      </c>
      <c r="D36" s="297"/>
      <c r="E36" s="288">
        <f t="shared" si="0"/>
        <v>-1</v>
      </c>
    </row>
    <row r="37" ht="36" customHeight="1" spans="1:5">
      <c r="A37" s="295"/>
      <c r="B37" s="298" t="s">
        <v>2589</v>
      </c>
      <c r="C37" s="296">
        <v>60800</v>
      </c>
      <c r="D37" s="297">
        <v>5000</v>
      </c>
      <c r="E37" s="288">
        <f t="shared" si="0"/>
        <v>-0.918</v>
      </c>
    </row>
    <row r="38" ht="36" customHeight="1" spans="1:5">
      <c r="A38" s="299"/>
      <c r="B38" s="300" t="s">
        <v>67</v>
      </c>
      <c r="C38" s="301">
        <f>C37+C36+C35+C32+C29</f>
        <v>72779</v>
      </c>
      <c r="D38" s="301">
        <f>D37+D36+D35+D32+D29</f>
        <v>30406</v>
      </c>
      <c r="E38" s="288">
        <f t="shared" si="0"/>
        <v>-0.582</v>
      </c>
    </row>
  </sheetData>
  <autoFilter xmlns:etc="http://www.wps.cn/officeDocument/2017/etCustomData" ref="A3:E38" etc:filterBottomFollowUsedRange="0">
    <extLst/>
  </autoFilter>
  <mergeCells count="1">
    <mergeCell ref="A1:E1"/>
  </mergeCells>
  <conditionalFormatting sqref="B30">
    <cfRule type="expression" dxfId="1" priority="6" stopIfTrue="1">
      <formula>"len($A:$A)=3"</formula>
    </cfRule>
  </conditionalFormatting>
  <conditionalFormatting sqref="B32">
    <cfRule type="expression" dxfId="1" priority="2" stopIfTrue="1">
      <formula>"len($A:$A)=3"</formula>
    </cfRule>
  </conditionalFormatting>
  <conditionalFormatting sqref="B34">
    <cfRule type="expression" dxfId="1" priority="1" stopIfTrue="1">
      <formula>"len($A:$A)=3"</formula>
    </cfRule>
  </conditionalFormatting>
  <conditionalFormatting sqref="C30:C35 D31:D34">
    <cfRule type="expression" dxfId="1" priority="5" stopIfTrue="1">
      <formula>"len($A:$A)=3"</formula>
    </cfRule>
  </conditionalFormatting>
  <conditionalFormatting sqref="D30 D33:D35">
    <cfRule type="expression" dxfId="1" priority="4" stopIfTrue="1">
      <formula>"len($A:$A)=3"</formula>
    </cfRule>
  </conditionalFormatting>
  <conditionalFormatting sqref="B31 B33">
    <cfRule type="expression" dxfId="1" priority="3" stopIfTrue="1">
      <formula>"len($A:$A)=3"</formula>
    </cfRule>
  </conditionalFormatting>
  <dataValidations count="1">
    <dataValidation type="custom" allowBlank="1" showInputMessage="1" showErrorMessage="1" errorTitle="提示" error="对不起，此处只能输入数字。" sqref="C36:D37">
      <formula1>OR(C36="",ISNUMBER(C36))</formula1>
    </dataValidation>
  </dataValidation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2">
    <tabColor rgb="FF00B0F0"/>
  </sheetPr>
  <dimension ref="A1:E272"/>
  <sheetViews>
    <sheetView showGridLines="0" showZeros="0" view="pageBreakPreview" zoomScaleNormal="115" workbookViewId="0">
      <pane ySplit="3" topLeftCell="A261" activePane="bottomLeft" state="frozen"/>
      <selection/>
      <selection pane="bottomLeft" activeCell="A1" sqref="A1:E1"/>
    </sheetView>
  </sheetViews>
  <sheetFormatPr defaultColWidth="9" defaultRowHeight="14.25" outlineLevelCol="4"/>
  <cols>
    <col min="1" max="1" width="13.5" style="236" customWidth="1"/>
    <col min="2" max="2" width="50.75" style="236" customWidth="1"/>
    <col min="3" max="4" width="20.6333333333333" style="240" customWidth="1"/>
    <col min="5" max="5" width="20.6333333333333" style="241" customWidth="1"/>
    <col min="6" max="16384" width="9" style="236"/>
  </cols>
  <sheetData>
    <row r="1" s="236" customFormat="1" ht="45" customHeight="1" spans="1:5">
      <c r="A1" s="242" t="s">
        <v>3054</v>
      </c>
      <c r="B1" s="242"/>
      <c r="C1" s="242"/>
      <c r="D1" s="242"/>
      <c r="E1" s="242"/>
    </row>
    <row r="2" s="237" customFormat="1" ht="20.1" customHeight="1" spans="1:5">
      <c r="A2" s="243"/>
      <c r="B2" s="244"/>
      <c r="C2" s="244"/>
      <c r="D2" s="244"/>
      <c r="E2" s="245" t="s">
        <v>2</v>
      </c>
    </row>
    <row r="3" s="238" customFormat="1" ht="45" customHeight="1" spans="1:5">
      <c r="A3" s="246" t="s">
        <v>3</v>
      </c>
      <c r="B3" s="247" t="s">
        <v>4</v>
      </c>
      <c r="C3" s="248" t="s">
        <v>129</v>
      </c>
      <c r="D3" s="248" t="s">
        <v>6</v>
      </c>
      <c r="E3" s="248" t="s">
        <v>130</v>
      </c>
    </row>
    <row r="4" s="236" customFormat="1" ht="36" customHeight="1" spans="1:5">
      <c r="A4" s="249" t="s">
        <v>81</v>
      </c>
      <c r="B4" s="250" t="s">
        <v>2591</v>
      </c>
      <c r="C4" s="251"/>
      <c r="D4" s="251"/>
      <c r="E4" s="252"/>
    </row>
    <row r="5" s="236" customFormat="1" ht="36" customHeight="1" spans="1:5">
      <c r="A5" s="249" t="s">
        <v>2592</v>
      </c>
      <c r="B5" s="253" t="s">
        <v>2593</v>
      </c>
      <c r="C5" s="254"/>
      <c r="D5" s="254"/>
      <c r="E5" s="255" t="str">
        <f t="shared" ref="E5:E36" si="0">IF(C5&gt;0,D5/C5-1,IF(C5&lt;0,-(D5/C5-1),""))</f>
        <v/>
      </c>
    </row>
    <row r="6" s="236" customFormat="1" ht="36" customHeight="1" spans="1:5">
      <c r="A6" s="256" t="s">
        <v>2594</v>
      </c>
      <c r="B6" s="257" t="s">
        <v>2595</v>
      </c>
      <c r="C6" s="258"/>
      <c r="D6" s="258"/>
      <c r="E6" s="255" t="str">
        <f t="shared" si="0"/>
        <v/>
      </c>
    </row>
    <row r="7" s="236" customFormat="1" ht="36" customHeight="1" spans="1:5">
      <c r="A7" s="256" t="s">
        <v>2596</v>
      </c>
      <c r="B7" s="257" t="s">
        <v>2597</v>
      </c>
      <c r="C7" s="258"/>
      <c r="D7" s="258"/>
      <c r="E7" s="255" t="str">
        <f t="shared" si="0"/>
        <v/>
      </c>
    </row>
    <row r="8" s="236" customFormat="1" ht="36" customHeight="1" spans="1:5">
      <c r="A8" s="256" t="s">
        <v>2598</v>
      </c>
      <c r="B8" s="257" t="s">
        <v>2599</v>
      </c>
      <c r="C8" s="258"/>
      <c r="D8" s="258"/>
      <c r="E8" s="255" t="str">
        <f t="shared" si="0"/>
        <v/>
      </c>
    </row>
    <row r="9" s="236" customFormat="1" ht="36" customHeight="1" spans="1:5">
      <c r="A9" s="256" t="s">
        <v>2600</v>
      </c>
      <c r="B9" s="257" t="s">
        <v>2601</v>
      </c>
      <c r="C9" s="258"/>
      <c r="D9" s="258"/>
      <c r="E9" s="255" t="str">
        <f t="shared" si="0"/>
        <v/>
      </c>
    </row>
    <row r="10" s="236" customFormat="1" ht="36" customHeight="1" spans="1:5">
      <c r="A10" s="256" t="s">
        <v>2602</v>
      </c>
      <c r="B10" s="257" t="s">
        <v>2603</v>
      </c>
      <c r="C10" s="258"/>
      <c r="D10" s="258"/>
      <c r="E10" s="255" t="str">
        <f t="shared" si="0"/>
        <v/>
      </c>
    </row>
    <row r="11" s="236" customFormat="1" ht="36" customHeight="1" spans="1:5">
      <c r="A11" s="249" t="s">
        <v>2604</v>
      </c>
      <c r="B11" s="253" t="s">
        <v>2605</v>
      </c>
      <c r="C11" s="254"/>
      <c r="D11" s="254"/>
      <c r="E11" s="255" t="str">
        <f t="shared" si="0"/>
        <v/>
      </c>
    </row>
    <row r="12" s="236" customFormat="1" ht="36" customHeight="1" spans="1:5">
      <c r="A12" s="256" t="s">
        <v>2606</v>
      </c>
      <c r="B12" s="257" t="s">
        <v>2607</v>
      </c>
      <c r="C12" s="258"/>
      <c r="D12" s="258"/>
      <c r="E12" s="255" t="str">
        <f t="shared" si="0"/>
        <v/>
      </c>
    </row>
    <row r="13" s="236" customFormat="1" ht="36" customHeight="1" spans="1:5">
      <c r="A13" s="256" t="s">
        <v>2608</v>
      </c>
      <c r="B13" s="257" t="s">
        <v>2609</v>
      </c>
      <c r="C13" s="258"/>
      <c r="D13" s="258"/>
      <c r="E13" s="255" t="str">
        <f t="shared" si="0"/>
        <v/>
      </c>
    </row>
    <row r="14" s="236" customFormat="1" ht="36" customHeight="1" spans="1:5">
      <c r="A14" s="256" t="s">
        <v>2610</v>
      </c>
      <c r="B14" s="257" t="s">
        <v>2611</v>
      </c>
      <c r="C14" s="258"/>
      <c r="D14" s="258"/>
      <c r="E14" s="255" t="str">
        <f t="shared" si="0"/>
        <v/>
      </c>
    </row>
    <row r="15" s="236" customFormat="1" ht="36" customHeight="1" spans="1:5">
      <c r="A15" s="256" t="s">
        <v>2612</v>
      </c>
      <c r="B15" s="257" t="s">
        <v>2613</v>
      </c>
      <c r="C15" s="258"/>
      <c r="D15" s="258"/>
      <c r="E15" s="255" t="str">
        <f t="shared" si="0"/>
        <v/>
      </c>
    </row>
    <row r="16" s="236" customFormat="1" ht="36" customHeight="1" spans="1:5">
      <c r="A16" s="256" t="s">
        <v>2614</v>
      </c>
      <c r="B16" s="257" t="s">
        <v>2615</v>
      </c>
      <c r="C16" s="258"/>
      <c r="D16" s="258"/>
      <c r="E16" s="255" t="str">
        <f t="shared" si="0"/>
        <v/>
      </c>
    </row>
    <row r="17" s="236" customFormat="1" ht="36" customHeight="1" spans="1:5">
      <c r="A17" s="249" t="s">
        <v>2616</v>
      </c>
      <c r="B17" s="257" t="s">
        <v>2617</v>
      </c>
      <c r="C17" s="258"/>
      <c r="D17" s="258"/>
      <c r="E17" s="255" t="str">
        <f t="shared" si="0"/>
        <v/>
      </c>
    </row>
    <row r="18" s="236" customFormat="1" ht="36" customHeight="1" spans="1:5">
      <c r="A18" s="256" t="s">
        <v>2618</v>
      </c>
      <c r="B18" s="257" t="s">
        <v>2619</v>
      </c>
      <c r="C18" s="258"/>
      <c r="D18" s="258"/>
      <c r="E18" s="255" t="str">
        <f t="shared" si="0"/>
        <v/>
      </c>
    </row>
    <row r="19" s="236" customFormat="1" ht="36" customHeight="1" spans="1:5">
      <c r="A19" s="256" t="s">
        <v>2620</v>
      </c>
      <c r="B19" s="257" t="s">
        <v>2621</v>
      </c>
      <c r="C19" s="258"/>
      <c r="D19" s="258"/>
      <c r="E19" s="255" t="str">
        <f t="shared" si="0"/>
        <v/>
      </c>
    </row>
    <row r="20" s="236" customFormat="1" ht="36" customHeight="1" spans="1:5">
      <c r="A20" s="249" t="s">
        <v>83</v>
      </c>
      <c r="B20" s="250" t="s">
        <v>2622</v>
      </c>
      <c r="C20" s="251"/>
      <c r="D20" s="251"/>
      <c r="E20" s="255" t="str">
        <f t="shared" si="0"/>
        <v/>
      </c>
    </row>
    <row r="21" s="236" customFormat="1" ht="36" customHeight="1" spans="1:5">
      <c r="A21" s="249" t="s">
        <v>2623</v>
      </c>
      <c r="B21" s="253" t="s">
        <v>2624</v>
      </c>
      <c r="C21" s="254"/>
      <c r="D21" s="254"/>
      <c r="E21" s="255" t="str">
        <f t="shared" si="0"/>
        <v/>
      </c>
    </row>
    <row r="22" s="236" customFormat="1" ht="36" customHeight="1" spans="1:5">
      <c r="A22" s="256" t="s">
        <v>2625</v>
      </c>
      <c r="B22" s="257" t="s">
        <v>2626</v>
      </c>
      <c r="C22" s="258"/>
      <c r="D22" s="258"/>
      <c r="E22" s="255" t="str">
        <f t="shared" si="0"/>
        <v/>
      </c>
    </row>
    <row r="23" s="236" customFormat="1" ht="36" customHeight="1" spans="1:5">
      <c r="A23" s="256" t="s">
        <v>2627</v>
      </c>
      <c r="B23" s="257" t="s">
        <v>2628</v>
      </c>
      <c r="C23" s="258"/>
      <c r="D23" s="258"/>
      <c r="E23" s="255" t="str">
        <f t="shared" si="0"/>
        <v/>
      </c>
    </row>
    <row r="24" s="236" customFormat="1" ht="36" customHeight="1" spans="1:5">
      <c r="A24" s="256" t="s">
        <v>2629</v>
      </c>
      <c r="B24" s="257" t="s">
        <v>2630</v>
      </c>
      <c r="C24" s="258"/>
      <c r="D24" s="258"/>
      <c r="E24" s="255" t="str">
        <f t="shared" si="0"/>
        <v/>
      </c>
    </row>
    <row r="25" s="236" customFormat="1" ht="36" customHeight="1" spans="1:5">
      <c r="A25" s="249" t="s">
        <v>2631</v>
      </c>
      <c r="B25" s="253" t="s">
        <v>2632</v>
      </c>
      <c r="C25" s="254"/>
      <c r="D25" s="254"/>
      <c r="E25" s="255" t="str">
        <f t="shared" si="0"/>
        <v/>
      </c>
    </row>
    <row r="26" s="236" customFormat="1" ht="36" customHeight="1" spans="1:5">
      <c r="A26" s="256" t="s">
        <v>2633</v>
      </c>
      <c r="B26" s="257" t="s">
        <v>2626</v>
      </c>
      <c r="C26" s="258"/>
      <c r="D26" s="258"/>
      <c r="E26" s="255" t="str">
        <f t="shared" si="0"/>
        <v/>
      </c>
    </row>
    <row r="27" s="236" customFormat="1" ht="36" customHeight="1" spans="1:5">
      <c r="A27" s="256" t="s">
        <v>2634</v>
      </c>
      <c r="B27" s="257" t="s">
        <v>2628</v>
      </c>
      <c r="C27" s="258"/>
      <c r="D27" s="258"/>
      <c r="E27" s="255" t="str">
        <f t="shared" si="0"/>
        <v/>
      </c>
    </row>
    <row r="28" s="236" customFormat="1" ht="36" customHeight="1" spans="1:5">
      <c r="A28" s="256" t="s">
        <v>2635</v>
      </c>
      <c r="B28" s="257" t="s">
        <v>2636</v>
      </c>
      <c r="C28" s="258"/>
      <c r="D28" s="258"/>
      <c r="E28" s="255" t="str">
        <f t="shared" si="0"/>
        <v/>
      </c>
    </row>
    <row r="29" s="239" customFormat="1" ht="36" customHeight="1" spans="1:5">
      <c r="A29" s="249" t="s">
        <v>2637</v>
      </c>
      <c r="B29" s="253" t="s">
        <v>2638</v>
      </c>
      <c r="C29" s="254"/>
      <c r="D29" s="254"/>
      <c r="E29" s="255" t="str">
        <f t="shared" si="0"/>
        <v/>
      </c>
    </row>
    <row r="30" s="236" customFormat="1" ht="36" customHeight="1" spans="1:5">
      <c r="A30" s="256" t="s">
        <v>2639</v>
      </c>
      <c r="B30" s="257" t="s">
        <v>2628</v>
      </c>
      <c r="C30" s="258">
        <v>0</v>
      </c>
      <c r="D30" s="258">
        <v>0</v>
      </c>
      <c r="E30" s="255" t="str">
        <f t="shared" si="0"/>
        <v/>
      </c>
    </row>
    <row r="31" s="236" customFormat="1" ht="36" customHeight="1" spans="1:5">
      <c r="A31" s="256" t="s">
        <v>2640</v>
      </c>
      <c r="B31" s="257" t="s">
        <v>2641</v>
      </c>
      <c r="C31" s="258">
        <v>0</v>
      </c>
      <c r="D31" s="258"/>
      <c r="E31" s="255" t="str">
        <f t="shared" si="0"/>
        <v/>
      </c>
    </row>
    <row r="32" s="236" customFormat="1" ht="36" customHeight="1" spans="1:5">
      <c r="A32" s="249" t="s">
        <v>87</v>
      </c>
      <c r="B32" s="250" t="s">
        <v>2642</v>
      </c>
      <c r="C32" s="251"/>
      <c r="D32" s="251"/>
      <c r="E32" s="255" t="str">
        <f t="shared" si="0"/>
        <v/>
      </c>
    </row>
    <row r="33" s="236" customFormat="1" ht="36" customHeight="1" spans="1:5">
      <c r="A33" s="249" t="s">
        <v>2643</v>
      </c>
      <c r="B33" s="253" t="s">
        <v>2644</v>
      </c>
      <c r="C33" s="254"/>
      <c r="D33" s="254"/>
      <c r="E33" s="255" t="str">
        <f t="shared" si="0"/>
        <v/>
      </c>
    </row>
    <row r="34" s="236" customFormat="1" ht="36" customHeight="1" spans="1:5">
      <c r="A34" s="256">
        <v>2116001</v>
      </c>
      <c r="B34" s="257" t="s">
        <v>2645</v>
      </c>
      <c r="C34" s="258"/>
      <c r="D34" s="258"/>
      <c r="E34" s="255" t="str">
        <f t="shared" si="0"/>
        <v/>
      </c>
    </row>
    <row r="35" s="236" customFormat="1" ht="36" customHeight="1" spans="1:5">
      <c r="A35" s="256">
        <v>2116002</v>
      </c>
      <c r="B35" s="257" t="s">
        <v>2646</v>
      </c>
      <c r="C35" s="258"/>
      <c r="D35" s="258"/>
      <c r="E35" s="255" t="str">
        <f t="shared" si="0"/>
        <v/>
      </c>
    </row>
    <row r="36" s="236" customFormat="1" ht="36" customHeight="1" spans="1:5">
      <c r="A36" s="256">
        <v>2116003</v>
      </c>
      <c r="B36" s="257" t="s">
        <v>2647</v>
      </c>
      <c r="C36" s="258"/>
      <c r="D36" s="258"/>
      <c r="E36" s="255" t="str">
        <f t="shared" si="0"/>
        <v/>
      </c>
    </row>
    <row r="37" s="239" customFormat="1" ht="36" customHeight="1" spans="1:5">
      <c r="A37" s="256">
        <v>2116099</v>
      </c>
      <c r="B37" s="257" t="s">
        <v>2648</v>
      </c>
      <c r="C37" s="258"/>
      <c r="D37" s="258"/>
      <c r="E37" s="255" t="str">
        <f t="shared" ref="E37:E68" si="1">IF(C37&gt;0,D37/C37-1,IF(C37&lt;0,-(D37/C37-1),""))</f>
        <v/>
      </c>
    </row>
    <row r="38" s="236" customFormat="1" ht="36" customHeight="1" spans="1:5">
      <c r="A38" s="249">
        <v>21161</v>
      </c>
      <c r="B38" s="257" t="s">
        <v>2649</v>
      </c>
      <c r="C38" s="258"/>
      <c r="D38" s="258"/>
      <c r="E38" s="255" t="str">
        <f t="shared" si="1"/>
        <v/>
      </c>
    </row>
    <row r="39" s="236" customFormat="1" ht="36" customHeight="1" spans="1:5">
      <c r="A39" s="256">
        <v>2116101</v>
      </c>
      <c r="B39" s="257" t="s">
        <v>2650</v>
      </c>
      <c r="C39" s="258">
        <v>0</v>
      </c>
      <c r="D39" s="258">
        <v>0</v>
      </c>
      <c r="E39" s="255" t="str">
        <f t="shared" si="1"/>
        <v/>
      </c>
    </row>
    <row r="40" s="236" customFormat="1" ht="36" customHeight="1" spans="1:5">
      <c r="A40" s="256">
        <v>2116102</v>
      </c>
      <c r="B40" s="257" t="s">
        <v>2651</v>
      </c>
      <c r="C40" s="258">
        <v>0</v>
      </c>
      <c r="D40" s="258">
        <v>0</v>
      </c>
      <c r="E40" s="255" t="str">
        <f t="shared" si="1"/>
        <v/>
      </c>
    </row>
    <row r="41" s="236" customFormat="1" ht="36" customHeight="1" spans="1:5">
      <c r="A41" s="256">
        <v>2116103</v>
      </c>
      <c r="B41" s="257" t="s">
        <v>2652</v>
      </c>
      <c r="C41" s="258">
        <v>0</v>
      </c>
      <c r="D41" s="258">
        <v>0</v>
      </c>
      <c r="E41" s="255" t="str">
        <f t="shared" si="1"/>
        <v/>
      </c>
    </row>
    <row r="42" s="236" customFormat="1" ht="36" customHeight="1" spans="1:5">
      <c r="A42" s="256">
        <v>2116104</v>
      </c>
      <c r="B42" s="257" t="s">
        <v>2653</v>
      </c>
      <c r="C42" s="258">
        <v>0</v>
      </c>
      <c r="D42" s="258">
        <v>0</v>
      </c>
      <c r="E42" s="255" t="str">
        <f t="shared" si="1"/>
        <v/>
      </c>
    </row>
    <row r="43" s="236" customFormat="1" ht="36" customHeight="1" spans="1:5">
      <c r="A43" s="249" t="s">
        <v>89</v>
      </c>
      <c r="B43" s="250" t="s">
        <v>2654</v>
      </c>
      <c r="C43" s="251">
        <f>C44+C70</f>
        <v>2316</v>
      </c>
      <c r="D43" s="251">
        <f>D44+D70</f>
        <v>13632</v>
      </c>
      <c r="E43" s="255">
        <f t="shared" si="1"/>
        <v>4.886</v>
      </c>
    </row>
    <row r="44" s="236" customFormat="1" ht="36" customHeight="1" spans="1:5">
      <c r="A44" s="249" t="s">
        <v>2655</v>
      </c>
      <c r="B44" s="253" t="s">
        <v>2656</v>
      </c>
      <c r="C44" s="254">
        <f>SUM(C45:C58)</f>
        <v>1836</v>
      </c>
      <c r="D44" s="254">
        <f>SUM(D45:D58)</f>
        <v>13262</v>
      </c>
      <c r="E44" s="255">
        <f t="shared" si="1"/>
        <v>6.223</v>
      </c>
    </row>
    <row r="45" s="236" customFormat="1" ht="36" customHeight="1" spans="1:5">
      <c r="A45" s="256" t="s">
        <v>2657</v>
      </c>
      <c r="B45" s="257" t="s">
        <v>2658</v>
      </c>
      <c r="C45" s="258"/>
      <c r="D45" s="258">
        <v>3163</v>
      </c>
      <c r="E45" s="255" t="str">
        <f t="shared" si="1"/>
        <v/>
      </c>
    </row>
    <row r="46" s="236" customFormat="1" ht="36" customHeight="1" spans="1:5">
      <c r="A46" s="256" t="s">
        <v>2659</v>
      </c>
      <c r="B46" s="257" t="s">
        <v>2660</v>
      </c>
      <c r="C46" s="258"/>
      <c r="D46" s="258"/>
      <c r="E46" s="255" t="str">
        <f t="shared" si="1"/>
        <v/>
      </c>
    </row>
    <row r="47" s="236" customFormat="1" ht="36" customHeight="1" spans="1:5">
      <c r="A47" s="256" t="s">
        <v>2661</v>
      </c>
      <c r="B47" s="257" t="s">
        <v>2662</v>
      </c>
      <c r="C47" s="258"/>
      <c r="D47" s="258"/>
      <c r="E47" s="255" t="str">
        <f t="shared" si="1"/>
        <v/>
      </c>
    </row>
    <row r="48" s="236" customFormat="1" ht="36" customHeight="1" spans="1:5">
      <c r="A48" s="256" t="s">
        <v>2663</v>
      </c>
      <c r="B48" s="257" t="s">
        <v>2664</v>
      </c>
      <c r="C48" s="258">
        <v>20</v>
      </c>
      <c r="D48" s="258">
        <v>656</v>
      </c>
      <c r="E48" s="255">
        <f t="shared" si="1"/>
        <v>31.8</v>
      </c>
    </row>
    <row r="49" s="236" customFormat="1" ht="36" customHeight="1" spans="1:5">
      <c r="A49" s="256" t="s">
        <v>2665</v>
      </c>
      <c r="B49" s="257" t="s">
        <v>2666</v>
      </c>
      <c r="C49" s="258"/>
      <c r="D49" s="258"/>
      <c r="E49" s="255" t="str">
        <f t="shared" si="1"/>
        <v/>
      </c>
    </row>
    <row r="50" s="236" customFormat="1" ht="36" customHeight="1" spans="1:5">
      <c r="A50" s="256" t="s">
        <v>2667</v>
      </c>
      <c r="B50" s="257" t="s">
        <v>2668</v>
      </c>
      <c r="C50" s="258"/>
      <c r="D50" s="258">
        <v>2900</v>
      </c>
      <c r="E50" s="255" t="str">
        <f t="shared" si="1"/>
        <v/>
      </c>
    </row>
    <row r="51" s="236" customFormat="1" ht="36" customHeight="1" spans="1:5">
      <c r="A51" s="256" t="s">
        <v>2671</v>
      </c>
      <c r="B51" s="257" t="s">
        <v>2669</v>
      </c>
      <c r="C51" s="258">
        <v>1524</v>
      </c>
      <c r="D51" s="258">
        <v>884</v>
      </c>
      <c r="E51" s="255">
        <f t="shared" si="1"/>
        <v>-0.42</v>
      </c>
    </row>
    <row r="52" s="236" customFormat="1" ht="36" customHeight="1" spans="1:5">
      <c r="A52" s="256" t="s">
        <v>2673</v>
      </c>
      <c r="B52" s="257" t="s">
        <v>2670</v>
      </c>
      <c r="C52" s="258"/>
      <c r="D52" s="258">
        <v>359</v>
      </c>
      <c r="E52" s="255" t="str">
        <f t="shared" si="1"/>
        <v/>
      </c>
    </row>
    <row r="53" s="236" customFormat="1" ht="36" customHeight="1" spans="1:5">
      <c r="A53" s="256" t="s">
        <v>2675</v>
      </c>
      <c r="B53" s="257" t="s">
        <v>2672</v>
      </c>
      <c r="C53" s="258"/>
      <c r="D53" s="258"/>
      <c r="E53" s="255" t="str">
        <f t="shared" si="1"/>
        <v/>
      </c>
    </row>
    <row r="54" s="236" customFormat="1" ht="36" customHeight="1" spans="1:5">
      <c r="A54" s="256" t="s">
        <v>2677</v>
      </c>
      <c r="B54" s="257" t="s">
        <v>2674</v>
      </c>
      <c r="C54" s="258"/>
      <c r="D54" s="258"/>
      <c r="E54" s="255" t="str">
        <f t="shared" si="1"/>
        <v/>
      </c>
    </row>
    <row r="55" s="236" customFormat="1" ht="36" customHeight="1" spans="1:5">
      <c r="A55" s="256" t="s">
        <v>2679</v>
      </c>
      <c r="B55" s="257" t="s">
        <v>2676</v>
      </c>
      <c r="C55" s="258"/>
      <c r="D55" s="258"/>
      <c r="E55" s="255" t="str">
        <f t="shared" si="1"/>
        <v/>
      </c>
    </row>
    <row r="56" s="236" customFormat="1" ht="36" customHeight="1" spans="1:5">
      <c r="A56" s="256" t="s">
        <v>2681</v>
      </c>
      <c r="B56" s="257" t="s">
        <v>2678</v>
      </c>
      <c r="C56" s="258"/>
      <c r="D56" s="258"/>
      <c r="E56" s="255" t="str">
        <f t="shared" si="1"/>
        <v/>
      </c>
    </row>
    <row r="57" s="236" customFormat="1" ht="36" customHeight="1" spans="1:5">
      <c r="A57" s="249" t="s">
        <v>2683</v>
      </c>
      <c r="B57" s="257" t="s">
        <v>2680</v>
      </c>
      <c r="C57" s="258"/>
      <c r="D57" s="258"/>
      <c r="E57" s="255" t="str">
        <f t="shared" si="1"/>
        <v/>
      </c>
    </row>
    <row r="58" s="236" customFormat="1" ht="36" customHeight="1" spans="1:5">
      <c r="A58" s="256" t="s">
        <v>2685</v>
      </c>
      <c r="B58" s="257" t="s">
        <v>2682</v>
      </c>
      <c r="C58" s="258">
        <v>292</v>
      </c>
      <c r="D58" s="258">
        <v>5300</v>
      </c>
      <c r="E58" s="255">
        <f t="shared" si="1"/>
        <v>17.151</v>
      </c>
    </row>
    <row r="59" s="236" customFormat="1" ht="36" customHeight="1" spans="1:5">
      <c r="A59" s="256" t="s">
        <v>2686</v>
      </c>
      <c r="B59" s="253" t="s">
        <v>2684</v>
      </c>
      <c r="C59" s="254"/>
      <c r="D59" s="254"/>
      <c r="E59" s="255" t="str">
        <f t="shared" si="1"/>
        <v/>
      </c>
    </row>
    <row r="60" s="236" customFormat="1" ht="36" customHeight="1" spans="1:5">
      <c r="A60" s="256" t="s">
        <v>2687</v>
      </c>
      <c r="B60" s="257" t="s">
        <v>2658</v>
      </c>
      <c r="C60" s="258"/>
      <c r="D60" s="258"/>
      <c r="E60" s="255" t="str">
        <f t="shared" si="1"/>
        <v/>
      </c>
    </row>
    <row r="61" s="236" customFormat="1" ht="36" customHeight="1" spans="1:5">
      <c r="A61" s="249" t="s">
        <v>2689</v>
      </c>
      <c r="B61" s="257" t="s">
        <v>2660</v>
      </c>
      <c r="C61" s="258"/>
      <c r="D61" s="258"/>
      <c r="E61" s="255" t="str">
        <f t="shared" si="1"/>
        <v/>
      </c>
    </row>
    <row r="62" s="236" customFormat="1" ht="36" customHeight="1" spans="1:5">
      <c r="A62" s="249" t="s">
        <v>2691</v>
      </c>
      <c r="B62" s="257" t="s">
        <v>2688</v>
      </c>
      <c r="C62" s="258"/>
      <c r="D62" s="258"/>
      <c r="E62" s="255" t="str">
        <f t="shared" si="1"/>
        <v/>
      </c>
    </row>
    <row r="63" s="236" customFormat="1" ht="36" customHeight="1" spans="1:5">
      <c r="A63" s="256" t="s">
        <v>2693</v>
      </c>
      <c r="B63" s="253" t="s">
        <v>2690</v>
      </c>
      <c r="C63" s="254"/>
      <c r="D63" s="254"/>
      <c r="E63" s="255" t="str">
        <f t="shared" si="1"/>
        <v/>
      </c>
    </row>
    <row r="64" s="236" customFormat="1" ht="36" customHeight="1" spans="1:5">
      <c r="A64" s="256" t="s">
        <v>2695</v>
      </c>
      <c r="B64" s="253" t="s">
        <v>2692</v>
      </c>
      <c r="C64" s="254"/>
      <c r="D64" s="254"/>
      <c r="E64" s="255" t="str">
        <f t="shared" si="1"/>
        <v/>
      </c>
    </row>
    <row r="65" s="236" customFormat="1" ht="36" customHeight="1" spans="1:5">
      <c r="A65" s="256" t="s">
        <v>2697</v>
      </c>
      <c r="B65" s="257" t="s">
        <v>2694</v>
      </c>
      <c r="C65" s="258"/>
      <c r="D65" s="258"/>
      <c r="E65" s="255" t="str">
        <f t="shared" si="1"/>
        <v/>
      </c>
    </row>
    <row r="66" s="236" customFormat="1" ht="36" customHeight="1" spans="1:5">
      <c r="A66" s="256" t="s">
        <v>2699</v>
      </c>
      <c r="B66" s="257" t="s">
        <v>2696</v>
      </c>
      <c r="C66" s="258"/>
      <c r="D66" s="258"/>
      <c r="E66" s="255" t="str">
        <f t="shared" si="1"/>
        <v/>
      </c>
    </row>
    <row r="67" s="236" customFormat="1" ht="36" customHeight="1" spans="1:5">
      <c r="A67" s="256" t="s">
        <v>2701</v>
      </c>
      <c r="B67" s="257" t="s">
        <v>2698</v>
      </c>
      <c r="C67" s="258"/>
      <c r="D67" s="258"/>
      <c r="E67" s="255" t="str">
        <f t="shared" si="1"/>
        <v/>
      </c>
    </row>
    <row r="68" s="236" customFormat="1" ht="36" customHeight="1" spans="1:5">
      <c r="A68" s="249" t="s">
        <v>2703</v>
      </c>
      <c r="B68" s="257" t="s">
        <v>2700</v>
      </c>
      <c r="C68" s="258"/>
      <c r="D68" s="258"/>
      <c r="E68" s="255" t="str">
        <f t="shared" si="1"/>
        <v/>
      </c>
    </row>
    <row r="69" s="236" customFormat="1" ht="36" customHeight="1" spans="1:5">
      <c r="A69" s="256" t="s">
        <v>2705</v>
      </c>
      <c r="B69" s="257" t="s">
        <v>2702</v>
      </c>
      <c r="C69" s="258"/>
      <c r="D69" s="258"/>
      <c r="E69" s="255" t="str">
        <f t="shared" ref="E69:E100" si="2">IF(C69&gt;0,D69/C69-1,IF(C69&lt;0,-(D69/C69-1),""))</f>
        <v/>
      </c>
    </row>
    <row r="70" s="236" customFormat="1" ht="36" customHeight="1" spans="1:5">
      <c r="A70" s="256" t="s">
        <v>2707</v>
      </c>
      <c r="B70" s="253" t="s">
        <v>2704</v>
      </c>
      <c r="C70" s="254">
        <f>SUM(C71:C72)</f>
        <v>480</v>
      </c>
      <c r="D70" s="254">
        <f>SUM(D71:D72)</f>
        <v>370</v>
      </c>
      <c r="E70" s="255">
        <f t="shared" si="2"/>
        <v>-0.229</v>
      </c>
    </row>
    <row r="71" s="236" customFormat="1" ht="36" customHeight="1" spans="1:5">
      <c r="A71" s="256" t="s">
        <v>2709</v>
      </c>
      <c r="B71" s="257" t="s">
        <v>2706</v>
      </c>
      <c r="C71" s="258">
        <v>444</v>
      </c>
      <c r="D71" s="258">
        <v>339</v>
      </c>
      <c r="E71" s="255">
        <f t="shared" si="2"/>
        <v>-0.236</v>
      </c>
    </row>
    <row r="72" s="236" customFormat="1" ht="36" customHeight="1" spans="1:5">
      <c r="A72" s="249" t="s">
        <v>2711</v>
      </c>
      <c r="B72" s="257" t="s">
        <v>2708</v>
      </c>
      <c r="C72" s="258">
        <v>36</v>
      </c>
      <c r="D72" s="258">
        <v>31</v>
      </c>
      <c r="E72" s="255">
        <f t="shared" si="2"/>
        <v>-0.139</v>
      </c>
    </row>
    <row r="73" s="236" customFormat="1" ht="36" customHeight="1" spans="1:5">
      <c r="A73" s="256" t="s">
        <v>2713</v>
      </c>
      <c r="B73" s="257" t="s">
        <v>2710</v>
      </c>
      <c r="C73" s="258"/>
      <c r="D73" s="258"/>
      <c r="E73" s="255" t="str">
        <f t="shared" si="2"/>
        <v/>
      </c>
    </row>
    <row r="74" s="236" customFormat="1" ht="36" customHeight="1" spans="1:5">
      <c r="A74" s="256" t="s">
        <v>2714</v>
      </c>
      <c r="B74" s="253" t="s">
        <v>2712</v>
      </c>
      <c r="C74" s="254"/>
      <c r="D74" s="254"/>
      <c r="E74" s="255" t="str">
        <f t="shared" si="2"/>
        <v/>
      </c>
    </row>
    <row r="75" s="236" customFormat="1" ht="36" customHeight="1" spans="1:5">
      <c r="A75" s="256" t="s">
        <v>2715</v>
      </c>
      <c r="B75" s="257" t="s">
        <v>2658</v>
      </c>
      <c r="C75" s="258"/>
      <c r="D75" s="258"/>
      <c r="E75" s="255" t="str">
        <f t="shared" si="2"/>
        <v/>
      </c>
    </row>
    <row r="76" s="236" customFormat="1" ht="36" customHeight="1" spans="1:5">
      <c r="A76" s="249" t="s">
        <v>2717</v>
      </c>
      <c r="B76" s="257" t="s">
        <v>2660</v>
      </c>
      <c r="C76" s="258"/>
      <c r="D76" s="258"/>
      <c r="E76" s="255" t="str">
        <f t="shared" si="2"/>
        <v/>
      </c>
    </row>
    <row r="77" s="236" customFormat="1" ht="36" customHeight="1" spans="1:5">
      <c r="A77" s="256" t="s">
        <v>2719</v>
      </c>
      <c r="B77" s="257" t="s">
        <v>2716</v>
      </c>
      <c r="C77" s="258"/>
      <c r="D77" s="258"/>
      <c r="E77" s="255" t="str">
        <f t="shared" si="2"/>
        <v/>
      </c>
    </row>
    <row r="78" s="236" customFormat="1" ht="36" customHeight="1" spans="1:5">
      <c r="A78" s="256" t="s">
        <v>2720</v>
      </c>
      <c r="B78" s="253" t="s">
        <v>2718</v>
      </c>
      <c r="C78" s="254"/>
      <c r="D78" s="254"/>
      <c r="E78" s="255" t="str">
        <f t="shared" si="2"/>
        <v/>
      </c>
    </row>
    <row r="79" s="236" customFormat="1" ht="36" customHeight="1" spans="1:5">
      <c r="A79" s="256" t="s">
        <v>2721</v>
      </c>
      <c r="B79" s="257" t="s">
        <v>2658</v>
      </c>
      <c r="C79" s="258"/>
      <c r="D79" s="258"/>
      <c r="E79" s="255" t="str">
        <f t="shared" si="2"/>
        <v/>
      </c>
    </row>
    <row r="80" s="236" customFormat="1" ht="36" customHeight="1" spans="1:5">
      <c r="A80" s="249" t="s">
        <v>2723</v>
      </c>
      <c r="B80" s="257" t="s">
        <v>2660</v>
      </c>
      <c r="C80" s="258"/>
      <c r="D80" s="258"/>
      <c r="E80" s="255" t="str">
        <f t="shared" si="2"/>
        <v/>
      </c>
    </row>
    <row r="81" s="236" customFormat="1" ht="36" customHeight="1" spans="1:5">
      <c r="A81" s="256" t="s">
        <v>2725</v>
      </c>
      <c r="B81" s="257" t="s">
        <v>2722</v>
      </c>
      <c r="C81" s="258"/>
      <c r="D81" s="258"/>
      <c r="E81" s="255" t="str">
        <f t="shared" si="2"/>
        <v/>
      </c>
    </row>
    <row r="82" s="236" customFormat="1" ht="36" customHeight="1" spans="1:5">
      <c r="A82" s="256" t="s">
        <v>2726</v>
      </c>
      <c r="B82" s="253" t="s">
        <v>2724</v>
      </c>
      <c r="C82" s="254"/>
      <c r="D82" s="254"/>
      <c r="E82" s="255" t="str">
        <f t="shared" si="2"/>
        <v/>
      </c>
    </row>
    <row r="83" s="236" customFormat="1" ht="36" customHeight="1" spans="1:5">
      <c r="A83" s="256" t="s">
        <v>2727</v>
      </c>
      <c r="B83" s="257" t="s">
        <v>2694</v>
      </c>
      <c r="C83" s="258"/>
      <c r="D83" s="258"/>
      <c r="E83" s="255" t="str">
        <f t="shared" si="2"/>
        <v/>
      </c>
    </row>
    <row r="84" s="236" customFormat="1" ht="36" customHeight="1" spans="1:5">
      <c r="A84" s="256" t="s">
        <v>2728</v>
      </c>
      <c r="B84" s="257" t="s">
        <v>2696</v>
      </c>
      <c r="C84" s="258"/>
      <c r="D84" s="258"/>
      <c r="E84" s="255" t="str">
        <f t="shared" si="2"/>
        <v/>
      </c>
    </row>
    <row r="85" s="236" customFormat="1" ht="36" customHeight="1" spans="1:5">
      <c r="A85" s="256" t="s">
        <v>2729</v>
      </c>
      <c r="B85" s="257" t="s">
        <v>2698</v>
      </c>
      <c r="C85" s="258"/>
      <c r="D85" s="258"/>
      <c r="E85" s="255" t="str">
        <f t="shared" si="2"/>
        <v/>
      </c>
    </row>
    <row r="86" s="236" customFormat="1" ht="36" customHeight="1" spans="1:5">
      <c r="A86" s="249" t="s">
        <v>2731</v>
      </c>
      <c r="B86" s="257" t="s">
        <v>2700</v>
      </c>
      <c r="C86" s="258"/>
      <c r="D86" s="258"/>
      <c r="E86" s="255" t="str">
        <f t="shared" si="2"/>
        <v/>
      </c>
    </row>
    <row r="87" s="236" customFormat="1" ht="36" customHeight="1" spans="1:5">
      <c r="A87" s="256" t="s">
        <v>2733</v>
      </c>
      <c r="B87" s="257" t="s">
        <v>2730</v>
      </c>
      <c r="C87" s="258"/>
      <c r="D87" s="258"/>
      <c r="E87" s="255" t="str">
        <f t="shared" si="2"/>
        <v/>
      </c>
    </row>
    <row r="88" s="236" customFormat="1" ht="36" customHeight="1" spans="1:5">
      <c r="A88" s="256" t="s">
        <v>2734</v>
      </c>
      <c r="B88" s="253" t="s">
        <v>2732</v>
      </c>
      <c r="C88" s="254"/>
      <c r="D88" s="254"/>
      <c r="E88" s="255" t="str">
        <f t="shared" si="2"/>
        <v/>
      </c>
    </row>
    <row r="89" s="236" customFormat="1" ht="36" customHeight="1" spans="1:5">
      <c r="A89" s="249" t="s">
        <v>2736</v>
      </c>
      <c r="B89" s="257" t="s">
        <v>2706</v>
      </c>
      <c r="C89" s="258">
        <v>0</v>
      </c>
      <c r="D89" s="258"/>
      <c r="E89" s="255" t="str">
        <f t="shared" si="2"/>
        <v/>
      </c>
    </row>
    <row r="90" s="236" customFormat="1" ht="36" customHeight="1" spans="1:5">
      <c r="A90" s="256" t="s">
        <v>2738</v>
      </c>
      <c r="B90" s="257" t="s">
        <v>2735</v>
      </c>
      <c r="C90" s="258">
        <v>0</v>
      </c>
      <c r="D90" s="258"/>
      <c r="E90" s="255" t="str">
        <f t="shared" si="2"/>
        <v/>
      </c>
    </row>
    <row r="91" s="236" customFormat="1" ht="36" customHeight="1" spans="1:5">
      <c r="A91" s="256" t="s">
        <v>2739</v>
      </c>
      <c r="B91" s="253" t="s">
        <v>2737</v>
      </c>
      <c r="C91" s="254"/>
      <c r="D91" s="254"/>
      <c r="E91" s="255" t="str">
        <f t="shared" si="2"/>
        <v/>
      </c>
    </row>
    <row r="92" s="236" customFormat="1" ht="36" customHeight="1" spans="1:5">
      <c r="A92" s="256" t="s">
        <v>2740</v>
      </c>
      <c r="B92" s="257" t="s">
        <v>2658</v>
      </c>
      <c r="C92" s="258">
        <v>0</v>
      </c>
      <c r="D92" s="258"/>
      <c r="E92" s="255" t="str">
        <f t="shared" si="2"/>
        <v/>
      </c>
    </row>
    <row r="93" s="236" customFormat="1" ht="36" customHeight="1" spans="1:5">
      <c r="A93" s="256" t="s">
        <v>2741</v>
      </c>
      <c r="B93" s="257" t="s">
        <v>2660</v>
      </c>
      <c r="C93" s="258">
        <v>0</v>
      </c>
      <c r="D93" s="258"/>
      <c r="E93" s="255" t="str">
        <f t="shared" si="2"/>
        <v/>
      </c>
    </row>
    <row r="94" s="236" customFormat="1" ht="36" customHeight="1" spans="1:5">
      <c r="A94" s="256" t="s">
        <v>2742</v>
      </c>
      <c r="B94" s="257" t="s">
        <v>2662</v>
      </c>
      <c r="C94" s="258">
        <v>0</v>
      </c>
      <c r="D94" s="258"/>
      <c r="E94" s="255" t="str">
        <f t="shared" si="2"/>
        <v/>
      </c>
    </row>
    <row r="95" s="236" customFormat="1" ht="36" customHeight="1" spans="1:5">
      <c r="A95" s="256" t="s">
        <v>2743</v>
      </c>
      <c r="B95" s="257" t="s">
        <v>2664</v>
      </c>
      <c r="C95" s="258">
        <v>0</v>
      </c>
      <c r="D95" s="258"/>
      <c r="E95" s="255" t="str">
        <f t="shared" si="2"/>
        <v/>
      </c>
    </row>
    <row r="96" s="236" customFormat="1" ht="36" customHeight="1" spans="1:5">
      <c r="A96" s="256" t="s">
        <v>2744</v>
      </c>
      <c r="B96" s="257" t="s">
        <v>2672</v>
      </c>
      <c r="C96" s="258">
        <v>0</v>
      </c>
      <c r="D96" s="258">
        <v>0</v>
      </c>
      <c r="E96" s="255" t="str">
        <f t="shared" si="2"/>
        <v/>
      </c>
    </row>
    <row r="97" s="236" customFormat="1" ht="36" customHeight="1" spans="1:5">
      <c r="A97" s="256" t="s">
        <v>2745</v>
      </c>
      <c r="B97" s="257" t="s">
        <v>2676</v>
      </c>
      <c r="C97" s="258">
        <v>0</v>
      </c>
      <c r="D97" s="258">
        <v>0</v>
      </c>
      <c r="E97" s="255" t="str">
        <f t="shared" si="2"/>
        <v/>
      </c>
    </row>
    <row r="98" s="236" customFormat="1" ht="36" customHeight="1" spans="1:5">
      <c r="A98" s="249" t="s">
        <v>91</v>
      </c>
      <c r="B98" s="257" t="s">
        <v>2678</v>
      </c>
      <c r="C98" s="258">
        <v>0</v>
      </c>
      <c r="D98" s="258">
        <v>0</v>
      </c>
      <c r="E98" s="255" t="str">
        <f t="shared" si="2"/>
        <v/>
      </c>
    </row>
    <row r="99" s="236" customFormat="1" ht="36" customHeight="1" spans="1:5">
      <c r="A99" s="249" t="s">
        <v>2748</v>
      </c>
      <c r="B99" s="257" t="s">
        <v>2746</v>
      </c>
      <c r="C99" s="258">
        <v>0</v>
      </c>
      <c r="D99" s="258"/>
      <c r="E99" s="255" t="str">
        <f t="shared" si="2"/>
        <v/>
      </c>
    </row>
    <row r="100" s="236" customFormat="1" ht="36" customHeight="1" spans="1:5">
      <c r="A100" s="256" t="s">
        <v>2750</v>
      </c>
      <c r="B100" s="250" t="s">
        <v>2747</v>
      </c>
      <c r="C100" s="251">
        <f>C101+C111</f>
        <v>1941</v>
      </c>
      <c r="D100" s="251">
        <f>D101+D111</f>
        <v>1829</v>
      </c>
      <c r="E100" s="255">
        <f t="shared" si="2"/>
        <v>-0.058</v>
      </c>
    </row>
    <row r="101" s="236" customFormat="1" ht="36" customHeight="1" spans="1:5">
      <c r="A101" s="256" t="s">
        <v>2751</v>
      </c>
      <c r="B101" s="253" t="s">
        <v>2749</v>
      </c>
      <c r="C101" s="254">
        <f>SUM(C102:C105)</f>
        <v>1145</v>
      </c>
      <c r="D101" s="254">
        <f>SUM(D102:D105)</f>
        <v>480</v>
      </c>
      <c r="E101" s="255">
        <f t="shared" ref="E101:E132" si="3">IF(C101&gt;0,D101/C101-1,IF(C101&lt;0,-(D101/C101-1),""))</f>
        <v>-0.581</v>
      </c>
    </row>
    <row r="102" s="236" customFormat="1" ht="36" customHeight="1" spans="1:5">
      <c r="A102" s="256" t="s">
        <v>2753</v>
      </c>
      <c r="B102" s="257" t="s">
        <v>2628</v>
      </c>
      <c r="C102" s="258">
        <v>1100</v>
      </c>
      <c r="D102" s="258">
        <v>450</v>
      </c>
      <c r="E102" s="255">
        <f t="shared" si="3"/>
        <v>-0.591</v>
      </c>
    </row>
    <row r="103" s="236" customFormat="1" ht="36" customHeight="1" spans="1:5">
      <c r="A103" s="256" t="s">
        <v>2755</v>
      </c>
      <c r="B103" s="257" t="s">
        <v>2752</v>
      </c>
      <c r="C103" s="258"/>
      <c r="D103" s="258"/>
      <c r="E103" s="255" t="str">
        <f t="shared" si="3"/>
        <v/>
      </c>
    </row>
    <row r="104" s="236" customFormat="1" ht="36" customHeight="1" spans="1:5">
      <c r="A104" s="249" t="s">
        <v>2757</v>
      </c>
      <c r="B104" s="257" t="s">
        <v>2754</v>
      </c>
      <c r="C104" s="258"/>
      <c r="D104" s="258"/>
      <c r="E104" s="255" t="str">
        <f t="shared" si="3"/>
        <v/>
      </c>
    </row>
    <row r="105" s="236" customFormat="1" ht="36" customHeight="1" spans="1:5">
      <c r="A105" s="256" t="s">
        <v>2759</v>
      </c>
      <c r="B105" s="257" t="s">
        <v>2756</v>
      </c>
      <c r="C105" s="258">
        <v>45</v>
      </c>
      <c r="D105" s="258">
        <v>30</v>
      </c>
      <c r="E105" s="255">
        <f t="shared" si="3"/>
        <v>-0.333</v>
      </c>
    </row>
    <row r="106" s="236" customFormat="1" ht="36" customHeight="1" spans="1:5">
      <c r="A106" s="256" t="s">
        <v>2760</v>
      </c>
      <c r="B106" s="257" t="s">
        <v>2758</v>
      </c>
      <c r="C106" s="258">
        <f>SUM(C107:C110)</f>
        <v>0</v>
      </c>
      <c r="D106" s="258">
        <f>SUM(D107:D110)</f>
        <v>0</v>
      </c>
      <c r="E106" s="255" t="str">
        <f t="shared" si="3"/>
        <v/>
      </c>
    </row>
    <row r="107" s="236" customFormat="1" ht="36" customHeight="1" spans="1:5">
      <c r="A107" s="256" t="s">
        <v>2761</v>
      </c>
      <c r="B107" s="257" t="s">
        <v>2628</v>
      </c>
      <c r="C107" s="258">
        <v>0</v>
      </c>
      <c r="D107" s="258">
        <v>0</v>
      </c>
      <c r="E107" s="255" t="str">
        <f t="shared" si="3"/>
        <v/>
      </c>
    </row>
    <row r="108" s="236" customFormat="1" ht="36" customHeight="1" spans="1:5">
      <c r="A108" s="256" t="s">
        <v>2763</v>
      </c>
      <c r="B108" s="257" t="s">
        <v>2752</v>
      </c>
      <c r="C108" s="258">
        <v>0</v>
      </c>
      <c r="D108" s="258">
        <v>0</v>
      </c>
      <c r="E108" s="255" t="str">
        <f t="shared" si="3"/>
        <v/>
      </c>
    </row>
    <row r="109" s="236" customFormat="1" ht="36" customHeight="1" spans="1:5">
      <c r="A109" s="249" t="s">
        <v>2765</v>
      </c>
      <c r="B109" s="257" t="s">
        <v>2762</v>
      </c>
      <c r="C109" s="258">
        <v>0</v>
      </c>
      <c r="D109" s="258">
        <v>0</v>
      </c>
      <c r="E109" s="255" t="str">
        <f t="shared" si="3"/>
        <v/>
      </c>
    </row>
    <row r="110" s="236" customFormat="1" ht="36" customHeight="1" spans="1:5">
      <c r="A110" s="256" t="s">
        <v>2766</v>
      </c>
      <c r="B110" s="257" t="s">
        <v>2764</v>
      </c>
      <c r="C110" s="258">
        <v>0</v>
      </c>
      <c r="D110" s="258">
        <v>0</v>
      </c>
      <c r="E110" s="255" t="str">
        <f t="shared" si="3"/>
        <v/>
      </c>
    </row>
    <row r="111" s="236" customFormat="1" ht="36" customHeight="1" spans="1:5">
      <c r="A111" s="256" t="s">
        <v>2767</v>
      </c>
      <c r="B111" s="253" t="s">
        <v>2624</v>
      </c>
      <c r="C111" s="254">
        <v>796</v>
      </c>
      <c r="D111" s="254">
        <v>1349</v>
      </c>
      <c r="E111" s="255">
        <f t="shared" si="3"/>
        <v>0.695</v>
      </c>
    </row>
    <row r="112" s="236" customFormat="1" ht="36" customHeight="1" spans="1:5">
      <c r="A112" s="256" t="s">
        <v>3055</v>
      </c>
      <c r="B112" s="257" t="s">
        <v>2626</v>
      </c>
      <c r="C112" s="258">
        <v>429</v>
      </c>
      <c r="D112" s="258">
        <v>630</v>
      </c>
      <c r="E112" s="255">
        <f t="shared" si="3"/>
        <v>0.469</v>
      </c>
    </row>
    <row r="113" s="236" customFormat="1" ht="36" customHeight="1" spans="1:5">
      <c r="A113" s="256" t="s">
        <v>3056</v>
      </c>
      <c r="B113" s="257" t="s">
        <v>2628</v>
      </c>
      <c r="C113" s="258">
        <v>367</v>
      </c>
      <c r="D113" s="258">
        <v>719</v>
      </c>
      <c r="E113" s="255">
        <f t="shared" si="3"/>
        <v>0.959</v>
      </c>
    </row>
    <row r="114" s="236" customFormat="1" ht="36" customHeight="1" spans="1:5">
      <c r="A114" s="259">
        <v>21370</v>
      </c>
      <c r="B114" s="253" t="s">
        <v>2768</v>
      </c>
      <c r="C114" s="254"/>
      <c r="D114" s="254"/>
      <c r="E114" s="255" t="str">
        <f t="shared" si="3"/>
        <v/>
      </c>
    </row>
    <row r="115" s="236" customFormat="1" ht="36" customHeight="1" spans="1:5">
      <c r="A115" s="260">
        <v>2137001</v>
      </c>
      <c r="B115" s="257" t="s">
        <v>2628</v>
      </c>
      <c r="C115" s="258">
        <v>0</v>
      </c>
      <c r="D115" s="258">
        <v>0</v>
      </c>
      <c r="E115" s="255" t="str">
        <f t="shared" si="3"/>
        <v/>
      </c>
    </row>
    <row r="116" s="236" customFormat="1" ht="36" customHeight="1" spans="1:5">
      <c r="A116" s="260">
        <v>2137099</v>
      </c>
      <c r="B116" s="257" t="s">
        <v>2769</v>
      </c>
      <c r="C116" s="258"/>
      <c r="D116" s="258">
        <v>0</v>
      </c>
      <c r="E116" s="255" t="str">
        <f t="shared" si="3"/>
        <v/>
      </c>
    </row>
    <row r="117" s="236" customFormat="1" ht="36" customHeight="1" spans="1:5">
      <c r="A117" s="259">
        <v>21371</v>
      </c>
      <c r="B117" s="257" t="s">
        <v>2770</v>
      </c>
      <c r="C117" s="258">
        <f>SUM(C118:C121)</f>
        <v>0</v>
      </c>
      <c r="D117" s="258">
        <f>SUM(D118:D121)</f>
        <v>0</v>
      </c>
      <c r="E117" s="255" t="str">
        <f t="shared" si="3"/>
        <v/>
      </c>
    </row>
    <row r="118" s="236" customFormat="1" ht="36" customHeight="1" spans="1:5">
      <c r="A118" s="260">
        <v>2137101</v>
      </c>
      <c r="B118" s="257" t="s">
        <v>2771</v>
      </c>
      <c r="C118" s="258">
        <v>0</v>
      </c>
      <c r="D118" s="258">
        <v>0</v>
      </c>
      <c r="E118" s="255" t="str">
        <f t="shared" si="3"/>
        <v/>
      </c>
    </row>
    <row r="119" s="236" customFormat="1" ht="36" customHeight="1" spans="1:5">
      <c r="A119" s="260">
        <v>2137102</v>
      </c>
      <c r="B119" s="257" t="s">
        <v>2772</v>
      </c>
      <c r="C119" s="258">
        <v>0</v>
      </c>
      <c r="D119" s="258">
        <v>0</v>
      </c>
      <c r="E119" s="255" t="str">
        <f t="shared" si="3"/>
        <v/>
      </c>
    </row>
    <row r="120" s="236" customFormat="1" ht="36" customHeight="1" spans="1:5">
      <c r="A120" s="260">
        <v>2137103</v>
      </c>
      <c r="B120" s="257" t="s">
        <v>2773</v>
      </c>
      <c r="C120" s="258">
        <v>0</v>
      </c>
      <c r="D120" s="258">
        <v>0</v>
      </c>
      <c r="E120" s="255" t="str">
        <f t="shared" si="3"/>
        <v/>
      </c>
    </row>
    <row r="121" s="236" customFormat="1" ht="36" customHeight="1" spans="1:5">
      <c r="A121" s="260">
        <v>2137199</v>
      </c>
      <c r="B121" s="257" t="s">
        <v>2774</v>
      </c>
      <c r="C121" s="258">
        <v>0</v>
      </c>
      <c r="D121" s="258">
        <v>0</v>
      </c>
      <c r="E121" s="255" t="str">
        <f t="shared" si="3"/>
        <v/>
      </c>
    </row>
    <row r="122" s="236" customFormat="1" ht="36" customHeight="1" spans="1:5">
      <c r="A122" s="249" t="s">
        <v>93</v>
      </c>
      <c r="B122" s="250" t="s">
        <v>2775</v>
      </c>
      <c r="C122" s="251"/>
      <c r="D122" s="251"/>
      <c r="E122" s="255" t="str">
        <f t="shared" si="3"/>
        <v/>
      </c>
    </row>
    <row r="123" s="236" customFormat="1" ht="36" customHeight="1" spans="1:5">
      <c r="A123" s="249" t="s">
        <v>2776</v>
      </c>
      <c r="B123" s="257" t="s">
        <v>2777</v>
      </c>
      <c r="C123" s="258">
        <f>SUM(C124:C127)</f>
        <v>0</v>
      </c>
      <c r="D123" s="258">
        <f>SUM(D124:D127)</f>
        <v>0</v>
      </c>
      <c r="E123" s="255" t="str">
        <f t="shared" si="3"/>
        <v/>
      </c>
    </row>
    <row r="124" s="236" customFormat="1" ht="36" customHeight="1" spans="1:5">
      <c r="A124" s="256" t="s">
        <v>2778</v>
      </c>
      <c r="B124" s="257" t="s">
        <v>2779</v>
      </c>
      <c r="C124" s="258">
        <v>0</v>
      </c>
      <c r="D124" s="258">
        <v>0</v>
      </c>
      <c r="E124" s="255" t="str">
        <f t="shared" si="3"/>
        <v/>
      </c>
    </row>
    <row r="125" s="236" customFormat="1" ht="36" customHeight="1" spans="1:5">
      <c r="A125" s="256" t="s">
        <v>2780</v>
      </c>
      <c r="B125" s="257" t="s">
        <v>2781</v>
      </c>
      <c r="C125" s="258">
        <v>0</v>
      </c>
      <c r="D125" s="258">
        <v>0</v>
      </c>
      <c r="E125" s="255" t="str">
        <f t="shared" si="3"/>
        <v/>
      </c>
    </row>
    <row r="126" s="236" customFormat="1" ht="36" customHeight="1" spans="1:5">
      <c r="A126" s="256" t="s">
        <v>2782</v>
      </c>
      <c r="B126" s="257" t="s">
        <v>2783</v>
      </c>
      <c r="C126" s="258">
        <v>0</v>
      </c>
      <c r="D126" s="258">
        <v>0</v>
      </c>
      <c r="E126" s="255" t="str">
        <f t="shared" si="3"/>
        <v/>
      </c>
    </row>
    <row r="127" s="236" customFormat="1" ht="36" customHeight="1" spans="1:5">
      <c r="A127" s="256" t="s">
        <v>2784</v>
      </c>
      <c r="B127" s="257" t="s">
        <v>2785</v>
      </c>
      <c r="C127" s="258">
        <v>0</v>
      </c>
      <c r="D127" s="258">
        <v>0</v>
      </c>
      <c r="E127" s="255" t="str">
        <f t="shared" si="3"/>
        <v/>
      </c>
    </row>
    <row r="128" s="236" customFormat="1" ht="36" customHeight="1" spans="1:5">
      <c r="A128" s="249" t="s">
        <v>2786</v>
      </c>
      <c r="B128" s="257" t="s">
        <v>2787</v>
      </c>
      <c r="C128" s="258">
        <f>SUM(C129:C132)</f>
        <v>0</v>
      </c>
      <c r="D128" s="258">
        <f>SUM(D129:D132)</f>
        <v>0</v>
      </c>
      <c r="E128" s="255" t="str">
        <f t="shared" si="3"/>
        <v/>
      </c>
    </row>
    <row r="129" s="236" customFormat="1" ht="36" customHeight="1" spans="1:5">
      <c r="A129" s="256" t="s">
        <v>2788</v>
      </c>
      <c r="B129" s="257" t="s">
        <v>2783</v>
      </c>
      <c r="C129" s="258">
        <v>0</v>
      </c>
      <c r="D129" s="258">
        <v>0</v>
      </c>
      <c r="E129" s="255" t="str">
        <f t="shared" si="3"/>
        <v/>
      </c>
    </row>
    <row r="130" s="236" customFormat="1" ht="36" customHeight="1" spans="1:5">
      <c r="A130" s="256" t="s">
        <v>2789</v>
      </c>
      <c r="B130" s="257" t="s">
        <v>2790</v>
      </c>
      <c r="C130" s="258">
        <v>0</v>
      </c>
      <c r="D130" s="258">
        <v>0</v>
      </c>
      <c r="E130" s="255" t="str">
        <f t="shared" si="3"/>
        <v/>
      </c>
    </row>
    <row r="131" s="236" customFormat="1" ht="36" customHeight="1" spans="1:5">
      <c r="A131" s="256" t="s">
        <v>2791</v>
      </c>
      <c r="B131" s="257" t="s">
        <v>2792</v>
      </c>
      <c r="C131" s="258">
        <v>0</v>
      </c>
      <c r="D131" s="258">
        <v>0</v>
      </c>
      <c r="E131" s="255" t="str">
        <f t="shared" si="3"/>
        <v/>
      </c>
    </row>
    <row r="132" s="236" customFormat="1" ht="36" customHeight="1" spans="1:5">
      <c r="A132" s="256" t="s">
        <v>2793</v>
      </c>
      <c r="B132" s="257" t="s">
        <v>2794</v>
      </c>
      <c r="C132" s="258">
        <v>0</v>
      </c>
      <c r="D132" s="258">
        <v>0</v>
      </c>
      <c r="E132" s="255" t="str">
        <f t="shared" si="3"/>
        <v/>
      </c>
    </row>
    <row r="133" s="236" customFormat="1" ht="36" customHeight="1" spans="1:5">
      <c r="A133" s="249" t="s">
        <v>2795</v>
      </c>
      <c r="B133" s="253" t="s">
        <v>2796</v>
      </c>
      <c r="C133" s="254"/>
      <c r="D133" s="254"/>
      <c r="E133" s="255" t="str">
        <f t="shared" ref="E133:E180" si="4">IF(C133&gt;0,D133/C133-1,IF(C133&lt;0,-(D133/C133-1),""))</f>
        <v/>
      </c>
    </row>
    <row r="134" s="236" customFormat="1" ht="36" customHeight="1" spans="1:5">
      <c r="A134" s="256" t="s">
        <v>2797</v>
      </c>
      <c r="B134" s="257" t="s">
        <v>2798</v>
      </c>
      <c r="C134" s="258"/>
      <c r="D134" s="258"/>
      <c r="E134" s="255" t="str">
        <f t="shared" si="4"/>
        <v/>
      </c>
    </row>
    <row r="135" s="236" customFormat="1" ht="36" customHeight="1" spans="1:5">
      <c r="A135" s="256" t="s">
        <v>2799</v>
      </c>
      <c r="B135" s="257" t="s">
        <v>2800</v>
      </c>
      <c r="C135" s="258"/>
      <c r="D135" s="258"/>
      <c r="E135" s="255" t="str">
        <f t="shared" si="4"/>
        <v/>
      </c>
    </row>
    <row r="136" s="236" customFormat="1" ht="36" customHeight="1" spans="1:5">
      <c r="A136" s="256" t="s">
        <v>2801</v>
      </c>
      <c r="B136" s="257" t="s">
        <v>2802</v>
      </c>
      <c r="C136" s="258"/>
      <c r="D136" s="258"/>
      <c r="E136" s="255" t="str">
        <f t="shared" si="4"/>
        <v/>
      </c>
    </row>
    <row r="137" s="236" customFormat="1" ht="36" customHeight="1" spans="1:5">
      <c r="A137" s="256" t="s">
        <v>2803</v>
      </c>
      <c r="B137" s="257" t="s">
        <v>2804</v>
      </c>
      <c r="C137" s="258"/>
      <c r="D137" s="258"/>
      <c r="E137" s="255" t="str">
        <f t="shared" si="4"/>
        <v/>
      </c>
    </row>
    <row r="138" s="236" customFormat="1" ht="36" customHeight="1" spans="1:5">
      <c r="A138" s="249" t="s">
        <v>2805</v>
      </c>
      <c r="B138" s="253" t="s">
        <v>2806</v>
      </c>
      <c r="C138" s="254"/>
      <c r="D138" s="254"/>
      <c r="E138" s="255" t="str">
        <f t="shared" si="4"/>
        <v/>
      </c>
    </row>
    <row r="139" s="236" customFormat="1" ht="36" customHeight="1" spans="1:5">
      <c r="A139" s="256" t="s">
        <v>2807</v>
      </c>
      <c r="B139" s="257" t="s">
        <v>2808</v>
      </c>
      <c r="C139" s="258">
        <v>0</v>
      </c>
      <c r="D139" s="258">
        <v>0</v>
      </c>
      <c r="E139" s="255" t="str">
        <f t="shared" si="4"/>
        <v/>
      </c>
    </row>
    <row r="140" s="236" customFormat="1" ht="36" customHeight="1" spans="1:5">
      <c r="A140" s="256" t="s">
        <v>2809</v>
      </c>
      <c r="B140" s="257" t="s">
        <v>2810</v>
      </c>
      <c r="C140" s="258">
        <v>0</v>
      </c>
      <c r="D140" s="258">
        <v>0</v>
      </c>
      <c r="E140" s="255" t="str">
        <f t="shared" si="4"/>
        <v/>
      </c>
    </row>
    <row r="141" s="236" customFormat="1" ht="36" customHeight="1" spans="1:5">
      <c r="A141" s="256" t="s">
        <v>2811</v>
      </c>
      <c r="B141" s="257" t="s">
        <v>2812</v>
      </c>
      <c r="C141" s="258">
        <v>0</v>
      </c>
      <c r="D141" s="258">
        <v>0</v>
      </c>
      <c r="E141" s="255" t="str">
        <f t="shared" si="4"/>
        <v/>
      </c>
    </row>
    <row r="142" s="236" customFormat="1" ht="36" customHeight="1" spans="1:5">
      <c r="A142" s="256" t="s">
        <v>2813</v>
      </c>
      <c r="B142" s="257" t="s">
        <v>2814</v>
      </c>
      <c r="C142" s="258">
        <v>0</v>
      </c>
      <c r="D142" s="258">
        <v>0</v>
      </c>
      <c r="E142" s="255" t="str">
        <f t="shared" si="4"/>
        <v/>
      </c>
    </row>
    <row r="143" s="236" customFormat="1" ht="36" customHeight="1" spans="1:5">
      <c r="A143" s="256" t="s">
        <v>2815</v>
      </c>
      <c r="B143" s="257" t="s">
        <v>2816</v>
      </c>
      <c r="C143" s="258">
        <v>0</v>
      </c>
      <c r="D143" s="258">
        <v>0</v>
      </c>
      <c r="E143" s="255" t="str">
        <f t="shared" si="4"/>
        <v/>
      </c>
    </row>
    <row r="144" s="236" customFormat="1" ht="36" customHeight="1" spans="1:5">
      <c r="A144" s="256" t="s">
        <v>2817</v>
      </c>
      <c r="B144" s="257" t="s">
        <v>2818</v>
      </c>
      <c r="C144" s="258">
        <v>0</v>
      </c>
      <c r="D144" s="258">
        <v>0</v>
      </c>
      <c r="E144" s="255" t="str">
        <f t="shared" si="4"/>
        <v/>
      </c>
    </row>
    <row r="145" s="236" customFormat="1" ht="36" customHeight="1" spans="1:5">
      <c r="A145" s="256" t="s">
        <v>2819</v>
      </c>
      <c r="B145" s="257" t="s">
        <v>2820</v>
      </c>
      <c r="C145" s="258">
        <v>0</v>
      </c>
      <c r="D145" s="258"/>
      <c r="E145" s="255" t="str">
        <f t="shared" si="4"/>
        <v/>
      </c>
    </row>
    <row r="146" s="236" customFormat="1" ht="36" customHeight="1" spans="1:5">
      <c r="A146" s="256" t="s">
        <v>2821</v>
      </c>
      <c r="B146" s="257" t="s">
        <v>2822</v>
      </c>
      <c r="C146" s="258">
        <v>0</v>
      </c>
      <c r="D146" s="258"/>
      <c r="E146" s="255" t="str">
        <f t="shared" si="4"/>
        <v/>
      </c>
    </row>
    <row r="147" s="236" customFormat="1" ht="36" customHeight="1" spans="1:5">
      <c r="A147" s="249" t="s">
        <v>2823</v>
      </c>
      <c r="B147" s="257" t="s">
        <v>2824</v>
      </c>
      <c r="C147" s="258">
        <f>SUM(C148:C153)</f>
        <v>0</v>
      </c>
      <c r="D147" s="258"/>
      <c r="E147" s="255" t="str">
        <f t="shared" si="4"/>
        <v/>
      </c>
    </row>
    <row r="148" s="236" customFormat="1" ht="36" customHeight="1" spans="1:5">
      <c r="A148" s="256" t="s">
        <v>2825</v>
      </c>
      <c r="B148" s="257" t="s">
        <v>2826</v>
      </c>
      <c r="C148" s="258">
        <v>0</v>
      </c>
      <c r="D148" s="258"/>
      <c r="E148" s="255" t="str">
        <f t="shared" si="4"/>
        <v/>
      </c>
    </row>
    <row r="149" s="236" customFormat="1" ht="36" customHeight="1" spans="1:5">
      <c r="A149" s="256" t="s">
        <v>2827</v>
      </c>
      <c r="B149" s="257" t="s">
        <v>2828</v>
      </c>
      <c r="C149" s="258">
        <v>0</v>
      </c>
      <c r="D149" s="258">
        <v>0</v>
      </c>
      <c r="E149" s="255" t="str">
        <f t="shared" si="4"/>
        <v/>
      </c>
    </row>
    <row r="150" s="236" customFormat="1" ht="36" customHeight="1" spans="1:5">
      <c r="A150" s="256" t="s">
        <v>2829</v>
      </c>
      <c r="B150" s="257" t="s">
        <v>2830</v>
      </c>
      <c r="C150" s="258">
        <v>0</v>
      </c>
      <c r="D150" s="258">
        <v>0</v>
      </c>
      <c r="E150" s="255" t="str">
        <f t="shared" si="4"/>
        <v/>
      </c>
    </row>
    <row r="151" s="236" customFormat="1" ht="36" customHeight="1" spans="1:5">
      <c r="A151" s="256" t="s">
        <v>2831</v>
      </c>
      <c r="B151" s="257" t="s">
        <v>2832</v>
      </c>
      <c r="C151" s="258">
        <v>0</v>
      </c>
      <c r="D151" s="258">
        <v>0</v>
      </c>
      <c r="E151" s="255" t="str">
        <f t="shared" si="4"/>
        <v/>
      </c>
    </row>
    <row r="152" s="236" customFormat="1" ht="36" customHeight="1" spans="1:5">
      <c r="A152" s="256" t="s">
        <v>2833</v>
      </c>
      <c r="B152" s="257" t="s">
        <v>2834</v>
      </c>
      <c r="C152" s="258">
        <v>0</v>
      </c>
      <c r="D152" s="258">
        <v>0</v>
      </c>
      <c r="E152" s="255" t="str">
        <f t="shared" si="4"/>
        <v/>
      </c>
    </row>
    <row r="153" s="236" customFormat="1" ht="36" customHeight="1" spans="1:5">
      <c r="A153" s="256" t="s">
        <v>2835</v>
      </c>
      <c r="B153" s="257" t="s">
        <v>2836</v>
      </c>
      <c r="C153" s="258">
        <v>0</v>
      </c>
      <c r="D153" s="258">
        <v>0</v>
      </c>
      <c r="E153" s="255" t="str">
        <f t="shared" si="4"/>
        <v/>
      </c>
    </row>
    <row r="154" s="236" customFormat="1" ht="36" customHeight="1" spans="1:5">
      <c r="A154" s="249" t="s">
        <v>2837</v>
      </c>
      <c r="B154" s="253" t="s">
        <v>2838</v>
      </c>
      <c r="C154" s="254"/>
      <c r="D154" s="254"/>
      <c r="E154" s="255" t="str">
        <f t="shared" si="4"/>
        <v/>
      </c>
    </row>
    <row r="155" s="236" customFormat="1" ht="36" customHeight="1" spans="1:5">
      <c r="A155" s="256" t="s">
        <v>2839</v>
      </c>
      <c r="B155" s="257" t="s">
        <v>2840</v>
      </c>
      <c r="C155" s="258"/>
      <c r="D155" s="258"/>
      <c r="E155" s="255" t="str">
        <f t="shared" si="4"/>
        <v/>
      </c>
    </row>
    <row r="156" s="236" customFormat="1" ht="36" customHeight="1" spans="1:5">
      <c r="A156" s="256" t="s">
        <v>2841</v>
      </c>
      <c r="B156" s="257" t="s">
        <v>2842</v>
      </c>
      <c r="C156" s="258"/>
      <c r="D156" s="258"/>
      <c r="E156" s="255" t="str">
        <f t="shared" si="4"/>
        <v/>
      </c>
    </row>
    <row r="157" s="236" customFormat="1" ht="36" customHeight="1" spans="1:5">
      <c r="A157" s="256" t="s">
        <v>2843</v>
      </c>
      <c r="B157" s="257" t="s">
        <v>2844</v>
      </c>
      <c r="C157" s="258"/>
      <c r="D157" s="258"/>
      <c r="E157" s="255" t="str">
        <f t="shared" si="4"/>
        <v/>
      </c>
    </row>
    <row r="158" s="236" customFormat="1" ht="36" customHeight="1" spans="1:5">
      <c r="A158" s="256" t="s">
        <v>2845</v>
      </c>
      <c r="B158" s="257" t="s">
        <v>2846</v>
      </c>
      <c r="C158" s="258"/>
      <c r="D158" s="258"/>
      <c r="E158" s="255" t="str">
        <f t="shared" si="4"/>
        <v/>
      </c>
    </row>
    <row r="159" s="236" customFormat="1" ht="36" customHeight="1" spans="1:5">
      <c r="A159" s="256" t="s">
        <v>2847</v>
      </c>
      <c r="B159" s="257" t="s">
        <v>2848</v>
      </c>
      <c r="C159" s="258"/>
      <c r="D159" s="258"/>
      <c r="E159" s="255" t="str">
        <f t="shared" si="4"/>
        <v/>
      </c>
    </row>
    <row r="160" s="236" customFormat="1" ht="36" customHeight="1" spans="1:5">
      <c r="A160" s="256" t="s">
        <v>2849</v>
      </c>
      <c r="B160" s="257" t="s">
        <v>2850</v>
      </c>
      <c r="C160" s="258"/>
      <c r="D160" s="258"/>
      <c r="E160" s="255" t="str">
        <f t="shared" si="4"/>
        <v/>
      </c>
    </row>
    <row r="161" s="236" customFormat="1" ht="36" customHeight="1" spans="1:5">
      <c r="A161" s="256" t="s">
        <v>2851</v>
      </c>
      <c r="B161" s="257" t="s">
        <v>2852</v>
      </c>
      <c r="C161" s="258"/>
      <c r="D161" s="258"/>
      <c r="E161" s="255" t="str">
        <f t="shared" si="4"/>
        <v/>
      </c>
    </row>
    <row r="162" s="236" customFormat="1" ht="36" customHeight="1" spans="1:5">
      <c r="A162" s="256" t="s">
        <v>2853</v>
      </c>
      <c r="B162" s="257" t="s">
        <v>2854</v>
      </c>
      <c r="C162" s="258">
        <v>0</v>
      </c>
      <c r="D162" s="258">
        <v>0</v>
      </c>
      <c r="E162" s="255" t="str">
        <f t="shared" si="4"/>
        <v/>
      </c>
    </row>
    <row r="163" s="236" customFormat="1" ht="36" customHeight="1" spans="1:5">
      <c r="A163" s="249" t="s">
        <v>2855</v>
      </c>
      <c r="B163" s="257" t="s">
        <v>2856</v>
      </c>
      <c r="C163" s="258">
        <f>SUM(C164:C165)</f>
        <v>0</v>
      </c>
      <c r="D163" s="258">
        <f>SUM(D164:D165)</f>
        <v>0</v>
      </c>
      <c r="E163" s="255" t="str">
        <f t="shared" si="4"/>
        <v/>
      </c>
    </row>
    <row r="164" s="236" customFormat="1" ht="36" customHeight="1" spans="1:5">
      <c r="A164" s="256" t="s">
        <v>2857</v>
      </c>
      <c r="B164" s="257" t="s">
        <v>2779</v>
      </c>
      <c r="C164" s="258">
        <v>0</v>
      </c>
      <c r="D164" s="258">
        <v>0</v>
      </c>
      <c r="E164" s="255" t="str">
        <f t="shared" si="4"/>
        <v/>
      </c>
    </row>
    <row r="165" s="236" customFormat="1" ht="36" customHeight="1" spans="1:5">
      <c r="A165" s="256" t="s">
        <v>2858</v>
      </c>
      <c r="B165" s="257" t="s">
        <v>2859</v>
      </c>
      <c r="C165" s="258">
        <v>0</v>
      </c>
      <c r="D165" s="258">
        <v>0</v>
      </c>
      <c r="E165" s="255" t="str">
        <f t="shared" si="4"/>
        <v/>
      </c>
    </row>
    <row r="166" s="236" customFormat="1" ht="36" customHeight="1" spans="1:5">
      <c r="A166" s="249" t="s">
        <v>2860</v>
      </c>
      <c r="B166" s="253" t="s">
        <v>2861</v>
      </c>
      <c r="C166" s="254"/>
      <c r="D166" s="254"/>
      <c r="E166" s="255" t="str">
        <f t="shared" si="4"/>
        <v/>
      </c>
    </row>
    <row r="167" s="236" customFormat="1" ht="36" customHeight="1" spans="1:5">
      <c r="A167" s="256" t="s">
        <v>2862</v>
      </c>
      <c r="B167" s="257" t="s">
        <v>2779</v>
      </c>
      <c r="C167" s="258"/>
      <c r="D167" s="258"/>
      <c r="E167" s="255" t="str">
        <f t="shared" si="4"/>
        <v/>
      </c>
    </row>
    <row r="168" s="236" customFormat="1" ht="36" customHeight="1" spans="1:5">
      <c r="A168" s="256" t="s">
        <v>2863</v>
      </c>
      <c r="B168" s="257" t="s">
        <v>2864</v>
      </c>
      <c r="C168" s="258"/>
      <c r="D168" s="258"/>
      <c r="E168" s="255" t="str">
        <f t="shared" si="4"/>
        <v/>
      </c>
    </row>
    <row r="169" s="236" customFormat="1" ht="36" customHeight="1" spans="1:5">
      <c r="A169" s="249" t="s">
        <v>2865</v>
      </c>
      <c r="B169" s="257" t="s">
        <v>2866</v>
      </c>
      <c r="C169" s="258"/>
      <c r="D169" s="258"/>
      <c r="E169" s="255" t="str">
        <f t="shared" si="4"/>
        <v/>
      </c>
    </row>
    <row r="170" s="236" customFormat="1" ht="36" customHeight="1" spans="1:5">
      <c r="A170" s="249" t="s">
        <v>2867</v>
      </c>
      <c r="B170" s="257" t="s">
        <v>2868</v>
      </c>
      <c r="C170" s="258">
        <f>SUM(C171:C173)</f>
        <v>0</v>
      </c>
      <c r="D170" s="258">
        <f>SUM(D171:D173)</f>
        <v>0</v>
      </c>
      <c r="E170" s="255" t="str">
        <f t="shared" si="4"/>
        <v/>
      </c>
    </row>
    <row r="171" s="236" customFormat="1" ht="36" customHeight="1" spans="1:5">
      <c r="A171" s="256" t="s">
        <v>2869</v>
      </c>
      <c r="B171" s="257" t="s">
        <v>2798</v>
      </c>
      <c r="C171" s="258">
        <v>0</v>
      </c>
      <c r="D171" s="258">
        <v>0</v>
      </c>
      <c r="E171" s="255" t="str">
        <f t="shared" si="4"/>
        <v/>
      </c>
    </row>
    <row r="172" s="236" customFormat="1" ht="36" customHeight="1" spans="1:5">
      <c r="A172" s="256" t="s">
        <v>2870</v>
      </c>
      <c r="B172" s="257" t="s">
        <v>2802</v>
      </c>
      <c r="C172" s="258">
        <v>0</v>
      </c>
      <c r="D172" s="258">
        <v>0</v>
      </c>
      <c r="E172" s="255" t="str">
        <f t="shared" si="4"/>
        <v/>
      </c>
    </row>
    <row r="173" s="236" customFormat="1" ht="36" customHeight="1" spans="1:5">
      <c r="A173" s="256" t="s">
        <v>2871</v>
      </c>
      <c r="B173" s="257" t="s">
        <v>2872</v>
      </c>
      <c r="C173" s="258">
        <v>0</v>
      </c>
      <c r="D173" s="258">
        <v>0</v>
      </c>
      <c r="E173" s="255" t="str">
        <f t="shared" si="4"/>
        <v/>
      </c>
    </row>
    <row r="174" s="236" customFormat="1" ht="36" customHeight="1" spans="1:5">
      <c r="A174" s="249" t="s">
        <v>95</v>
      </c>
      <c r="B174" s="250" t="s">
        <v>2873</v>
      </c>
      <c r="C174" s="251"/>
      <c r="D174" s="251"/>
      <c r="E174" s="255" t="str">
        <f t="shared" si="4"/>
        <v/>
      </c>
    </row>
    <row r="175" s="236" customFormat="1" ht="36" customHeight="1" spans="1:5">
      <c r="A175" s="249" t="s">
        <v>2874</v>
      </c>
      <c r="B175" s="253" t="s">
        <v>2875</v>
      </c>
      <c r="C175" s="254"/>
      <c r="D175" s="254"/>
      <c r="E175" s="255" t="str">
        <f t="shared" si="4"/>
        <v/>
      </c>
    </row>
    <row r="176" s="236" customFormat="1" ht="36" customHeight="1" spans="1:5">
      <c r="A176" s="256" t="s">
        <v>2876</v>
      </c>
      <c r="B176" s="257" t="s">
        <v>2877</v>
      </c>
      <c r="C176" s="258"/>
      <c r="D176" s="258"/>
      <c r="E176" s="255" t="str">
        <f t="shared" si="4"/>
        <v/>
      </c>
    </row>
    <row r="177" s="236" customFormat="1" ht="36" customHeight="1" spans="1:5">
      <c r="A177" s="256" t="s">
        <v>2878</v>
      </c>
      <c r="B177" s="257" t="s">
        <v>2879</v>
      </c>
      <c r="C177" s="258">
        <v>0</v>
      </c>
      <c r="D177" s="258">
        <v>0</v>
      </c>
      <c r="E177" s="255" t="str">
        <f t="shared" si="4"/>
        <v/>
      </c>
    </row>
    <row r="178" s="236" customFormat="1" ht="36" customHeight="1" spans="1:5">
      <c r="A178" s="249" t="s">
        <v>117</v>
      </c>
      <c r="B178" s="250" t="s">
        <v>2880</v>
      </c>
      <c r="C178" s="251">
        <v>10779</v>
      </c>
      <c r="D178" s="251">
        <v>8706</v>
      </c>
      <c r="E178" s="255">
        <f t="shared" si="4"/>
        <v>-0.192</v>
      </c>
    </row>
    <row r="179" s="236" customFormat="1" ht="36" customHeight="1" spans="1:5">
      <c r="A179" s="249" t="s">
        <v>2881</v>
      </c>
      <c r="B179" s="253" t="s">
        <v>2882</v>
      </c>
      <c r="C179" s="254">
        <v>9000</v>
      </c>
      <c r="D179" s="254">
        <v>5000</v>
      </c>
      <c r="E179" s="255">
        <f t="shared" si="4"/>
        <v>-0.444</v>
      </c>
    </row>
    <row r="180" s="236" customFormat="1" ht="36" customHeight="1" spans="1:5">
      <c r="A180" s="256" t="s">
        <v>2883</v>
      </c>
      <c r="B180" s="257" t="s">
        <v>2884</v>
      </c>
      <c r="C180" s="258">
        <v>4000</v>
      </c>
      <c r="D180" s="258">
        <v>5000</v>
      </c>
      <c r="E180" s="255">
        <f t="shared" si="4"/>
        <v>0.25</v>
      </c>
    </row>
    <row r="181" s="236" customFormat="1" ht="36" customHeight="1" spans="1:5">
      <c r="A181" s="256" t="s">
        <v>2885</v>
      </c>
      <c r="B181" s="257" t="s">
        <v>2886</v>
      </c>
      <c r="C181" s="258">
        <v>5000</v>
      </c>
      <c r="D181" s="258"/>
      <c r="E181" s="255">
        <f t="shared" ref="E181:E212" si="5">IF(C181&gt;0,D181/C181-1,IF(C181&lt;0,-(D181/C181-1),""))</f>
        <v>-1</v>
      </c>
    </row>
    <row r="182" s="236" customFormat="1" ht="36" customHeight="1" spans="1:5">
      <c r="A182" s="256" t="s">
        <v>2887</v>
      </c>
      <c r="B182" s="257" t="s">
        <v>2888</v>
      </c>
      <c r="C182" s="258"/>
      <c r="D182" s="258"/>
      <c r="E182" s="255" t="str">
        <f t="shared" si="5"/>
        <v/>
      </c>
    </row>
    <row r="183" s="236" customFormat="1" ht="36" customHeight="1" spans="1:5">
      <c r="A183" s="249" t="s">
        <v>2889</v>
      </c>
      <c r="B183" s="253" t="s">
        <v>2890</v>
      </c>
      <c r="C183" s="254">
        <v>5</v>
      </c>
      <c r="D183" s="254">
        <v>18</v>
      </c>
      <c r="E183" s="255">
        <f t="shared" si="5"/>
        <v>2.6</v>
      </c>
    </row>
    <row r="184" s="236" customFormat="1" ht="36" customHeight="1" spans="1:5">
      <c r="A184" s="256" t="s">
        <v>2891</v>
      </c>
      <c r="B184" s="257" t="s">
        <v>2892</v>
      </c>
      <c r="C184" s="258">
        <v>3</v>
      </c>
      <c r="D184" s="258">
        <v>16</v>
      </c>
      <c r="E184" s="255">
        <f t="shared" si="5"/>
        <v>4.333</v>
      </c>
    </row>
    <row r="185" s="236" customFormat="1" ht="36" customHeight="1" spans="1:5">
      <c r="A185" s="256" t="s">
        <v>2893</v>
      </c>
      <c r="B185" s="257" t="s">
        <v>2894</v>
      </c>
      <c r="C185" s="258"/>
      <c r="D185" s="258"/>
      <c r="E185" s="255" t="str">
        <f t="shared" si="5"/>
        <v/>
      </c>
    </row>
    <row r="186" s="236" customFormat="1" ht="36" customHeight="1" spans="1:5">
      <c r="A186" s="256" t="s">
        <v>2895</v>
      </c>
      <c r="B186" s="257" t="s">
        <v>2896</v>
      </c>
      <c r="C186" s="258"/>
      <c r="D186" s="258"/>
      <c r="E186" s="255" t="str">
        <f t="shared" si="5"/>
        <v/>
      </c>
    </row>
    <row r="187" s="236" customFormat="1" ht="36" customHeight="1" spans="1:5">
      <c r="A187" s="256" t="s">
        <v>2897</v>
      </c>
      <c r="B187" s="257" t="s">
        <v>2898</v>
      </c>
      <c r="C187" s="258"/>
      <c r="D187" s="258"/>
      <c r="E187" s="255" t="str">
        <f t="shared" si="5"/>
        <v/>
      </c>
    </row>
    <row r="188" s="236" customFormat="1" ht="36" customHeight="1" spans="1:5">
      <c r="A188" s="256" t="s">
        <v>2899</v>
      </c>
      <c r="B188" s="257" t="s">
        <v>2900</v>
      </c>
      <c r="C188" s="258"/>
      <c r="D188" s="258"/>
      <c r="E188" s="255" t="str">
        <f t="shared" si="5"/>
        <v/>
      </c>
    </row>
    <row r="189" s="236" customFormat="1" ht="36" customHeight="1" spans="1:5">
      <c r="A189" s="256" t="s">
        <v>2901</v>
      </c>
      <c r="B189" s="257" t="s">
        <v>2902</v>
      </c>
      <c r="C189" s="258"/>
      <c r="D189" s="258"/>
      <c r="E189" s="255" t="str">
        <f t="shared" si="5"/>
        <v/>
      </c>
    </row>
    <row r="190" s="236" customFormat="1" ht="36" customHeight="1" spans="1:5">
      <c r="A190" s="256" t="s">
        <v>2903</v>
      </c>
      <c r="B190" s="257" t="s">
        <v>2904</v>
      </c>
      <c r="C190" s="258">
        <v>2</v>
      </c>
      <c r="D190" s="258">
        <v>2</v>
      </c>
      <c r="E190" s="255">
        <f t="shared" si="5"/>
        <v>0</v>
      </c>
    </row>
    <row r="191" s="236" customFormat="1" ht="36" customHeight="1" spans="1:5">
      <c r="A191" s="256" t="s">
        <v>2905</v>
      </c>
      <c r="B191" s="257" t="s">
        <v>2906</v>
      </c>
      <c r="C191" s="258"/>
      <c r="D191" s="258"/>
      <c r="E191" s="255" t="str">
        <f t="shared" si="5"/>
        <v/>
      </c>
    </row>
    <row r="192" s="236" customFormat="1" ht="36" customHeight="1" spans="1:5">
      <c r="A192" s="249" t="s">
        <v>2907</v>
      </c>
      <c r="B192" s="253" t="s">
        <v>2908</v>
      </c>
      <c r="C192" s="254">
        <v>1774</v>
      </c>
      <c r="D192" s="254">
        <v>3688</v>
      </c>
      <c r="E192" s="255">
        <f t="shared" si="5"/>
        <v>1.079</v>
      </c>
    </row>
    <row r="193" s="236" customFormat="1" ht="36" customHeight="1" spans="1:5">
      <c r="A193" s="260">
        <v>2296001</v>
      </c>
      <c r="B193" s="257" t="s">
        <v>2909</v>
      </c>
      <c r="C193" s="258"/>
      <c r="D193" s="258"/>
      <c r="E193" s="255" t="str">
        <f t="shared" si="5"/>
        <v/>
      </c>
    </row>
    <row r="194" s="236" customFormat="1" ht="36" customHeight="1" spans="1:5">
      <c r="A194" s="256" t="s">
        <v>2910</v>
      </c>
      <c r="B194" s="257" t="s">
        <v>2911</v>
      </c>
      <c r="C194" s="258">
        <v>635</v>
      </c>
      <c r="D194" s="258">
        <v>1088</v>
      </c>
      <c r="E194" s="255">
        <f t="shared" si="5"/>
        <v>0.713</v>
      </c>
    </row>
    <row r="195" s="236" customFormat="1" ht="36" customHeight="1" spans="1:5">
      <c r="A195" s="256" t="s">
        <v>2912</v>
      </c>
      <c r="B195" s="257" t="s">
        <v>2913</v>
      </c>
      <c r="C195" s="258">
        <v>442</v>
      </c>
      <c r="D195" s="258">
        <v>1527</v>
      </c>
      <c r="E195" s="255">
        <f t="shared" si="5"/>
        <v>2.455</v>
      </c>
    </row>
    <row r="196" s="236" customFormat="1" ht="36" customHeight="1" spans="1:5">
      <c r="A196" s="256" t="s">
        <v>2914</v>
      </c>
      <c r="B196" s="257" t="s">
        <v>2915</v>
      </c>
      <c r="C196" s="258">
        <v>23</v>
      </c>
      <c r="D196" s="258">
        <v>21</v>
      </c>
      <c r="E196" s="255">
        <f t="shared" si="5"/>
        <v>-0.087</v>
      </c>
    </row>
    <row r="197" s="236" customFormat="1" ht="36" customHeight="1" spans="1:5">
      <c r="A197" s="256" t="s">
        <v>2916</v>
      </c>
      <c r="B197" s="257" t="s">
        <v>2917</v>
      </c>
      <c r="C197" s="258"/>
      <c r="D197" s="258"/>
      <c r="E197" s="255" t="str">
        <f t="shared" si="5"/>
        <v/>
      </c>
    </row>
    <row r="198" s="236" customFormat="1" ht="36" customHeight="1" spans="1:5">
      <c r="A198" s="256" t="s">
        <v>2918</v>
      </c>
      <c r="B198" s="257" t="s">
        <v>2919</v>
      </c>
      <c r="C198" s="258">
        <v>183</v>
      </c>
      <c r="D198" s="258">
        <v>248</v>
      </c>
      <c r="E198" s="255">
        <f t="shared" si="5"/>
        <v>0.355</v>
      </c>
    </row>
    <row r="199" s="236" customFormat="1" ht="36" customHeight="1" spans="1:5">
      <c r="A199" s="256" t="s">
        <v>2920</v>
      </c>
      <c r="B199" s="257" t="s">
        <v>2921</v>
      </c>
      <c r="C199" s="258"/>
      <c r="D199" s="258"/>
      <c r="E199" s="255" t="str">
        <f t="shared" si="5"/>
        <v/>
      </c>
    </row>
    <row r="200" s="236" customFormat="1" ht="36" customHeight="1" spans="1:5">
      <c r="A200" s="256" t="s">
        <v>2922</v>
      </c>
      <c r="B200" s="257" t="s">
        <v>2923</v>
      </c>
      <c r="C200" s="258"/>
      <c r="D200" s="258"/>
      <c r="E200" s="255" t="str">
        <f t="shared" si="5"/>
        <v/>
      </c>
    </row>
    <row r="201" s="236" customFormat="1" ht="36" customHeight="1" spans="1:5">
      <c r="A201" s="256" t="s">
        <v>2924</v>
      </c>
      <c r="B201" s="257" t="s">
        <v>2925</v>
      </c>
      <c r="C201" s="258"/>
      <c r="D201" s="258"/>
      <c r="E201" s="255" t="str">
        <f t="shared" si="5"/>
        <v/>
      </c>
    </row>
    <row r="202" s="236" customFormat="1" ht="36" customHeight="1" spans="1:5">
      <c r="A202" s="256" t="s">
        <v>2926</v>
      </c>
      <c r="B202" s="257" t="s">
        <v>2927</v>
      </c>
      <c r="C202" s="258"/>
      <c r="D202" s="258"/>
      <c r="E202" s="255" t="str">
        <f t="shared" si="5"/>
        <v/>
      </c>
    </row>
    <row r="203" s="236" customFormat="1" ht="36" customHeight="1" spans="1:5">
      <c r="A203" s="256" t="s">
        <v>2928</v>
      </c>
      <c r="B203" s="257" t="s">
        <v>2929</v>
      </c>
      <c r="C203" s="258">
        <v>491</v>
      </c>
      <c r="D203" s="258">
        <v>804</v>
      </c>
      <c r="E203" s="255">
        <f t="shared" si="5"/>
        <v>0.637</v>
      </c>
    </row>
    <row r="204" s="236" customFormat="1" ht="36" customHeight="1" spans="1:5">
      <c r="A204" s="249" t="s">
        <v>113</v>
      </c>
      <c r="B204" s="250" t="s">
        <v>2930</v>
      </c>
      <c r="C204" s="251">
        <f>C208+C219</f>
        <v>3351</v>
      </c>
      <c r="D204" s="251">
        <f>D208+D219</f>
        <v>4052</v>
      </c>
      <c r="E204" s="255">
        <f t="shared" si="5"/>
        <v>0.209</v>
      </c>
    </row>
    <row r="205" s="236" customFormat="1" ht="36" customHeight="1" spans="1:5">
      <c r="A205" s="256" t="s">
        <v>2931</v>
      </c>
      <c r="B205" s="257" t="s">
        <v>2932</v>
      </c>
      <c r="C205" s="258"/>
      <c r="D205" s="258"/>
      <c r="E205" s="255" t="str">
        <f t="shared" si="5"/>
        <v/>
      </c>
    </row>
    <row r="206" s="236" customFormat="1" ht="36" customHeight="1" spans="1:5">
      <c r="A206" s="256" t="s">
        <v>2933</v>
      </c>
      <c r="B206" s="257" t="s">
        <v>2934</v>
      </c>
      <c r="C206" s="258"/>
      <c r="D206" s="258"/>
      <c r="E206" s="255" t="str">
        <f t="shared" si="5"/>
        <v/>
      </c>
    </row>
    <row r="207" s="236" customFormat="1" ht="36" customHeight="1" spans="1:5">
      <c r="A207" s="256" t="s">
        <v>2935</v>
      </c>
      <c r="B207" s="257" t="s">
        <v>2936</v>
      </c>
      <c r="C207" s="258"/>
      <c r="D207" s="258"/>
      <c r="E207" s="255" t="str">
        <f t="shared" si="5"/>
        <v/>
      </c>
    </row>
    <row r="208" s="236" customFormat="1" ht="36" customHeight="1" spans="1:5">
      <c r="A208" s="256" t="s">
        <v>2937</v>
      </c>
      <c r="B208" s="257" t="s">
        <v>2938</v>
      </c>
      <c r="C208" s="258">
        <v>721</v>
      </c>
      <c r="D208" s="258">
        <v>723</v>
      </c>
      <c r="E208" s="255">
        <f t="shared" si="5"/>
        <v>0.003</v>
      </c>
    </row>
    <row r="209" s="236" customFormat="1" ht="36" customHeight="1" spans="1:5">
      <c r="A209" s="256" t="s">
        <v>2939</v>
      </c>
      <c r="B209" s="257" t="s">
        <v>2940</v>
      </c>
      <c r="C209" s="258"/>
      <c r="D209" s="258"/>
      <c r="E209" s="255" t="str">
        <f t="shared" si="5"/>
        <v/>
      </c>
    </row>
    <row r="210" s="236" customFormat="1" ht="36" customHeight="1" spans="1:5">
      <c r="A210" s="256" t="s">
        <v>2941</v>
      </c>
      <c r="B210" s="257" t="s">
        <v>2942</v>
      </c>
      <c r="C210" s="258"/>
      <c r="D210" s="258"/>
      <c r="E210" s="255" t="str">
        <f t="shared" si="5"/>
        <v/>
      </c>
    </row>
    <row r="211" s="236" customFormat="1" ht="36" customHeight="1" spans="1:5">
      <c r="A211" s="256" t="s">
        <v>2943</v>
      </c>
      <c r="B211" s="257" t="s">
        <v>2944</v>
      </c>
      <c r="C211" s="258"/>
      <c r="D211" s="258"/>
      <c r="E211" s="255" t="str">
        <f t="shared" si="5"/>
        <v/>
      </c>
    </row>
    <row r="212" s="236" customFormat="1" ht="36" customHeight="1" spans="1:5">
      <c r="A212" s="256" t="s">
        <v>2945</v>
      </c>
      <c r="B212" s="257" t="s">
        <v>2946</v>
      </c>
      <c r="C212" s="258"/>
      <c r="D212" s="258"/>
      <c r="E212" s="255" t="str">
        <f t="shared" si="5"/>
        <v/>
      </c>
    </row>
    <row r="213" s="236" customFormat="1" ht="36" customHeight="1" spans="1:5">
      <c r="A213" s="256" t="s">
        <v>2947</v>
      </c>
      <c r="B213" s="257" t="s">
        <v>2948</v>
      </c>
      <c r="C213" s="258">
        <v>0</v>
      </c>
      <c r="D213" s="258">
        <v>0</v>
      </c>
      <c r="E213" s="255" t="str">
        <f t="shared" ref="E213:E244" si="6">IF(C213&gt;0,D213/C213-1,IF(C213&lt;0,-(D213/C213-1),""))</f>
        <v/>
      </c>
    </row>
    <row r="214" s="236" customFormat="1" ht="36" customHeight="1" spans="1:5">
      <c r="A214" s="256" t="s">
        <v>2949</v>
      </c>
      <c r="B214" s="257" t="s">
        <v>2950</v>
      </c>
      <c r="C214" s="258">
        <v>0</v>
      </c>
      <c r="D214" s="258">
        <v>0</v>
      </c>
      <c r="E214" s="255" t="str">
        <f t="shared" si="6"/>
        <v/>
      </c>
    </row>
    <row r="215" s="236" customFormat="1" ht="36" customHeight="1" spans="1:5">
      <c r="A215" s="256" t="s">
        <v>2951</v>
      </c>
      <c r="B215" s="257" t="s">
        <v>2952</v>
      </c>
      <c r="C215" s="258">
        <v>0</v>
      </c>
      <c r="D215" s="258">
        <v>0</v>
      </c>
      <c r="E215" s="255" t="str">
        <f t="shared" si="6"/>
        <v/>
      </c>
    </row>
    <row r="216" s="236" customFormat="1" ht="36" customHeight="1" spans="1:5">
      <c r="A216" s="256" t="s">
        <v>2953</v>
      </c>
      <c r="B216" s="257" t="s">
        <v>2954</v>
      </c>
      <c r="C216" s="258"/>
      <c r="D216" s="258"/>
      <c r="E216" s="255" t="str">
        <f t="shared" si="6"/>
        <v/>
      </c>
    </row>
    <row r="217" s="236" customFormat="1" ht="36" customHeight="1" spans="1:5">
      <c r="A217" s="256" t="s">
        <v>2955</v>
      </c>
      <c r="B217" s="257" t="s">
        <v>2956</v>
      </c>
      <c r="C217" s="258"/>
      <c r="D217" s="258"/>
      <c r="E217" s="255" t="str">
        <f t="shared" si="6"/>
        <v/>
      </c>
    </row>
    <row r="218" s="236" customFormat="1" ht="36" customHeight="1" spans="1:5">
      <c r="A218" s="256" t="s">
        <v>2957</v>
      </c>
      <c r="B218" s="257" t="s">
        <v>2958</v>
      </c>
      <c r="C218" s="258"/>
      <c r="D218" s="258"/>
      <c r="E218" s="255" t="str">
        <f t="shared" si="6"/>
        <v/>
      </c>
    </row>
    <row r="219" s="236" customFormat="1" ht="36" customHeight="1" spans="1:5">
      <c r="A219" s="256" t="s">
        <v>2959</v>
      </c>
      <c r="B219" s="257" t="s">
        <v>2960</v>
      </c>
      <c r="C219" s="258">
        <v>2630</v>
      </c>
      <c r="D219" s="258">
        <v>3329</v>
      </c>
      <c r="E219" s="255">
        <f t="shared" si="6"/>
        <v>0.266</v>
      </c>
    </row>
    <row r="220" s="236" customFormat="1" ht="36" customHeight="1" spans="1:5">
      <c r="A220" s="256" t="s">
        <v>2961</v>
      </c>
      <c r="B220" s="257" t="s">
        <v>2962</v>
      </c>
      <c r="C220" s="258"/>
      <c r="D220" s="258"/>
      <c r="E220" s="255" t="str">
        <f t="shared" si="6"/>
        <v/>
      </c>
    </row>
    <row r="221" s="236" customFormat="1" ht="36" customHeight="1" spans="1:5">
      <c r="A221" s="249" t="s">
        <v>115</v>
      </c>
      <c r="B221" s="250" t="s">
        <v>2963</v>
      </c>
      <c r="C221" s="251">
        <v>61</v>
      </c>
      <c r="D221" s="251">
        <v>60</v>
      </c>
      <c r="E221" s="255">
        <f t="shared" si="6"/>
        <v>-0.016</v>
      </c>
    </row>
    <row r="222" s="236" customFormat="1" ht="36" customHeight="1" spans="1:5">
      <c r="A222" s="259">
        <v>23304</v>
      </c>
      <c r="B222" s="253" t="s">
        <v>2964</v>
      </c>
      <c r="C222" s="254">
        <f>C237+C238</f>
        <v>61</v>
      </c>
      <c r="D222" s="254">
        <f>D237+D238</f>
        <v>60</v>
      </c>
      <c r="E222" s="255">
        <f t="shared" si="6"/>
        <v>-0.016</v>
      </c>
    </row>
    <row r="223" s="236" customFormat="1" ht="36" customHeight="1" spans="1:5">
      <c r="A223" s="256" t="s">
        <v>2965</v>
      </c>
      <c r="B223" s="257" t="s">
        <v>2966</v>
      </c>
      <c r="C223" s="258">
        <v>0</v>
      </c>
      <c r="D223" s="258">
        <v>0</v>
      </c>
      <c r="E223" s="255" t="str">
        <f t="shared" si="6"/>
        <v/>
      </c>
    </row>
    <row r="224" s="236" customFormat="1" ht="36" customHeight="1" spans="1:5">
      <c r="A224" s="256" t="s">
        <v>2967</v>
      </c>
      <c r="B224" s="257" t="s">
        <v>2968</v>
      </c>
      <c r="C224" s="258">
        <v>0</v>
      </c>
      <c r="D224" s="258">
        <v>0</v>
      </c>
      <c r="E224" s="255" t="str">
        <f t="shared" si="6"/>
        <v/>
      </c>
    </row>
    <row r="225" s="236" customFormat="1" ht="36" customHeight="1" spans="1:5">
      <c r="A225" s="256" t="s">
        <v>2969</v>
      </c>
      <c r="B225" s="257" t="s">
        <v>2970</v>
      </c>
      <c r="C225" s="258"/>
      <c r="D225" s="258"/>
      <c r="E225" s="255" t="str">
        <f t="shared" si="6"/>
        <v/>
      </c>
    </row>
    <row r="226" s="236" customFormat="1" ht="36" customHeight="1" spans="1:5">
      <c r="A226" s="256" t="s">
        <v>2971</v>
      </c>
      <c r="B226" s="257" t="s">
        <v>2972</v>
      </c>
      <c r="C226" s="258"/>
      <c r="D226" s="258"/>
      <c r="E226" s="255" t="str">
        <f t="shared" si="6"/>
        <v/>
      </c>
    </row>
    <row r="227" s="236" customFormat="1" ht="36" customHeight="1" spans="1:5">
      <c r="A227" s="256" t="s">
        <v>2973</v>
      </c>
      <c r="B227" s="257" t="s">
        <v>2974</v>
      </c>
      <c r="C227" s="258"/>
      <c r="D227" s="258"/>
      <c r="E227" s="255" t="str">
        <f t="shared" si="6"/>
        <v/>
      </c>
    </row>
    <row r="228" s="236" customFormat="1" ht="36" customHeight="1" spans="1:5">
      <c r="A228" s="256" t="s">
        <v>2975</v>
      </c>
      <c r="B228" s="257" t="s">
        <v>2976</v>
      </c>
      <c r="C228" s="258"/>
      <c r="D228" s="258"/>
      <c r="E228" s="255" t="str">
        <f t="shared" si="6"/>
        <v/>
      </c>
    </row>
    <row r="229" s="236" customFormat="1" ht="36" customHeight="1" spans="1:5">
      <c r="A229" s="256" t="s">
        <v>2977</v>
      </c>
      <c r="B229" s="257" t="s">
        <v>2978</v>
      </c>
      <c r="C229" s="258"/>
      <c r="D229" s="258"/>
      <c r="E229" s="255" t="str">
        <f t="shared" si="6"/>
        <v/>
      </c>
    </row>
    <row r="230" s="236" customFormat="1" ht="36" customHeight="1" spans="1:5">
      <c r="A230" s="256" t="s">
        <v>2979</v>
      </c>
      <c r="B230" s="257" t="s">
        <v>2980</v>
      </c>
      <c r="C230" s="258"/>
      <c r="D230" s="258"/>
      <c r="E230" s="255" t="str">
        <f t="shared" si="6"/>
        <v/>
      </c>
    </row>
    <row r="231" s="236" customFormat="1" ht="36" customHeight="1" spans="1:5">
      <c r="A231" s="256" t="s">
        <v>2981</v>
      </c>
      <c r="B231" s="257" t="s">
        <v>2982</v>
      </c>
      <c r="C231" s="258">
        <v>0</v>
      </c>
      <c r="D231" s="258">
        <v>0</v>
      </c>
      <c r="E231" s="255" t="str">
        <f t="shared" si="6"/>
        <v/>
      </c>
    </row>
    <row r="232" s="236" customFormat="1" ht="36" customHeight="1" spans="1:5">
      <c r="A232" s="256" t="s">
        <v>2983</v>
      </c>
      <c r="B232" s="257" t="s">
        <v>2984</v>
      </c>
      <c r="C232" s="258">
        <v>0</v>
      </c>
      <c r="D232" s="258">
        <v>0</v>
      </c>
      <c r="E232" s="255" t="str">
        <f t="shared" si="6"/>
        <v/>
      </c>
    </row>
    <row r="233" s="236" customFormat="1" ht="36" customHeight="1" spans="1:5">
      <c r="A233" s="256" t="s">
        <v>2985</v>
      </c>
      <c r="B233" s="257" t="s">
        <v>2986</v>
      </c>
      <c r="C233" s="258">
        <v>0</v>
      </c>
      <c r="D233" s="258">
        <v>0</v>
      </c>
      <c r="E233" s="255" t="str">
        <f t="shared" si="6"/>
        <v/>
      </c>
    </row>
    <row r="234" s="236" customFormat="1" ht="36" customHeight="1" spans="1:5">
      <c r="A234" s="256" t="s">
        <v>2987</v>
      </c>
      <c r="B234" s="257" t="s">
        <v>2988</v>
      </c>
      <c r="C234" s="258"/>
      <c r="D234" s="258"/>
      <c r="E234" s="255" t="str">
        <f t="shared" si="6"/>
        <v/>
      </c>
    </row>
    <row r="235" s="236" customFormat="1" ht="36" customHeight="1" spans="1:5">
      <c r="A235" s="256" t="s">
        <v>2989</v>
      </c>
      <c r="B235" s="257" t="s">
        <v>2990</v>
      </c>
      <c r="C235" s="258"/>
      <c r="D235" s="258"/>
      <c r="E235" s="255" t="str">
        <f t="shared" si="6"/>
        <v/>
      </c>
    </row>
    <row r="236" s="236" customFormat="1" ht="36" customHeight="1" spans="1:5">
      <c r="A236" s="256" t="s">
        <v>2991</v>
      </c>
      <c r="B236" s="257" t="s">
        <v>2992</v>
      </c>
      <c r="C236" s="258"/>
      <c r="D236" s="258"/>
      <c r="E236" s="255" t="str">
        <f t="shared" si="6"/>
        <v/>
      </c>
    </row>
    <row r="237" s="236" customFormat="1" ht="36" customHeight="1" spans="1:5">
      <c r="A237" s="256" t="s">
        <v>2993</v>
      </c>
      <c r="B237" s="257" t="s">
        <v>2994</v>
      </c>
      <c r="C237" s="258">
        <v>4</v>
      </c>
      <c r="D237" s="258">
        <v>60</v>
      </c>
      <c r="E237" s="255">
        <f t="shared" si="6"/>
        <v>14</v>
      </c>
    </row>
    <row r="238" s="236" customFormat="1" ht="36" customHeight="1" spans="1:5">
      <c r="A238" s="256" t="s">
        <v>2995</v>
      </c>
      <c r="B238" s="257" t="s">
        <v>2996</v>
      </c>
      <c r="C238" s="258">
        <v>57</v>
      </c>
      <c r="D238" s="258"/>
      <c r="E238" s="255">
        <f t="shared" si="6"/>
        <v>-1</v>
      </c>
    </row>
    <row r="239" s="236" customFormat="1" ht="36" customHeight="1" spans="1:5">
      <c r="A239" s="259" t="s">
        <v>2997</v>
      </c>
      <c r="B239" s="250" t="s">
        <v>2998</v>
      </c>
      <c r="C239" s="251"/>
      <c r="D239" s="251"/>
      <c r="E239" s="255" t="str">
        <f t="shared" si="6"/>
        <v/>
      </c>
    </row>
    <row r="240" s="236" customFormat="1" ht="36" customHeight="1" spans="1:5">
      <c r="A240" s="259" t="s">
        <v>2999</v>
      </c>
      <c r="B240" s="253" t="s">
        <v>3000</v>
      </c>
      <c r="C240" s="254"/>
      <c r="D240" s="254"/>
      <c r="E240" s="255" t="str">
        <f t="shared" si="6"/>
        <v/>
      </c>
    </row>
    <row r="241" s="236" customFormat="1" ht="36" customHeight="1" spans="1:5">
      <c r="A241" s="260" t="s">
        <v>3001</v>
      </c>
      <c r="B241" s="257" t="s">
        <v>3002</v>
      </c>
      <c r="C241" s="258"/>
      <c r="D241" s="258"/>
      <c r="E241" s="255" t="str">
        <f t="shared" si="6"/>
        <v/>
      </c>
    </row>
    <row r="242" s="236" customFormat="1" ht="36" customHeight="1" spans="1:5">
      <c r="A242" s="260" t="s">
        <v>3003</v>
      </c>
      <c r="B242" s="257" t="s">
        <v>3004</v>
      </c>
      <c r="C242" s="258"/>
      <c r="D242" s="258"/>
      <c r="E242" s="255" t="str">
        <f t="shared" si="6"/>
        <v/>
      </c>
    </row>
    <row r="243" s="236" customFormat="1" ht="36" customHeight="1" spans="1:5">
      <c r="A243" s="260" t="s">
        <v>3005</v>
      </c>
      <c r="B243" s="257" t="s">
        <v>3006</v>
      </c>
      <c r="C243" s="258"/>
      <c r="D243" s="258"/>
      <c r="E243" s="255" t="str">
        <f t="shared" si="6"/>
        <v/>
      </c>
    </row>
    <row r="244" s="236" customFormat="1" ht="36" customHeight="1" spans="1:5">
      <c r="A244" s="260" t="s">
        <v>3007</v>
      </c>
      <c r="B244" s="257" t="s">
        <v>3008</v>
      </c>
      <c r="C244" s="258"/>
      <c r="D244" s="258"/>
      <c r="E244" s="255" t="str">
        <f t="shared" si="6"/>
        <v/>
      </c>
    </row>
    <row r="245" s="236" customFormat="1" ht="36" customHeight="1" spans="1:5">
      <c r="A245" s="260" t="s">
        <v>3009</v>
      </c>
      <c r="B245" s="257" t="s">
        <v>3010</v>
      </c>
      <c r="C245" s="258"/>
      <c r="D245" s="258"/>
      <c r="E245" s="255" t="str">
        <f t="shared" ref="E245:E269" si="7">IF(C245&gt;0,D245/C245-1,IF(C245&lt;0,-(D245/C245-1),""))</f>
        <v/>
      </c>
    </row>
    <row r="246" s="236" customFormat="1" ht="36" customHeight="1" spans="1:5">
      <c r="A246" s="260" t="s">
        <v>3011</v>
      </c>
      <c r="B246" s="257" t="s">
        <v>3012</v>
      </c>
      <c r="C246" s="258"/>
      <c r="D246" s="258"/>
      <c r="E246" s="255" t="str">
        <f t="shared" si="7"/>
        <v/>
      </c>
    </row>
    <row r="247" s="236" customFormat="1" ht="36" customHeight="1" spans="1:5">
      <c r="A247" s="260" t="s">
        <v>3013</v>
      </c>
      <c r="B247" s="257" t="s">
        <v>3014</v>
      </c>
      <c r="C247" s="258"/>
      <c r="D247" s="258"/>
      <c r="E247" s="255" t="str">
        <f t="shared" si="7"/>
        <v/>
      </c>
    </row>
    <row r="248" s="236" customFormat="1" ht="36" customHeight="1" spans="1:5">
      <c r="A248" s="260" t="s">
        <v>3015</v>
      </c>
      <c r="B248" s="257" t="s">
        <v>3016</v>
      </c>
      <c r="C248" s="258"/>
      <c r="D248" s="258"/>
      <c r="E248" s="255" t="str">
        <f t="shared" si="7"/>
        <v/>
      </c>
    </row>
    <row r="249" s="236" customFormat="1" ht="36" customHeight="1" spans="1:5">
      <c r="A249" s="260" t="s">
        <v>3017</v>
      </c>
      <c r="B249" s="257" t="s">
        <v>3018</v>
      </c>
      <c r="C249" s="258"/>
      <c r="D249" s="258"/>
      <c r="E249" s="255" t="str">
        <f t="shared" si="7"/>
        <v/>
      </c>
    </row>
    <row r="250" s="236" customFormat="1" ht="36" customHeight="1" spans="1:5">
      <c r="A250" s="260" t="s">
        <v>3019</v>
      </c>
      <c r="B250" s="257" t="s">
        <v>3020</v>
      </c>
      <c r="C250" s="258"/>
      <c r="D250" s="258"/>
      <c r="E250" s="255" t="str">
        <f t="shared" si="7"/>
        <v/>
      </c>
    </row>
    <row r="251" s="236" customFormat="1" ht="36" customHeight="1" spans="1:5">
      <c r="A251" s="260" t="s">
        <v>3021</v>
      </c>
      <c r="B251" s="257" t="s">
        <v>3022</v>
      </c>
      <c r="C251" s="258"/>
      <c r="D251" s="258"/>
      <c r="E251" s="255" t="str">
        <f t="shared" si="7"/>
        <v/>
      </c>
    </row>
    <row r="252" s="236" customFormat="1" ht="36" customHeight="1" spans="1:5">
      <c r="A252" s="260" t="s">
        <v>3023</v>
      </c>
      <c r="B252" s="257" t="s">
        <v>3024</v>
      </c>
      <c r="C252" s="258"/>
      <c r="D252" s="258"/>
      <c r="E252" s="255" t="str">
        <f t="shared" si="7"/>
        <v/>
      </c>
    </row>
    <row r="253" s="236" customFormat="1" ht="36" customHeight="1" spans="1:5">
      <c r="A253" s="259" t="s">
        <v>3025</v>
      </c>
      <c r="B253" s="253" t="s">
        <v>3026</v>
      </c>
      <c r="C253" s="254"/>
      <c r="D253" s="254"/>
      <c r="E253" s="255" t="str">
        <f t="shared" si="7"/>
        <v/>
      </c>
    </row>
    <row r="254" s="236" customFormat="1" ht="36" customHeight="1" spans="1:5">
      <c r="A254" s="260" t="s">
        <v>3027</v>
      </c>
      <c r="B254" s="257" t="s">
        <v>3028</v>
      </c>
      <c r="C254" s="258">
        <v>0</v>
      </c>
      <c r="D254" s="258"/>
      <c r="E254" s="255" t="str">
        <f t="shared" si="7"/>
        <v/>
      </c>
    </row>
    <row r="255" s="236" customFormat="1" ht="36" customHeight="1" spans="1:5">
      <c r="A255" s="260" t="s">
        <v>3029</v>
      </c>
      <c r="B255" s="257" t="s">
        <v>3030</v>
      </c>
      <c r="C255" s="258">
        <v>0</v>
      </c>
      <c r="D255" s="258"/>
      <c r="E255" s="255" t="str">
        <f t="shared" si="7"/>
        <v/>
      </c>
    </row>
    <row r="256" s="236" customFormat="1" ht="36" customHeight="1" spans="1:5">
      <c r="A256" s="260" t="s">
        <v>3031</v>
      </c>
      <c r="B256" s="257" t="s">
        <v>3032</v>
      </c>
      <c r="C256" s="258">
        <v>0</v>
      </c>
      <c r="D256" s="258"/>
      <c r="E256" s="255" t="str">
        <f t="shared" si="7"/>
        <v/>
      </c>
    </row>
    <row r="257" s="236" customFormat="1" ht="36" customHeight="1" spans="1:5">
      <c r="A257" s="260" t="s">
        <v>3033</v>
      </c>
      <c r="B257" s="257" t="s">
        <v>3034</v>
      </c>
      <c r="C257" s="258"/>
      <c r="D257" s="258"/>
      <c r="E257" s="255" t="str">
        <f t="shared" si="7"/>
        <v/>
      </c>
    </row>
    <row r="258" s="236" customFormat="1" ht="36" customHeight="1" spans="1:5">
      <c r="A258" s="260" t="s">
        <v>3035</v>
      </c>
      <c r="B258" s="257" t="s">
        <v>3036</v>
      </c>
      <c r="C258" s="258"/>
      <c r="D258" s="258"/>
      <c r="E258" s="255" t="str">
        <f t="shared" si="7"/>
        <v/>
      </c>
    </row>
    <row r="259" s="236" customFormat="1" ht="36" customHeight="1" spans="1:5">
      <c r="A259" s="260" t="s">
        <v>3037</v>
      </c>
      <c r="B259" s="257" t="s">
        <v>3038</v>
      </c>
      <c r="C259" s="258"/>
      <c r="D259" s="258"/>
      <c r="E259" s="255" t="str">
        <f t="shared" si="7"/>
        <v/>
      </c>
    </row>
    <row r="260" s="236" customFormat="1" ht="36" customHeight="1" spans="1:5">
      <c r="A260" s="256"/>
      <c r="B260" s="250"/>
      <c r="C260" s="261"/>
      <c r="D260" s="261"/>
      <c r="E260" s="255" t="str">
        <f t="shared" si="7"/>
        <v/>
      </c>
    </row>
    <row r="261" s="236" customFormat="1" ht="36" customHeight="1" spans="1:5">
      <c r="A261" s="262"/>
      <c r="B261" s="263" t="s">
        <v>3039</v>
      </c>
      <c r="C261" s="251">
        <f>C221+C204+C178+C100+C43</f>
        <v>18448</v>
      </c>
      <c r="D261" s="251">
        <f>D221+D204+D178+D100+D43</f>
        <v>28279</v>
      </c>
      <c r="E261" s="255">
        <f t="shared" si="7"/>
        <v>0.533</v>
      </c>
    </row>
    <row r="262" s="236" customFormat="1" ht="36" customHeight="1" spans="1:5">
      <c r="A262" s="264" t="s">
        <v>3040</v>
      </c>
      <c r="B262" s="265" t="s">
        <v>120</v>
      </c>
      <c r="C262" s="266">
        <v>30</v>
      </c>
      <c r="D262" s="266">
        <v>677</v>
      </c>
      <c r="E262" s="255">
        <f t="shared" si="7"/>
        <v>21.567</v>
      </c>
    </row>
    <row r="263" s="236" customFormat="1" ht="36" customHeight="1" spans="1:5">
      <c r="A263" s="264" t="s">
        <v>3041</v>
      </c>
      <c r="B263" s="267" t="s">
        <v>3042</v>
      </c>
      <c r="C263" s="266">
        <f>SUM(C264:C265)</f>
        <v>30</v>
      </c>
      <c r="D263" s="266">
        <f>SUM(D264:D265)</f>
        <v>677</v>
      </c>
      <c r="E263" s="255">
        <f t="shared" si="7"/>
        <v>21.567</v>
      </c>
    </row>
    <row r="264" s="236" customFormat="1" ht="36" customHeight="1" spans="1:5">
      <c r="A264" s="268" t="s">
        <v>3057</v>
      </c>
      <c r="B264" s="269" t="s">
        <v>3044</v>
      </c>
      <c r="C264" s="270">
        <v>30</v>
      </c>
      <c r="D264" s="271">
        <v>677</v>
      </c>
      <c r="E264" s="255">
        <f t="shared" si="7"/>
        <v>21.567</v>
      </c>
    </row>
    <row r="265" s="236" customFormat="1" ht="36" customHeight="1" spans="1:5">
      <c r="A265" s="272" t="s">
        <v>3043</v>
      </c>
      <c r="B265" s="269" t="s">
        <v>3046</v>
      </c>
      <c r="C265" s="270"/>
      <c r="D265" s="271"/>
      <c r="E265" s="255" t="str">
        <f t="shared" si="7"/>
        <v/>
      </c>
    </row>
    <row r="266" s="236" customFormat="1" ht="36" customHeight="1" spans="1:5">
      <c r="A266" s="268" t="s">
        <v>3058</v>
      </c>
      <c r="B266" s="273" t="s">
        <v>3048</v>
      </c>
      <c r="C266" s="274"/>
      <c r="D266" s="275">
        <v>1450</v>
      </c>
      <c r="E266" s="255" t="str">
        <f t="shared" si="7"/>
        <v/>
      </c>
    </row>
    <row r="267" s="236" customFormat="1" ht="36" customHeight="1" spans="1:5">
      <c r="A267" s="268" t="s">
        <v>3049</v>
      </c>
      <c r="B267" s="273" t="s">
        <v>3050</v>
      </c>
      <c r="C267" s="274">
        <v>2501</v>
      </c>
      <c r="D267" s="275"/>
      <c r="E267" s="255">
        <f t="shared" si="7"/>
        <v>-1</v>
      </c>
    </row>
    <row r="268" ht="36" customHeight="1" spans="1:5">
      <c r="A268" s="268" t="s">
        <v>3059</v>
      </c>
      <c r="B268" s="276" t="s">
        <v>3052</v>
      </c>
      <c r="C268" s="266">
        <v>51800</v>
      </c>
      <c r="D268" s="277"/>
      <c r="E268" s="255">
        <f t="shared" si="7"/>
        <v>-1</v>
      </c>
    </row>
    <row r="269" ht="36" customHeight="1" spans="1:5">
      <c r="A269" s="264" t="s">
        <v>3051</v>
      </c>
      <c r="B269" s="278" t="s">
        <v>127</v>
      </c>
      <c r="C269" s="266">
        <f>C268+C267+C266+C263+C261</f>
        <v>72779</v>
      </c>
      <c r="D269" s="266">
        <f>D268+D267+D266+D263+D261</f>
        <v>30406</v>
      </c>
      <c r="E269" s="255">
        <f t="shared" si="7"/>
        <v>-0.582</v>
      </c>
    </row>
    <row r="270" spans="3:4">
      <c r="C270" s="279"/>
      <c r="D270" s="279"/>
    </row>
    <row r="271" spans="3:4">
      <c r="C271" s="279"/>
      <c r="D271" s="279"/>
    </row>
    <row r="272" spans="3:4">
      <c r="C272" s="279"/>
      <c r="D272" s="279"/>
    </row>
  </sheetData>
  <autoFilter xmlns:etc="http://www.wps.cn/officeDocument/2017/etCustomData" ref="A3:E269" etc:filterBottomFollowUsedRange="0">
    <extLst/>
  </autoFilter>
  <mergeCells count="1">
    <mergeCell ref="A1:E1"/>
  </mergeCells>
  <conditionalFormatting sqref="B268">
    <cfRule type="expression" dxfId="1" priority="3" stopIfTrue="1">
      <formula>"len($A:$A)=3"</formula>
    </cfRule>
  </conditionalFormatting>
  <conditionalFormatting sqref="C268">
    <cfRule type="expression" dxfId="1" priority="2" stopIfTrue="1">
      <formula>"len($A:$A)=3"</formula>
    </cfRule>
  </conditionalFormatting>
  <conditionalFormatting sqref="D268">
    <cfRule type="expression" dxfId="1" priority="1" stopIfTrue="1">
      <formula>"len($A:$A)=3"</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3">
    <tabColor rgb="FF00B0F0"/>
  </sheetPr>
  <dimension ref="A1:D16"/>
  <sheetViews>
    <sheetView showGridLines="0" showZeros="0" view="pageBreakPreview" zoomScaleNormal="100" topLeftCell="A7" workbookViewId="0">
      <selection activeCell="H14" sqref="H14"/>
    </sheetView>
  </sheetViews>
  <sheetFormatPr defaultColWidth="9" defaultRowHeight="13.5" outlineLevelCol="3"/>
  <cols>
    <col min="1" max="1" width="52.1333333333333" style="224" customWidth="1"/>
    <col min="2" max="4" width="20.6333333333333" customWidth="1"/>
  </cols>
  <sheetData>
    <row r="1" s="223" customFormat="1" ht="45" customHeight="1" spans="1:4">
      <c r="A1" s="225" t="s">
        <v>3060</v>
      </c>
      <c r="B1" s="225"/>
      <c r="C1" s="225"/>
      <c r="D1" s="225"/>
    </row>
    <row r="2" ht="20.1" customHeight="1" spans="1:4">
      <c r="A2" s="226"/>
      <c r="B2" s="227"/>
      <c r="C2" s="228"/>
      <c r="D2" s="228" t="s">
        <v>2</v>
      </c>
    </row>
    <row r="3" ht="45" customHeight="1" spans="1:4">
      <c r="A3" s="128" t="s">
        <v>2481</v>
      </c>
      <c r="B3" s="136" t="s">
        <v>129</v>
      </c>
      <c r="C3" s="136" t="s">
        <v>6</v>
      </c>
      <c r="D3" s="136" t="s">
        <v>130</v>
      </c>
    </row>
    <row r="4" ht="36" customHeight="1" spans="1:4">
      <c r="A4" s="229" t="s">
        <v>2591</v>
      </c>
      <c r="B4" s="230"/>
      <c r="C4" s="230"/>
      <c r="D4" s="231"/>
    </row>
    <row r="5" ht="36" customHeight="1" spans="1:4">
      <c r="A5" s="229" t="s">
        <v>2622</v>
      </c>
      <c r="B5" s="230"/>
      <c r="C5" s="230"/>
      <c r="D5" s="231"/>
    </row>
    <row r="6" ht="36" customHeight="1" spans="1:4">
      <c r="A6" s="229" t="s">
        <v>2642</v>
      </c>
      <c r="B6" s="230"/>
      <c r="C6" s="230"/>
      <c r="D6" s="231"/>
    </row>
    <row r="7" ht="36" customHeight="1" spans="1:4">
      <c r="A7" s="232" t="s">
        <v>2654</v>
      </c>
      <c r="B7" s="230"/>
      <c r="C7" s="230"/>
      <c r="D7" s="231"/>
    </row>
    <row r="8" ht="36" customHeight="1" spans="1:4">
      <c r="A8" s="229" t="s">
        <v>2747</v>
      </c>
      <c r="B8" s="230"/>
      <c r="C8" s="230"/>
      <c r="D8" s="231"/>
    </row>
    <row r="9" ht="36" customHeight="1" spans="1:4">
      <c r="A9" s="229" t="s">
        <v>2775</v>
      </c>
      <c r="B9" s="230"/>
      <c r="C9" s="230"/>
      <c r="D9" s="231"/>
    </row>
    <row r="10" ht="36" customHeight="1" spans="1:4">
      <c r="A10" s="232" t="s">
        <v>2873</v>
      </c>
      <c r="B10" s="230"/>
      <c r="C10" s="230"/>
      <c r="D10" s="231"/>
    </row>
    <row r="11" ht="36" customHeight="1" spans="1:4">
      <c r="A11" s="229" t="s">
        <v>2880</v>
      </c>
      <c r="B11" s="230"/>
      <c r="C11" s="230"/>
      <c r="D11" s="231"/>
    </row>
    <row r="12" ht="36" customHeight="1" spans="1:4">
      <c r="A12" s="232" t="s">
        <v>2930</v>
      </c>
      <c r="B12" s="230"/>
      <c r="C12" s="230"/>
      <c r="D12" s="231"/>
    </row>
    <row r="13" ht="36" customHeight="1" spans="1:4">
      <c r="A13" s="232" t="s">
        <v>2963</v>
      </c>
      <c r="B13" s="230"/>
      <c r="C13" s="230"/>
      <c r="D13" s="231"/>
    </row>
    <row r="14" ht="36" customHeight="1" spans="1:4">
      <c r="A14" s="232" t="s">
        <v>2998</v>
      </c>
      <c r="B14" s="230"/>
      <c r="C14" s="230"/>
      <c r="D14" s="231"/>
    </row>
    <row r="15" ht="36" customHeight="1" spans="1:4">
      <c r="A15" s="233" t="s">
        <v>3061</v>
      </c>
      <c r="B15" s="234"/>
      <c r="C15" s="234"/>
      <c r="D15" s="235"/>
    </row>
    <row r="16" spans="1:1">
      <c r="A16" s="224" t="s">
        <v>2505</v>
      </c>
    </row>
  </sheetData>
  <mergeCells count="1">
    <mergeCell ref="A1:D1"/>
  </mergeCells>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4">
    <tabColor rgb="FF00B0F0"/>
  </sheetPr>
  <dimension ref="A1:D54"/>
  <sheetViews>
    <sheetView showGridLines="0" showZeros="0" view="pageBreakPreview" zoomScaleNormal="100" topLeftCell="A36" workbookViewId="0">
      <selection activeCell="A1" sqref="A1:D1"/>
    </sheetView>
  </sheetViews>
  <sheetFormatPr defaultColWidth="9" defaultRowHeight="14.25" outlineLevelCol="3"/>
  <cols>
    <col min="1" max="1" width="50.775" style="191" customWidth="1"/>
    <col min="2" max="4" width="20.6333333333333" style="191" customWidth="1"/>
    <col min="5" max="5" width="13.775" style="191"/>
    <col min="6" max="16384" width="9" style="191"/>
  </cols>
  <sheetData>
    <row r="1" ht="45" customHeight="1" spans="1:4">
      <c r="A1" s="132" t="s">
        <v>3062</v>
      </c>
      <c r="B1" s="132"/>
      <c r="C1" s="132"/>
      <c r="D1" s="132"/>
    </row>
    <row r="2" ht="20.1" customHeight="1" spans="1:4">
      <c r="A2" s="207"/>
      <c r="B2" s="208"/>
      <c r="C2" s="209"/>
      <c r="D2" s="210" t="s">
        <v>3063</v>
      </c>
    </row>
    <row r="3" ht="45" customHeight="1" spans="1:4">
      <c r="A3" s="160" t="s">
        <v>3064</v>
      </c>
      <c r="B3" s="211" t="s">
        <v>5</v>
      </c>
      <c r="C3" s="211" t="s">
        <v>6</v>
      </c>
      <c r="D3" s="211" t="s">
        <v>7</v>
      </c>
    </row>
    <row r="4" ht="36" customHeight="1" spans="1:4">
      <c r="A4" s="138" t="s">
        <v>3065</v>
      </c>
      <c r="B4" s="212">
        <v>841</v>
      </c>
      <c r="C4" s="212">
        <v>1610</v>
      </c>
      <c r="D4" s="140">
        <f>(C4-B4)/B4</f>
        <v>0.914</v>
      </c>
    </row>
    <row r="5" ht="36" customHeight="1" spans="1:4">
      <c r="A5" s="200" t="s">
        <v>3066</v>
      </c>
      <c r="B5" s="213"/>
      <c r="C5" s="214"/>
      <c r="D5" s="140"/>
    </row>
    <row r="6" ht="36" customHeight="1" spans="1:4">
      <c r="A6" s="200" t="s">
        <v>3067</v>
      </c>
      <c r="B6" s="213"/>
      <c r="C6" s="213"/>
      <c r="D6" s="140"/>
    </row>
    <row r="7" ht="36" customHeight="1" spans="1:4">
      <c r="A7" s="200" t="s">
        <v>3068</v>
      </c>
      <c r="B7" s="215"/>
      <c r="C7" s="214"/>
      <c r="D7" s="140"/>
    </row>
    <row r="8" ht="36" customHeight="1" spans="1:4">
      <c r="A8" s="200" t="s">
        <v>3069</v>
      </c>
      <c r="B8" s="213"/>
      <c r="C8" s="214"/>
      <c r="D8" s="140"/>
    </row>
    <row r="9" ht="36" customHeight="1" spans="1:4">
      <c r="A9" s="200" t="s">
        <v>3070</v>
      </c>
      <c r="B9" s="215"/>
      <c r="C9" s="214"/>
      <c r="D9" s="140"/>
    </row>
    <row r="10" ht="36" customHeight="1" spans="1:4">
      <c r="A10" s="200" t="s">
        <v>3071</v>
      </c>
      <c r="B10" s="213"/>
      <c r="C10" s="214"/>
      <c r="D10" s="140"/>
    </row>
    <row r="11" ht="36" customHeight="1" spans="1:4">
      <c r="A11" s="200" t="s">
        <v>3072</v>
      </c>
      <c r="B11" s="213"/>
      <c r="C11" s="214"/>
      <c r="D11" s="140"/>
    </row>
    <row r="12" ht="36" customHeight="1" spans="1:4">
      <c r="A12" s="200" t="s">
        <v>3073</v>
      </c>
      <c r="B12" s="213"/>
      <c r="C12" s="214"/>
      <c r="D12" s="140"/>
    </row>
    <row r="13" ht="36" customHeight="1" spans="1:4">
      <c r="A13" s="200" t="s">
        <v>3074</v>
      </c>
      <c r="B13" s="216"/>
      <c r="C13" s="213"/>
      <c r="D13" s="140"/>
    </row>
    <row r="14" ht="36" customHeight="1" spans="1:4">
      <c r="A14" s="200" t="s">
        <v>3075</v>
      </c>
      <c r="B14" s="216"/>
      <c r="C14" s="214"/>
      <c r="D14" s="140"/>
    </row>
    <row r="15" ht="36" customHeight="1" spans="1:4">
      <c r="A15" s="200" t="s">
        <v>3076</v>
      </c>
      <c r="B15" s="216"/>
      <c r="C15" s="217"/>
      <c r="D15" s="140"/>
    </row>
    <row r="16" ht="36" customHeight="1" spans="1:4">
      <c r="A16" s="200" t="s">
        <v>3077</v>
      </c>
      <c r="B16" s="216"/>
      <c r="C16" s="217"/>
      <c r="D16" s="140"/>
    </row>
    <row r="17" ht="36" customHeight="1" spans="1:4">
      <c r="A17" s="200" t="s">
        <v>3078</v>
      </c>
      <c r="B17" s="213"/>
      <c r="C17" s="214"/>
      <c r="D17" s="140"/>
    </row>
    <row r="18" ht="36" customHeight="1" spans="1:4">
      <c r="A18" s="200" t="s">
        <v>3079</v>
      </c>
      <c r="B18" s="216"/>
      <c r="C18" s="217"/>
      <c r="D18" s="140"/>
    </row>
    <row r="19" ht="36" customHeight="1" spans="1:4">
      <c r="A19" s="200" t="s">
        <v>3080</v>
      </c>
      <c r="B19" s="216"/>
      <c r="C19" s="217"/>
      <c r="D19" s="140"/>
    </row>
    <row r="20" ht="36" customHeight="1" spans="1:4">
      <c r="A20" s="200" t="s">
        <v>3081</v>
      </c>
      <c r="B20" s="213"/>
      <c r="C20" s="217"/>
      <c r="D20" s="140"/>
    </row>
    <row r="21" ht="36" customHeight="1" spans="1:4">
      <c r="A21" s="200" t="s">
        <v>3082</v>
      </c>
      <c r="B21" s="216"/>
      <c r="C21" s="214"/>
      <c r="D21" s="140"/>
    </row>
    <row r="22" ht="36" customHeight="1" spans="1:4">
      <c r="A22" s="200" t="s">
        <v>3083</v>
      </c>
      <c r="B22" s="216">
        <v>841</v>
      </c>
      <c r="C22" s="214">
        <v>1610</v>
      </c>
      <c r="D22" s="140">
        <f>(C22-B22)/B22</f>
        <v>0.914</v>
      </c>
    </row>
    <row r="23" ht="36" customHeight="1" spans="1:4">
      <c r="A23" s="138" t="s">
        <v>3084</v>
      </c>
      <c r="B23" s="212"/>
      <c r="C23" s="212"/>
      <c r="D23" s="140"/>
    </row>
    <row r="24" ht="36" customHeight="1" spans="1:4">
      <c r="A24" s="144" t="s">
        <v>3085</v>
      </c>
      <c r="B24" s="216"/>
      <c r="C24" s="214"/>
      <c r="D24" s="140"/>
    </row>
    <row r="25" ht="36" customHeight="1" spans="1:4">
      <c r="A25" s="144" t="s">
        <v>3086</v>
      </c>
      <c r="B25" s="216"/>
      <c r="C25" s="214"/>
      <c r="D25" s="140"/>
    </row>
    <row r="26" ht="36" customHeight="1" spans="1:4">
      <c r="A26" s="144" t="s">
        <v>3087</v>
      </c>
      <c r="B26" s="216"/>
      <c r="C26" s="214"/>
      <c r="D26" s="140"/>
    </row>
    <row r="27" ht="36" customHeight="1" spans="1:4">
      <c r="A27" s="144" t="s">
        <v>3088</v>
      </c>
      <c r="B27" s="216"/>
      <c r="C27" s="214"/>
      <c r="D27" s="140"/>
    </row>
    <row r="28" ht="36" customHeight="1" spans="1:4">
      <c r="A28" s="138" t="s">
        <v>3089</v>
      </c>
      <c r="B28" s="212"/>
      <c r="C28" s="212"/>
      <c r="D28" s="140"/>
    </row>
    <row r="29" ht="36" customHeight="1" spans="1:4">
      <c r="A29" s="144" t="s">
        <v>3090</v>
      </c>
      <c r="B29" s="216"/>
      <c r="C29" s="214"/>
      <c r="D29" s="140"/>
    </row>
    <row r="30" ht="36" customHeight="1" spans="1:4">
      <c r="A30" s="144" t="s">
        <v>3091</v>
      </c>
      <c r="B30" s="213"/>
      <c r="C30" s="214"/>
      <c r="D30" s="140"/>
    </row>
    <row r="31" ht="36" customHeight="1" spans="1:4">
      <c r="A31" s="144" t="s">
        <v>3092</v>
      </c>
      <c r="B31" s="216"/>
      <c r="C31" s="214"/>
      <c r="D31" s="140"/>
    </row>
    <row r="32" ht="36" customHeight="1" spans="1:4">
      <c r="A32" s="138" t="s">
        <v>3093</v>
      </c>
      <c r="B32" s="212"/>
      <c r="C32" s="212"/>
      <c r="D32" s="140"/>
    </row>
    <row r="33" ht="36" customHeight="1" spans="1:4">
      <c r="A33" s="144" t="s">
        <v>3094</v>
      </c>
      <c r="B33" s="213"/>
      <c r="C33" s="218"/>
      <c r="D33" s="140"/>
    </row>
    <row r="34" ht="36" customHeight="1" spans="1:4">
      <c r="A34" s="144" t="s">
        <v>3095</v>
      </c>
      <c r="B34" s="216"/>
      <c r="C34" s="218"/>
      <c r="D34" s="140"/>
    </row>
    <row r="35" ht="36" customHeight="1" spans="1:4">
      <c r="A35" s="144" t="s">
        <v>3096</v>
      </c>
      <c r="B35" s="216"/>
      <c r="C35" s="217"/>
      <c r="D35" s="140"/>
    </row>
    <row r="36" ht="36" customHeight="1" spans="1:4">
      <c r="A36" s="138" t="s">
        <v>3097</v>
      </c>
      <c r="B36" s="219"/>
      <c r="C36" s="220"/>
      <c r="D36" s="140"/>
    </row>
    <row r="37" ht="36" customHeight="1" spans="1:4">
      <c r="A37" s="221" t="s">
        <v>3098</v>
      </c>
      <c r="B37" s="212">
        <v>841</v>
      </c>
      <c r="C37" s="212">
        <v>1610</v>
      </c>
      <c r="D37" s="140">
        <f>(C37-B37)/B37</f>
        <v>0.914</v>
      </c>
    </row>
    <row r="38" ht="36" customHeight="1" spans="1:4">
      <c r="A38" s="222" t="s">
        <v>60</v>
      </c>
      <c r="B38" s="213">
        <v>9</v>
      </c>
      <c r="C38" s="218">
        <v>9</v>
      </c>
      <c r="D38" s="140">
        <f>(C38-B38)/B38</f>
        <v>0</v>
      </c>
    </row>
    <row r="39" ht="36" customHeight="1" spans="1:4">
      <c r="A39" s="185" t="s">
        <v>3099</v>
      </c>
      <c r="B39" s="212"/>
      <c r="C39" s="220"/>
      <c r="D39" s="140"/>
    </row>
    <row r="40" ht="36" customHeight="1" spans="1:4">
      <c r="A40" s="222" t="s">
        <v>3100</v>
      </c>
      <c r="B40" s="213"/>
      <c r="C40" s="218"/>
      <c r="D40" s="140"/>
    </row>
    <row r="41" ht="36" customHeight="1" spans="1:4">
      <c r="A41" s="221" t="s">
        <v>67</v>
      </c>
      <c r="B41" s="212">
        <f>B37+B38</f>
        <v>850</v>
      </c>
      <c r="C41" s="212">
        <f>C37+C38</f>
        <v>1619</v>
      </c>
      <c r="D41" s="140">
        <f>(C41-B41)/B41</f>
        <v>0.905</v>
      </c>
    </row>
    <row r="42" spans="2:2">
      <c r="B42" s="206"/>
    </row>
    <row r="43" spans="2:3">
      <c r="B43" s="206"/>
      <c r="C43" s="206"/>
    </row>
    <row r="44" spans="2:2">
      <c r="B44" s="206"/>
    </row>
    <row r="45" spans="2:3">
      <c r="B45" s="206"/>
      <c r="C45" s="206"/>
    </row>
    <row r="46" spans="2:2">
      <c r="B46" s="206"/>
    </row>
    <row r="47" spans="2:2">
      <c r="B47" s="206"/>
    </row>
    <row r="48" spans="2:3">
      <c r="B48" s="206"/>
      <c r="C48" s="206"/>
    </row>
    <row r="49" spans="2:2">
      <c r="B49" s="206"/>
    </row>
    <row r="50" spans="2:2">
      <c r="B50" s="206"/>
    </row>
    <row r="51" spans="2:2">
      <c r="B51" s="206"/>
    </row>
    <row r="52" spans="2:2">
      <c r="B52" s="206"/>
    </row>
    <row r="53" spans="2:3">
      <c r="B53" s="206"/>
      <c r="C53" s="206"/>
    </row>
    <row r="54" spans="2:2">
      <c r="B54" s="206"/>
    </row>
  </sheetData>
  <autoFilter xmlns:etc="http://www.wps.cn/officeDocument/2017/etCustomData" ref="A3:D41" etc:filterBottomFollowUsedRange="0">
    <extLst/>
  </autoFilter>
  <mergeCells count="1">
    <mergeCell ref="A1:D1"/>
  </mergeCells>
  <conditionalFormatting sqref="E3:E39">
    <cfRule type="cellIs" dxfId="3" priority="2" stopIfTrue="1" operator="lessThanOrEqual">
      <formula>-1</formula>
    </cfRule>
  </conditionalFormatting>
  <conditionalFormatting sqref="E4:E7">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5">
    <tabColor rgb="FF00B0F0"/>
  </sheetPr>
  <dimension ref="A1:D41"/>
  <sheetViews>
    <sheetView showGridLines="0" showZeros="0" view="pageBreakPreview" zoomScaleNormal="100" topLeftCell="A7" workbookViewId="0">
      <selection activeCell="H5" sqref="H5"/>
    </sheetView>
  </sheetViews>
  <sheetFormatPr defaultColWidth="9" defaultRowHeight="14.25" outlineLevelCol="3"/>
  <cols>
    <col min="1" max="1" width="50.775" style="153" customWidth="1"/>
    <col min="2" max="2" width="20.6333333333333" style="153" customWidth="1"/>
    <col min="3" max="3" width="20.6333333333333" style="191" customWidth="1"/>
    <col min="4" max="4" width="20.6333333333333" style="153" customWidth="1"/>
    <col min="5" max="16384" width="9" style="153"/>
  </cols>
  <sheetData>
    <row r="1" ht="45" customHeight="1" spans="1:4">
      <c r="A1" s="192" t="s">
        <v>3101</v>
      </c>
      <c r="B1" s="192"/>
      <c r="C1" s="192"/>
      <c r="D1" s="192"/>
    </row>
    <row r="2" ht="20.1" customHeight="1" spans="1:4">
      <c r="A2" s="193"/>
      <c r="B2" s="193"/>
      <c r="C2" s="193"/>
      <c r="D2" s="194" t="s">
        <v>2</v>
      </c>
    </row>
    <row r="3" ht="45" customHeight="1" spans="1:4">
      <c r="A3" s="195" t="s">
        <v>4</v>
      </c>
      <c r="B3" s="136" t="s">
        <v>5</v>
      </c>
      <c r="C3" s="136" t="s">
        <v>6</v>
      </c>
      <c r="D3" s="136" t="s">
        <v>7</v>
      </c>
    </row>
    <row r="4" ht="35.1" customHeight="1" spans="1:4">
      <c r="A4" s="138" t="s">
        <v>3102</v>
      </c>
      <c r="B4" s="196">
        <v>9</v>
      </c>
      <c r="C4" s="196">
        <v>9</v>
      </c>
      <c r="D4" s="140">
        <f>(C4-B4)/B4</f>
        <v>0</v>
      </c>
    </row>
    <row r="5" ht="35.1" customHeight="1" spans="1:4">
      <c r="A5" s="142" t="s">
        <v>3103</v>
      </c>
      <c r="B5" s="197"/>
      <c r="C5" s="197"/>
      <c r="D5" s="140"/>
    </row>
    <row r="6" ht="35.1" customHeight="1" spans="1:4">
      <c r="A6" s="142" t="s">
        <v>3104</v>
      </c>
      <c r="B6" s="197"/>
      <c r="C6" s="197"/>
      <c r="D6" s="140"/>
    </row>
    <row r="7" ht="35.1" customHeight="1" spans="1:4">
      <c r="A7" s="142" t="s">
        <v>3105</v>
      </c>
      <c r="B7" s="197">
        <v>9</v>
      </c>
      <c r="C7" s="197">
        <v>9</v>
      </c>
      <c r="D7" s="140">
        <f>(C7-B7)/B7</f>
        <v>0</v>
      </c>
    </row>
    <row r="8" ht="35.1" customHeight="1" spans="1:4">
      <c r="A8" s="142" t="s">
        <v>3106</v>
      </c>
      <c r="B8" s="197"/>
      <c r="C8" s="197"/>
      <c r="D8" s="140"/>
    </row>
    <row r="9" ht="35.1" customHeight="1" spans="1:4">
      <c r="A9" s="142" t="s">
        <v>3107</v>
      </c>
      <c r="B9" s="198"/>
      <c r="C9" s="198"/>
      <c r="D9" s="166" t="str">
        <f>IF(B9&gt;0,C9/B9-1,IF(B9&lt;0,-(C9/B9-1),""))</f>
        <v/>
      </c>
    </row>
    <row r="10" ht="35.1" customHeight="1" spans="1:4">
      <c r="A10" s="142" t="s">
        <v>3108</v>
      </c>
      <c r="B10" s="197"/>
      <c r="C10" s="197"/>
      <c r="D10" s="140"/>
    </row>
    <row r="11" ht="35.1" customHeight="1" spans="1:4">
      <c r="A11" s="138" t="s">
        <v>3109</v>
      </c>
      <c r="B11" s="199">
        <v>830</v>
      </c>
      <c r="C11" s="199">
        <v>800</v>
      </c>
      <c r="D11" s="140">
        <f>(C11-B11)/B11</f>
        <v>-0.036</v>
      </c>
    </row>
    <row r="12" ht="35.1" customHeight="1" spans="1:4">
      <c r="A12" s="142" t="s">
        <v>3110</v>
      </c>
      <c r="B12" s="197"/>
      <c r="C12" s="197"/>
      <c r="D12" s="140"/>
    </row>
    <row r="13" ht="35.1" customHeight="1" spans="1:4">
      <c r="A13" s="142" t="s">
        <v>3111</v>
      </c>
      <c r="B13" s="197"/>
      <c r="C13" s="197"/>
      <c r="D13" s="140"/>
    </row>
    <row r="14" ht="35.1" customHeight="1" spans="1:4">
      <c r="A14" s="142" t="s">
        <v>3112</v>
      </c>
      <c r="B14" s="198"/>
      <c r="C14" s="198"/>
      <c r="D14" s="166" t="str">
        <f>IF(B14&gt;0,C14/B14-1,IF(B14&lt;0,-(C14/B14-1),""))</f>
        <v/>
      </c>
    </row>
    <row r="15" ht="35.1" customHeight="1" spans="1:4">
      <c r="A15" s="142" t="s">
        <v>3113</v>
      </c>
      <c r="B15" s="198"/>
      <c r="C15" s="198"/>
      <c r="D15" s="166" t="str">
        <f>IF(B15&gt;0,C15/B15-1,IF(B15&lt;0,-(C15/B15-1),""))</f>
        <v/>
      </c>
    </row>
    <row r="16" ht="35.1" customHeight="1" spans="1:4">
      <c r="A16" s="142" t="s">
        <v>3114</v>
      </c>
      <c r="B16" s="197">
        <v>830</v>
      </c>
      <c r="C16" s="197">
        <v>800</v>
      </c>
      <c r="D16" s="140">
        <f t="shared" ref="D16:D24" si="0">(C16-B16)/B16</f>
        <v>-0.036</v>
      </c>
    </row>
    <row r="17" s="190" customFormat="1" ht="35.1" customHeight="1" spans="1:4">
      <c r="A17" s="138" t="s">
        <v>3115</v>
      </c>
      <c r="B17" s="199"/>
      <c r="C17" s="199"/>
      <c r="D17" s="140"/>
    </row>
    <row r="18" ht="35.1" customHeight="1" spans="1:4">
      <c r="A18" s="142" t="s">
        <v>3116</v>
      </c>
      <c r="B18" s="197"/>
      <c r="C18" s="197"/>
      <c r="D18" s="140"/>
    </row>
    <row r="19" ht="35.1" customHeight="1" spans="1:4">
      <c r="A19" s="138" t="s">
        <v>3117</v>
      </c>
      <c r="B19" s="199"/>
      <c r="C19" s="199"/>
      <c r="D19" s="140"/>
    </row>
    <row r="20" ht="35.1" customHeight="1" spans="1:4">
      <c r="A20" s="200" t="s">
        <v>3118</v>
      </c>
      <c r="B20" s="197"/>
      <c r="C20" s="197"/>
      <c r="D20" s="140"/>
    </row>
    <row r="21" ht="35.1" customHeight="1" spans="1:4">
      <c r="A21" s="138" t="s">
        <v>3119</v>
      </c>
      <c r="B21" s="199">
        <v>1</v>
      </c>
      <c r="C21" s="199">
        <v>10</v>
      </c>
      <c r="D21" s="140">
        <f t="shared" si="0"/>
        <v>9</v>
      </c>
    </row>
    <row r="22" ht="35.1" customHeight="1" spans="1:4">
      <c r="A22" s="142" t="s">
        <v>3120</v>
      </c>
      <c r="B22" s="197">
        <v>1</v>
      </c>
      <c r="C22" s="197">
        <v>10</v>
      </c>
      <c r="D22" s="140">
        <f t="shared" si="0"/>
        <v>9</v>
      </c>
    </row>
    <row r="23" ht="35.1" customHeight="1" spans="1:4">
      <c r="A23" s="183" t="s">
        <v>3121</v>
      </c>
      <c r="B23" s="199">
        <f>B21+B11+B4</f>
        <v>840</v>
      </c>
      <c r="C23" s="199">
        <f>C21+C11+C4</f>
        <v>819</v>
      </c>
      <c r="D23" s="140">
        <f t="shared" si="0"/>
        <v>-0.025</v>
      </c>
    </row>
    <row r="24" ht="35.1" customHeight="1" spans="1:4">
      <c r="A24" s="201" t="s">
        <v>120</v>
      </c>
      <c r="B24" s="199"/>
      <c r="C24" s="199"/>
      <c r="D24" s="140"/>
    </row>
    <row r="25" ht="35.1" customHeight="1" spans="1:4">
      <c r="A25" s="202" t="s">
        <v>3122</v>
      </c>
      <c r="B25" s="198"/>
      <c r="C25" s="198"/>
      <c r="D25" s="203"/>
    </row>
    <row r="26" ht="35.1" customHeight="1" spans="1:4">
      <c r="A26" s="204" t="s">
        <v>3123</v>
      </c>
      <c r="B26" s="197">
        <v>10</v>
      </c>
      <c r="C26" s="197">
        <v>800</v>
      </c>
      <c r="D26" s="140">
        <f>(C26-B26)/B26</f>
        <v>79</v>
      </c>
    </row>
    <row r="27" ht="35.1" customHeight="1" spans="1:4">
      <c r="A27" s="205" t="s">
        <v>3124</v>
      </c>
      <c r="B27" s="199"/>
      <c r="C27" s="199"/>
      <c r="D27" s="140"/>
    </row>
    <row r="28" ht="35.1" customHeight="1" spans="1:4">
      <c r="A28" s="145" t="s">
        <v>127</v>
      </c>
      <c r="B28" s="199">
        <f>B23+B26</f>
        <v>850</v>
      </c>
      <c r="C28" s="199">
        <f>C23+C26</f>
        <v>1619</v>
      </c>
      <c r="D28" s="140">
        <f>(C28-B28)/B28</f>
        <v>0.905</v>
      </c>
    </row>
    <row r="29" spans="2:2">
      <c r="B29" s="188"/>
    </row>
    <row r="30" spans="2:3">
      <c r="B30" s="188"/>
      <c r="C30" s="206"/>
    </row>
    <row r="31" spans="2:2">
      <c r="B31" s="188"/>
    </row>
    <row r="32" spans="2:3">
      <c r="B32" s="188"/>
      <c r="C32" s="206"/>
    </row>
    <row r="33" spans="2:2">
      <c r="B33" s="188"/>
    </row>
    <row r="34" spans="2:2">
      <c r="B34" s="188"/>
    </row>
    <row r="35" spans="2:3">
      <c r="B35" s="188"/>
      <c r="C35" s="206"/>
    </row>
    <row r="36" spans="2:2">
      <c r="B36" s="188"/>
    </row>
    <row r="37" spans="2:2">
      <c r="B37" s="188"/>
    </row>
    <row r="38" spans="2:2">
      <c r="B38" s="188"/>
    </row>
    <row r="39" spans="2:2">
      <c r="B39" s="188"/>
    </row>
    <row r="40" spans="2:3">
      <c r="B40" s="188"/>
      <c r="C40" s="206"/>
    </row>
    <row r="41" spans="2:2">
      <c r="B41" s="188"/>
    </row>
  </sheetData>
  <autoFilter xmlns:etc="http://www.wps.cn/officeDocument/2017/etCustomData" ref="A3:D28" etc:filterBottomFollowUsedRange="0">
    <extLst/>
  </autoFilter>
  <mergeCells count="1">
    <mergeCell ref="A1:D1"/>
  </mergeCells>
  <conditionalFormatting sqref="D25 D9 D14:D15">
    <cfRule type="cellIs" dxfId="3" priority="2"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4" orientation="portrait"/>
  <headerFooter alignWithMargins="0">
    <oddFooter>&amp;C&amp;16- &amp;P -</oddFooter>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6">
    <tabColor rgb="FF00B0F0"/>
  </sheetPr>
  <dimension ref="A1:E48"/>
  <sheetViews>
    <sheetView showGridLines="0" showZeros="0" view="pageBreakPreview" zoomScaleNormal="100" workbookViewId="0">
      <selection activeCell="D18" sqref="D18"/>
    </sheetView>
  </sheetViews>
  <sheetFormatPr defaultColWidth="9" defaultRowHeight="20.25" outlineLevelCol="4"/>
  <cols>
    <col min="1" max="1" width="52.6666666666667" style="153" customWidth="1"/>
    <col min="2" max="2" width="20.6333333333333" style="153" customWidth="1"/>
    <col min="3" max="3" width="20.6333333333333" style="154" customWidth="1"/>
    <col min="4" max="4" width="20.6333333333333" style="153" customWidth="1"/>
    <col min="5" max="5" width="4.44166666666667" style="153" hidden="1" customWidth="1"/>
    <col min="6" max="16384" width="9" style="153"/>
  </cols>
  <sheetData>
    <row r="1" ht="45" customHeight="1" spans="1:4">
      <c r="A1" s="155" t="s">
        <v>3125</v>
      </c>
      <c r="B1" s="155"/>
      <c r="C1" s="156"/>
      <c r="D1" s="155"/>
    </row>
    <row r="2" ht="20.1" customHeight="1" spans="1:4">
      <c r="A2" s="157"/>
      <c r="B2" s="157"/>
      <c r="C2" s="158"/>
      <c r="D2" s="159" t="s">
        <v>2</v>
      </c>
    </row>
    <row r="3" ht="45" customHeight="1" spans="1:5">
      <c r="A3" s="160" t="s">
        <v>3064</v>
      </c>
      <c r="B3" s="136" t="s">
        <v>5</v>
      </c>
      <c r="C3" s="136" t="s">
        <v>6</v>
      </c>
      <c r="D3" s="136" t="s">
        <v>7</v>
      </c>
      <c r="E3" s="153" t="s">
        <v>131</v>
      </c>
    </row>
    <row r="4" ht="36" customHeight="1" spans="1:5">
      <c r="A4" s="138" t="s">
        <v>3126</v>
      </c>
      <c r="B4" s="161">
        <v>841</v>
      </c>
      <c r="C4" s="162">
        <v>1610</v>
      </c>
      <c r="D4" s="140">
        <f>(C4-B4)/B4</f>
        <v>0.914</v>
      </c>
      <c r="E4" s="141" t="str">
        <f t="shared" ref="E4:E35" si="0">IF(A4&lt;&gt;"",IF(SUM(B4:C4)&lt;&gt;0,"是","否"),"是")</f>
        <v>是</v>
      </c>
    </row>
    <row r="5" ht="36" customHeight="1" spans="1:5">
      <c r="A5" s="144" t="s">
        <v>3066</v>
      </c>
      <c r="B5" s="161"/>
      <c r="C5" s="163"/>
      <c r="D5" s="164"/>
      <c r="E5" s="141" t="str">
        <f t="shared" si="0"/>
        <v>否</v>
      </c>
    </row>
    <row r="6" ht="36" hidden="1" customHeight="1" spans="1:5">
      <c r="A6" s="144" t="s">
        <v>3067</v>
      </c>
      <c r="B6" s="143"/>
      <c r="C6" s="165"/>
      <c r="D6" s="166" t="str">
        <f>IF(B6&gt;0,C6/B6-1,IF(B6&lt;0,-(C6/B6-1),""))</f>
        <v/>
      </c>
      <c r="E6" s="141" t="str">
        <f t="shared" si="0"/>
        <v>否</v>
      </c>
    </row>
    <row r="7" ht="36" customHeight="1" spans="1:5">
      <c r="A7" s="144" t="s">
        <v>3068</v>
      </c>
      <c r="B7" s="167"/>
      <c r="C7" s="163"/>
      <c r="D7" s="168"/>
      <c r="E7" s="141" t="str">
        <f t="shared" si="0"/>
        <v>否</v>
      </c>
    </row>
    <row r="8" ht="36" hidden="1" customHeight="1" spans="1:5">
      <c r="A8" s="144" t="s">
        <v>3069</v>
      </c>
      <c r="B8" s="169"/>
      <c r="C8" s="165">
        <v>0</v>
      </c>
      <c r="D8" s="166" t="str">
        <f>IF(B8&gt;0,C8/B8-1,IF(B8&lt;0,-(C8/B8-1),""))</f>
        <v/>
      </c>
      <c r="E8" s="141" t="str">
        <f t="shared" si="0"/>
        <v>否</v>
      </c>
    </row>
    <row r="9" ht="36" customHeight="1" spans="1:5">
      <c r="A9" s="144" t="s">
        <v>3070</v>
      </c>
      <c r="B9" s="167"/>
      <c r="C9" s="163"/>
      <c r="D9" s="168"/>
      <c r="E9" s="141" t="str">
        <f t="shared" si="0"/>
        <v>否</v>
      </c>
    </row>
    <row r="10" ht="36" customHeight="1" spans="1:5">
      <c r="A10" s="144" t="s">
        <v>3073</v>
      </c>
      <c r="B10" s="170"/>
      <c r="C10" s="163"/>
      <c r="D10" s="171"/>
      <c r="E10" s="141" t="str">
        <f t="shared" si="0"/>
        <v>否</v>
      </c>
    </row>
    <row r="11" ht="36" customHeight="1" spans="1:5">
      <c r="A11" s="144" t="s">
        <v>3074</v>
      </c>
      <c r="B11" s="170"/>
      <c r="C11" s="172"/>
      <c r="D11" s="168"/>
      <c r="E11" s="141" t="str">
        <f t="shared" si="0"/>
        <v>否</v>
      </c>
    </row>
    <row r="12" ht="36" customHeight="1" spans="1:5">
      <c r="A12" s="144" t="s">
        <v>3075</v>
      </c>
      <c r="B12" s="167"/>
      <c r="C12" s="173"/>
      <c r="D12" s="168"/>
      <c r="E12" s="141" t="str">
        <f t="shared" si="0"/>
        <v>否</v>
      </c>
    </row>
    <row r="13" ht="36" customHeight="1" spans="1:5">
      <c r="A13" s="144" t="s">
        <v>3076</v>
      </c>
      <c r="B13" s="167"/>
      <c r="C13" s="163"/>
      <c r="D13" s="168"/>
      <c r="E13" s="141" t="str">
        <f t="shared" si="0"/>
        <v>否</v>
      </c>
    </row>
    <row r="14" ht="36" customHeight="1" spans="1:5">
      <c r="A14" s="144" t="s">
        <v>3072</v>
      </c>
      <c r="B14" s="167"/>
      <c r="C14" s="163"/>
      <c r="D14" s="168"/>
      <c r="E14" s="141" t="str">
        <f t="shared" si="0"/>
        <v>否</v>
      </c>
    </row>
    <row r="15" ht="36" customHeight="1" spans="1:5">
      <c r="A15" s="144" t="s">
        <v>3127</v>
      </c>
      <c r="B15" s="167"/>
      <c r="C15" s="172"/>
      <c r="D15" s="168"/>
      <c r="E15" s="141" t="str">
        <f t="shared" si="0"/>
        <v>否</v>
      </c>
    </row>
    <row r="16" ht="36" customHeight="1" spans="1:5">
      <c r="A16" s="144" t="s">
        <v>3078</v>
      </c>
      <c r="B16" s="167"/>
      <c r="C16" s="163"/>
      <c r="D16" s="168"/>
      <c r="E16" s="141" t="str">
        <f t="shared" si="0"/>
        <v>否</v>
      </c>
    </row>
    <row r="17" ht="36" customHeight="1" spans="1:5">
      <c r="A17" s="144" t="s">
        <v>3079</v>
      </c>
      <c r="B17" s="167"/>
      <c r="C17" s="163"/>
      <c r="D17" s="168"/>
      <c r="E17" s="141" t="str">
        <f t="shared" si="0"/>
        <v>否</v>
      </c>
    </row>
    <row r="18" ht="36" customHeight="1" spans="1:5">
      <c r="A18" s="144" t="s">
        <v>3080</v>
      </c>
      <c r="B18" s="167"/>
      <c r="C18" s="163"/>
      <c r="D18" s="168"/>
      <c r="E18" s="141" t="str">
        <f t="shared" si="0"/>
        <v>否</v>
      </c>
    </row>
    <row r="19" ht="36" hidden="1" customHeight="1" spans="1:5">
      <c r="A19" s="144" t="s">
        <v>3082</v>
      </c>
      <c r="B19" s="169"/>
      <c r="C19" s="165"/>
      <c r="D19" s="166" t="str">
        <f>IF(B19&gt;0,C19/B19-1,IF(B19&lt;0,-(C19/B19-1),""))</f>
        <v/>
      </c>
      <c r="E19" s="141" t="str">
        <f t="shared" si="0"/>
        <v>否</v>
      </c>
    </row>
    <row r="20" ht="36" customHeight="1" spans="1:5">
      <c r="A20" s="144" t="s">
        <v>3083</v>
      </c>
      <c r="B20" s="167">
        <v>841</v>
      </c>
      <c r="C20" s="163">
        <v>1610</v>
      </c>
      <c r="D20" s="168">
        <f>(C20-B20)/B20</f>
        <v>0.914</v>
      </c>
      <c r="E20" s="141" t="str">
        <f t="shared" si="0"/>
        <v>是</v>
      </c>
    </row>
    <row r="21" ht="36" customHeight="1" spans="1:5">
      <c r="A21" s="138" t="s">
        <v>3128</v>
      </c>
      <c r="B21" s="174"/>
      <c r="C21" s="174"/>
      <c r="D21" s="164"/>
      <c r="E21" s="141" t="str">
        <f t="shared" si="0"/>
        <v>否</v>
      </c>
    </row>
    <row r="22" ht="36" customHeight="1" spans="1:5">
      <c r="A22" s="144" t="s">
        <v>3085</v>
      </c>
      <c r="B22" s="175"/>
      <c r="C22" s="175"/>
      <c r="D22" s="168"/>
      <c r="E22" s="141" t="str">
        <f t="shared" si="0"/>
        <v>否</v>
      </c>
    </row>
    <row r="23" ht="36" hidden="1" customHeight="1" spans="1:5">
      <c r="A23" s="144" t="s">
        <v>3086</v>
      </c>
      <c r="B23" s="175">
        <v>0</v>
      </c>
      <c r="C23" s="176"/>
      <c r="D23" s="168" t="str">
        <f>IF(B23&gt;0,C23/B23-1,IF(B23&lt;0,-(C23/B23-1),""))</f>
        <v/>
      </c>
      <c r="E23" s="141" t="str">
        <f t="shared" si="0"/>
        <v>否</v>
      </c>
    </row>
    <row r="24" ht="36" hidden="1" customHeight="1" spans="1:5">
      <c r="A24" s="138" t="s">
        <v>3129</v>
      </c>
      <c r="B24" s="139"/>
      <c r="C24" s="177">
        <f>SUM(C25:C27)</f>
        <v>0</v>
      </c>
      <c r="D24" s="166" t="str">
        <f>IF(B24&gt;0,C24/B24-1,IF(B24&lt;0,-(C24/B24-1),""))</f>
        <v/>
      </c>
      <c r="E24" s="141" t="str">
        <f t="shared" si="0"/>
        <v>否</v>
      </c>
    </row>
    <row r="25" ht="36" hidden="1" customHeight="1" spans="1:5">
      <c r="A25" s="144" t="s">
        <v>3130</v>
      </c>
      <c r="B25" s="143"/>
      <c r="C25" s="178"/>
      <c r="D25" s="166" t="str">
        <f>IF(B25&gt;0,C25/B25-1,IF(B25&lt;0,-(C25/B25-1),""))</f>
        <v/>
      </c>
      <c r="E25" s="141" t="str">
        <f t="shared" si="0"/>
        <v>否</v>
      </c>
    </row>
    <row r="26" ht="36" hidden="1" customHeight="1" spans="1:5">
      <c r="A26" s="144" t="s">
        <v>3131</v>
      </c>
      <c r="B26" s="143"/>
      <c r="C26" s="178"/>
      <c r="D26" s="166" t="str">
        <f>IF(B26&gt;0,C26/B26-1,IF(B26&lt;0,-(C26/B26-1),""))</f>
        <v/>
      </c>
      <c r="E26" s="141" t="str">
        <f t="shared" si="0"/>
        <v>否</v>
      </c>
    </row>
    <row r="27" ht="36" hidden="1" customHeight="1" spans="1:5">
      <c r="A27" s="144" t="s">
        <v>3132</v>
      </c>
      <c r="B27" s="179"/>
      <c r="C27" s="176">
        <f>SUM(C28:C29)</f>
        <v>0</v>
      </c>
      <c r="D27" s="166" t="str">
        <f>IF(B27&gt;0,C27/B27-1,IF(B27&lt;0,-(C27/B27-1),""))</f>
        <v/>
      </c>
      <c r="E27" s="141" t="str">
        <f t="shared" si="0"/>
        <v>否</v>
      </c>
    </row>
    <row r="28" ht="36" customHeight="1" spans="1:5">
      <c r="A28" s="138" t="s">
        <v>3133</v>
      </c>
      <c r="B28" s="139"/>
      <c r="C28" s="139"/>
      <c r="D28" s="164"/>
      <c r="E28" s="141" t="str">
        <f t="shared" si="0"/>
        <v>否</v>
      </c>
    </row>
    <row r="29" ht="36" customHeight="1" spans="1:5">
      <c r="A29" s="144" t="s">
        <v>3095</v>
      </c>
      <c r="B29" s="179"/>
      <c r="C29" s="180"/>
      <c r="D29" s="171"/>
      <c r="E29" s="141" t="str">
        <f t="shared" si="0"/>
        <v>否</v>
      </c>
    </row>
    <row r="30" ht="36" customHeight="1" spans="1:5">
      <c r="A30" s="138" t="s">
        <v>3134</v>
      </c>
      <c r="B30" s="150"/>
      <c r="C30" s="181"/>
      <c r="D30" s="182"/>
      <c r="E30" s="141" t="str">
        <f t="shared" si="0"/>
        <v>否</v>
      </c>
    </row>
    <row r="31" ht="36" customHeight="1" spans="1:5">
      <c r="A31" s="183" t="s">
        <v>3135</v>
      </c>
      <c r="B31" s="161">
        <v>841</v>
      </c>
      <c r="C31" s="161">
        <v>1610</v>
      </c>
      <c r="D31" s="164">
        <f t="shared" ref="D31:D35" si="1">(C31-B31)/B31</f>
        <v>0.914</v>
      </c>
      <c r="E31" s="141" t="str">
        <f t="shared" si="0"/>
        <v>是</v>
      </c>
    </row>
    <row r="32" ht="36" customHeight="1" spans="1:5">
      <c r="A32" s="184" t="s">
        <v>60</v>
      </c>
      <c r="B32" s="139">
        <v>9</v>
      </c>
      <c r="C32" s="139">
        <v>9</v>
      </c>
      <c r="D32" s="164">
        <f t="shared" si="1"/>
        <v>0</v>
      </c>
      <c r="E32" s="141" t="str">
        <f t="shared" si="0"/>
        <v>是</v>
      </c>
    </row>
    <row r="33" ht="36" customHeight="1" spans="1:5">
      <c r="A33" s="185" t="s">
        <v>3099</v>
      </c>
      <c r="B33" s="186"/>
      <c r="C33" s="139"/>
      <c r="D33" s="164"/>
      <c r="E33" s="141" t="str">
        <f t="shared" si="0"/>
        <v>否</v>
      </c>
    </row>
    <row r="34" ht="36" hidden="1" customHeight="1" spans="1:5">
      <c r="A34" s="184" t="s">
        <v>3100</v>
      </c>
      <c r="B34" s="161"/>
      <c r="C34" s="187"/>
      <c r="D34" s="164"/>
      <c r="E34" s="141" t="str">
        <f t="shared" si="0"/>
        <v>否</v>
      </c>
    </row>
    <row r="35" ht="36" customHeight="1" spans="1:5">
      <c r="A35" s="145" t="s">
        <v>67</v>
      </c>
      <c r="B35" s="161">
        <f>B31+B32</f>
        <v>850</v>
      </c>
      <c r="C35" s="161">
        <f>C31+C32</f>
        <v>1619</v>
      </c>
      <c r="D35" s="164">
        <f t="shared" si="1"/>
        <v>0.905</v>
      </c>
      <c r="E35" s="141" t="str">
        <f t="shared" si="0"/>
        <v>是</v>
      </c>
    </row>
    <row r="36" spans="2:2">
      <c r="B36" s="188"/>
    </row>
    <row r="37" spans="2:2">
      <c r="B37" s="189"/>
    </row>
    <row r="38" spans="2:2">
      <c r="B38" s="188"/>
    </row>
    <row r="39" spans="2:2">
      <c r="B39" s="189"/>
    </row>
    <row r="40" spans="2:2">
      <c r="B40" s="188"/>
    </row>
    <row r="41" spans="2:2">
      <c r="B41" s="188"/>
    </row>
    <row r="42" spans="2:2">
      <c r="B42" s="189"/>
    </row>
    <row r="43" spans="2:2">
      <c r="B43" s="188"/>
    </row>
    <row r="44" spans="2:2">
      <c r="B44" s="188"/>
    </row>
    <row r="45" spans="2:2">
      <c r="B45" s="188"/>
    </row>
    <row r="46" spans="2:2">
      <c r="B46" s="188"/>
    </row>
    <row r="47" spans="2:2">
      <c r="B47" s="189"/>
    </row>
    <row r="48" spans="2:2">
      <c r="B48" s="188"/>
    </row>
  </sheetData>
  <autoFilter xmlns:etc="http://www.wps.cn/officeDocument/2017/etCustomData" ref="A3:E35" etc:filterBottomFollowUsedRange="0">
    <filterColumn colId="4">
      <customFilters>
        <customFilter operator="equal" val="是"/>
      </customFilters>
    </filterColumn>
    <extLst/>
  </autoFilter>
  <mergeCells count="1">
    <mergeCell ref="A1:D1"/>
  </mergeCells>
  <conditionalFormatting sqref="E3:E35">
    <cfRule type="cellIs" dxfId="3" priority="2" stopIfTrue="1" operator="lessThanOrEqual">
      <formula>-1</formula>
    </cfRule>
  </conditionalFormatting>
  <conditionalFormatting sqref="D5 D7 D31:D35 D28 D20:D23 D11:D18 D9">
    <cfRule type="cellIs" dxfId="4"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7">
    <tabColor rgb="FF00B0F0"/>
  </sheetPr>
  <dimension ref="A1:E34"/>
  <sheetViews>
    <sheetView showGridLines="0" showZeros="0" view="pageBreakPreview" zoomScaleNormal="100" topLeftCell="A14" workbookViewId="0">
      <selection activeCell="H20" sqref="H20"/>
    </sheetView>
  </sheetViews>
  <sheetFormatPr defaultColWidth="9" defaultRowHeight="13.5" outlineLevelCol="4"/>
  <cols>
    <col min="1" max="1" width="50.775" customWidth="1"/>
    <col min="2" max="4" width="20.6333333333333" customWidth="1"/>
    <col min="5" max="5" width="5.125" customWidth="1"/>
  </cols>
  <sheetData>
    <row r="1" ht="45" customHeight="1" spans="1:4">
      <c r="A1" s="132" t="s">
        <v>3136</v>
      </c>
      <c r="B1" s="132"/>
      <c r="C1" s="132"/>
      <c r="D1" s="132"/>
    </row>
    <row r="2" ht="20.1" customHeight="1" spans="1:4">
      <c r="A2" s="133"/>
      <c r="B2" s="133"/>
      <c r="C2" s="133"/>
      <c r="D2" s="134" t="s">
        <v>2</v>
      </c>
    </row>
    <row r="3" ht="45" customHeight="1" spans="1:5">
      <c r="A3" s="135" t="s">
        <v>3137</v>
      </c>
      <c r="B3" s="136" t="s">
        <v>5</v>
      </c>
      <c r="C3" s="136" t="s">
        <v>6</v>
      </c>
      <c r="D3" s="136" t="s">
        <v>7</v>
      </c>
      <c r="E3" s="137" t="s">
        <v>131</v>
      </c>
    </row>
    <row r="4" ht="36" customHeight="1" spans="1:5">
      <c r="A4" s="138" t="s">
        <v>3102</v>
      </c>
      <c r="B4" s="139">
        <v>9</v>
      </c>
      <c r="C4" s="139">
        <v>9</v>
      </c>
      <c r="D4" s="140">
        <f>(C4-B4)/B4</f>
        <v>0</v>
      </c>
      <c r="E4" s="141" t="str">
        <f t="shared" ref="E4:E21" si="0">IF(A4&lt;&gt;"",IF(SUM(B4:C4)&lt;&gt;0,"是","否"),"是")</f>
        <v>是</v>
      </c>
    </row>
    <row r="5" ht="36" customHeight="1" spans="1:5">
      <c r="A5" s="142" t="s">
        <v>3138</v>
      </c>
      <c r="B5" s="143"/>
      <c r="C5" s="143"/>
      <c r="D5" s="140"/>
      <c r="E5" s="141" t="str">
        <f t="shared" si="0"/>
        <v>否</v>
      </c>
    </row>
    <row r="6" ht="36" customHeight="1" spans="1:5">
      <c r="A6" s="142" t="s">
        <v>3105</v>
      </c>
      <c r="B6" s="143">
        <v>9</v>
      </c>
      <c r="C6" s="143">
        <v>9</v>
      </c>
      <c r="D6" s="140">
        <f t="shared" ref="D5:D21" si="1">(C6-B6)/B6</f>
        <v>0</v>
      </c>
      <c r="E6" s="141" t="str">
        <f t="shared" si="0"/>
        <v>是</v>
      </c>
    </row>
    <row r="7" ht="36" customHeight="1" spans="1:5">
      <c r="A7" s="138" t="s">
        <v>3109</v>
      </c>
      <c r="B7" s="139">
        <v>830</v>
      </c>
      <c r="C7" s="139">
        <v>800</v>
      </c>
      <c r="D7" s="140">
        <f t="shared" si="1"/>
        <v>-0.036</v>
      </c>
      <c r="E7" s="141" t="str">
        <f t="shared" si="0"/>
        <v>是</v>
      </c>
    </row>
    <row r="8" ht="36" customHeight="1" spans="1:5">
      <c r="A8" s="142" t="s">
        <v>3110</v>
      </c>
      <c r="B8" s="143"/>
      <c r="C8" s="143"/>
      <c r="D8" s="140"/>
      <c r="E8" s="141" t="str">
        <f t="shared" si="0"/>
        <v>否</v>
      </c>
    </row>
    <row r="9" ht="36" customHeight="1" spans="1:5">
      <c r="A9" s="142" t="s">
        <v>3114</v>
      </c>
      <c r="B9" s="143">
        <v>830</v>
      </c>
      <c r="C9" s="143">
        <v>800</v>
      </c>
      <c r="D9" s="140">
        <f t="shared" si="1"/>
        <v>-0.036</v>
      </c>
      <c r="E9" s="141" t="str">
        <f t="shared" si="0"/>
        <v>是</v>
      </c>
    </row>
    <row r="10" ht="36" customHeight="1" spans="1:5">
      <c r="A10" s="138" t="s">
        <v>3115</v>
      </c>
      <c r="B10" s="139">
        <f>B11</f>
        <v>0</v>
      </c>
      <c r="C10" s="139">
        <f>C11</f>
        <v>0</v>
      </c>
      <c r="D10" s="140"/>
      <c r="E10" s="141" t="str">
        <f t="shared" si="0"/>
        <v>否</v>
      </c>
    </row>
    <row r="11" ht="36" customHeight="1" spans="1:5">
      <c r="A11" s="142" t="s">
        <v>3116</v>
      </c>
      <c r="B11" s="143"/>
      <c r="C11" s="143"/>
      <c r="D11" s="140"/>
      <c r="E11" s="141" t="str">
        <f t="shared" si="0"/>
        <v>否</v>
      </c>
    </row>
    <row r="12" ht="36" customHeight="1" spans="1:5">
      <c r="A12" s="138" t="s">
        <v>3117</v>
      </c>
      <c r="B12" s="139"/>
      <c r="C12" s="139"/>
      <c r="D12" s="140"/>
      <c r="E12" s="141" t="str">
        <f t="shared" si="0"/>
        <v>否</v>
      </c>
    </row>
    <row r="13" ht="36" customHeight="1" spans="1:5">
      <c r="A13" s="144" t="s">
        <v>3139</v>
      </c>
      <c r="B13" s="143"/>
      <c r="C13" s="143"/>
      <c r="D13" s="140"/>
      <c r="E13" s="141" t="str">
        <f t="shared" si="0"/>
        <v>否</v>
      </c>
    </row>
    <row r="14" ht="36" customHeight="1" spans="1:5">
      <c r="A14" s="138" t="s">
        <v>3119</v>
      </c>
      <c r="B14" s="139">
        <v>1</v>
      </c>
      <c r="C14" s="139">
        <v>10</v>
      </c>
      <c r="D14" s="140">
        <f t="shared" si="1"/>
        <v>9</v>
      </c>
      <c r="E14" s="141" t="str">
        <f t="shared" si="0"/>
        <v>是</v>
      </c>
    </row>
    <row r="15" ht="36" customHeight="1" spans="1:5">
      <c r="A15" s="142" t="s">
        <v>3120</v>
      </c>
      <c r="B15" s="143">
        <v>1</v>
      </c>
      <c r="C15" s="143">
        <v>10</v>
      </c>
      <c r="D15" s="140">
        <f t="shared" si="1"/>
        <v>9</v>
      </c>
      <c r="E15" s="141" t="str">
        <f t="shared" si="0"/>
        <v>是</v>
      </c>
    </row>
    <row r="16" ht="36" customHeight="1" spans="1:5">
      <c r="A16" s="145" t="s">
        <v>3140</v>
      </c>
      <c r="B16" s="139">
        <f>B14+B7+B4</f>
        <v>840</v>
      </c>
      <c r="C16" s="139">
        <f>C14+C7+C4</f>
        <v>819</v>
      </c>
      <c r="D16" s="140">
        <f t="shared" si="1"/>
        <v>-0.025</v>
      </c>
      <c r="E16" s="141" t="str">
        <f t="shared" si="0"/>
        <v>是</v>
      </c>
    </row>
    <row r="17" ht="36" customHeight="1" spans="1:5">
      <c r="A17" s="146" t="s">
        <v>120</v>
      </c>
      <c r="B17" s="139"/>
      <c r="C17" s="139"/>
      <c r="D17" s="140"/>
      <c r="E17" s="141" t="str">
        <f t="shared" si="0"/>
        <v>否</v>
      </c>
    </row>
    <row r="18" ht="36" customHeight="1" spans="1:5">
      <c r="A18" s="147" t="s">
        <v>3122</v>
      </c>
      <c r="B18" s="148"/>
      <c r="C18" s="143"/>
      <c r="D18" s="140"/>
      <c r="E18" s="141" t="str">
        <f t="shared" si="0"/>
        <v>否</v>
      </c>
    </row>
    <row r="19" ht="36" customHeight="1" spans="1:5">
      <c r="A19" s="147" t="s">
        <v>3123</v>
      </c>
      <c r="B19" s="148">
        <v>10</v>
      </c>
      <c r="C19" s="148">
        <v>800</v>
      </c>
      <c r="D19" s="140">
        <f t="shared" si="1"/>
        <v>79</v>
      </c>
      <c r="E19" s="141" t="str">
        <f t="shared" si="0"/>
        <v>是</v>
      </c>
    </row>
    <row r="20" ht="36" customHeight="1" spans="1:5">
      <c r="A20" s="149" t="s">
        <v>3124</v>
      </c>
      <c r="B20" s="150"/>
      <c r="C20" s="139"/>
      <c r="D20" s="140"/>
      <c r="E20" s="141" t="str">
        <f t="shared" si="0"/>
        <v>否</v>
      </c>
    </row>
    <row r="21" ht="36" customHeight="1" spans="1:5">
      <c r="A21" s="145" t="s">
        <v>127</v>
      </c>
      <c r="B21" s="139">
        <f>B16+B19</f>
        <v>850</v>
      </c>
      <c r="C21" s="139">
        <f>C16+C19</f>
        <v>1619</v>
      </c>
      <c r="D21" s="140">
        <f t="shared" si="1"/>
        <v>0.905</v>
      </c>
      <c r="E21" s="141" t="str">
        <f t="shared" si="0"/>
        <v>是</v>
      </c>
    </row>
    <row r="22" spans="2:2">
      <c r="B22" s="151"/>
    </row>
    <row r="23" spans="2:3">
      <c r="B23" s="152"/>
      <c r="C23" s="152"/>
    </row>
    <row r="24" spans="2:2">
      <c r="B24" s="151"/>
    </row>
    <row r="25" spans="2:3">
      <c r="B25" s="152"/>
      <c r="C25" s="152"/>
    </row>
    <row r="26" spans="2:2">
      <c r="B26" s="151"/>
    </row>
    <row r="27" spans="2:2">
      <c r="B27" s="151"/>
    </row>
    <row r="28" spans="2:3">
      <c r="B28" s="152"/>
      <c r="C28" s="152"/>
    </row>
    <row r="29" spans="2:2">
      <c r="B29" s="151"/>
    </row>
    <row r="30" spans="2:2">
      <c r="B30" s="151"/>
    </row>
    <row r="31" spans="2:2">
      <c r="B31" s="151"/>
    </row>
    <row r="32" spans="2:2">
      <c r="B32" s="151"/>
    </row>
    <row r="33" spans="2:3">
      <c r="B33" s="152"/>
      <c r="C33" s="152"/>
    </row>
    <row r="34" spans="2:2">
      <c r="B34" s="151"/>
    </row>
  </sheetData>
  <autoFilter xmlns:etc="http://www.wps.cn/officeDocument/2017/etCustomData" ref="A3:E21" etc:filterBottomFollowUsedRange="0">
    <extLst/>
  </autoFilter>
  <mergeCells count="1">
    <mergeCell ref="A1:D1"/>
  </mergeCells>
  <conditionalFormatting sqref="E3:E21">
    <cfRule type="cellIs" dxfId="3" priority="2" stopIfTrue="1" operator="lessThanOrEqual">
      <formula>-1</formula>
    </cfRule>
  </conditionalFormatting>
  <conditionalFormatting sqref="E4:E21">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8"/>
  <dimension ref="A1:B16"/>
  <sheetViews>
    <sheetView view="pageBreakPreview" zoomScaleNormal="100" topLeftCell="A9" workbookViewId="0">
      <selection activeCell="D22" sqref="D22"/>
    </sheetView>
  </sheetViews>
  <sheetFormatPr defaultColWidth="9" defaultRowHeight="14.25" outlineLevelCol="1"/>
  <cols>
    <col min="1" max="1" width="37.5" style="117" customWidth="1"/>
    <col min="2" max="2" width="55.875" style="119" customWidth="1"/>
    <col min="3" max="3" width="12.6333333333333" style="117"/>
    <col min="4" max="16374" width="9" style="117"/>
    <col min="16375" max="16376" width="35.6333333333333" style="117"/>
    <col min="16377" max="16377" width="9" style="117"/>
    <col min="16378" max="16384" width="9" style="120"/>
  </cols>
  <sheetData>
    <row r="1" s="117" customFormat="1" ht="45" customHeight="1" spans="1:2">
      <c r="A1" s="121" t="s">
        <v>3141</v>
      </c>
      <c r="B1" s="122"/>
    </row>
    <row r="2" s="117" customFormat="1" ht="20.1" customHeight="1" spans="1:2">
      <c r="A2" s="123"/>
      <c r="B2" s="124" t="s">
        <v>2</v>
      </c>
    </row>
    <row r="3" s="118" customFormat="1" ht="45" customHeight="1" spans="1:2">
      <c r="A3" s="125" t="s">
        <v>3142</v>
      </c>
      <c r="B3" s="125" t="s">
        <v>3143</v>
      </c>
    </row>
    <row r="4" s="117" customFormat="1" ht="36" customHeight="1" spans="1:2">
      <c r="A4" s="130" t="s">
        <v>3144</v>
      </c>
      <c r="B4" s="127"/>
    </row>
    <row r="5" s="117" customFormat="1" ht="36" customHeight="1" spans="1:2">
      <c r="A5" s="130" t="s">
        <v>3145</v>
      </c>
      <c r="B5" s="127"/>
    </row>
    <row r="6" s="117" customFormat="1" ht="36" customHeight="1" spans="1:2">
      <c r="A6" s="130" t="s">
        <v>3146</v>
      </c>
      <c r="B6" s="127"/>
    </row>
    <row r="7" s="117" customFormat="1" ht="36" customHeight="1" spans="1:2">
      <c r="A7" s="130" t="s">
        <v>3147</v>
      </c>
      <c r="B7" s="127"/>
    </row>
    <row r="8" s="117" customFormat="1" ht="36" customHeight="1" spans="1:2">
      <c r="A8" s="130" t="s">
        <v>3148</v>
      </c>
      <c r="B8" s="127"/>
    </row>
    <row r="9" s="117" customFormat="1" ht="36" customHeight="1" spans="1:2">
      <c r="A9" s="130" t="s">
        <v>3149</v>
      </c>
      <c r="B9" s="127"/>
    </row>
    <row r="10" s="117" customFormat="1" ht="36" customHeight="1" spans="1:2">
      <c r="A10" s="130" t="s">
        <v>3150</v>
      </c>
      <c r="B10" s="127"/>
    </row>
    <row r="11" s="117" customFormat="1" ht="36" customHeight="1" spans="1:2">
      <c r="A11" s="130" t="s">
        <v>3151</v>
      </c>
      <c r="B11" s="127"/>
    </row>
    <row r="12" s="117" customFormat="1" ht="36" customHeight="1" spans="1:2">
      <c r="A12" s="130" t="s">
        <v>3152</v>
      </c>
      <c r="B12" s="127"/>
    </row>
    <row r="13" s="117" customFormat="1" ht="36" customHeight="1" spans="1:2">
      <c r="A13" s="130" t="s">
        <v>3153</v>
      </c>
      <c r="B13" s="127"/>
    </row>
    <row r="14" s="117" customFormat="1" ht="36" customHeight="1" spans="1:2">
      <c r="A14" s="130" t="s">
        <v>3154</v>
      </c>
      <c r="B14" s="127"/>
    </row>
    <row r="15" s="117" customFormat="1" ht="31" customHeight="1" spans="1:2">
      <c r="A15" s="128" t="s">
        <v>3155</v>
      </c>
      <c r="B15" s="129"/>
    </row>
    <row r="16" spans="1:1">
      <c r="A16" s="131" t="s">
        <v>2505</v>
      </c>
    </row>
  </sheetData>
  <mergeCells count="1">
    <mergeCell ref="A1:B1"/>
  </mergeCells>
  <conditionalFormatting sqref="B3:G3">
    <cfRule type="cellIs" dxfId="0" priority="2" stopIfTrue="1" operator="lessThanOrEqual">
      <formula>-1</formula>
    </cfRule>
  </conditionalFormatting>
  <conditionalFormatting sqref="C1:G2">
    <cfRule type="cellIs" dxfId="0" priority="4" stopIfTrue="1" operator="lessThanOrEqual">
      <formula>-1</formula>
    </cfRule>
    <cfRule type="cellIs" dxfId="0" priority="3" stopIfTrue="1" operator="greaterThanOrEqual">
      <formula>10</formula>
    </cfRule>
  </conditionalFormatting>
  <conditionalFormatting sqref="B4:G6">
    <cfRule type="cellIs" dxfId="0" priority="1"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9"/>
  <dimension ref="A1:XEW9"/>
  <sheetViews>
    <sheetView view="pageBreakPreview" zoomScaleNormal="100" workbookViewId="0">
      <selection activeCell="A1" sqref="A1:B1"/>
    </sheetView>
  </sheetViews>
  <sheetFormatPr defaultColWidth="9" defaultRowHeight="14.25"/>
  <cols>
    <col min="1" max="1" width="46.6333333333333" style="117" customWidth="1"/>
    <col min="2" max="2" width="38" style="119" customWidth="1"/>
    <col min="3" max="16371" width="9" style="117"/>
    <col min="16372" max="16373" width="35.6333333333333" style="117"/>
    <col min="16374" max="16374" width="9" style="117"/>
    <col min="16375" max="16384" width="9" style="120"/>
  </cols>
  <sheetData>
    <row r="1" s="117" customFormat="1" ht="45" customHeight="1" spans="1:2">
      <c r="A1" s="121" t="s">
        <v>3156</v>
      </c>
      <c r="B1" s="122"/>
    </row>
    <row r="2" s="117" customFormat="1" ht="20.1" customHeight="1" spans="1:2">
      <c r="A2" s="123"/>
      <c r="B2" s="124" t="s">
        <v>2</v>
      </c>
    </row>
    <row r="3" s="118" customFormat="1" ht="45" customHeight="1" spans="1:2">
      <c r="A3" s="125" t="s">
        <v>3157</v>
      </c>
      <c r="B3" s="125" t="s">
        <v>3143</v>
      </c>
    </row>
    <row r="4" s="117" customFormat="1" ht="36" customHeight="1" spans="1:2">
      <c r="A4" s="126"/>
      <c r="B4" s="127"/>
    </row>
    <row r="5" s="117" customFormat="1" ht="36" customHeight="1" spans="1:2">
      <c r="A5" s="126"/>
      <c r="B5" s="127"/>
    </row>
    <row r="6" s="117" customFormat="1" ht="36" customHeight="1" spans="1:2">
      <c r="A6" s="126"/>
      <c r="B6" s="127"/>
    </row>
    <row r="7" s="117" customFormat="1" ht="31" customHeight="1" spans="1:2">
      <c r="A7" s="128" t="s">
        <v>3155</v>
      </c>
      <c r="B7" s="129"/>
    </row>
    <row r="8" s="117" customFormat="1" spans="1:16377">
      <c r="A8" s="117" t="s">
        <v>3158</v>
      </c>
      <c r="B8" s="119"/>
      <c r="XEU8" s="120"/>
      <c r="XEV8" s="120"/>
      <c r="XEW8" s="120"/>
    </row>
    <row r="9" s="117" customFormat="1" spans="2:16377">
      <c r="B9" s="119"/>
      <c r="XEU9" s="120"/>
      <c r="XEV9" s="120"/>
      <c r="XEW9" s="120"/>
    </row>
  </sheetData>
  <mergeCells count="1">
    <mergeCell ref="A1:B1"/>
  </mergeCells>
  <conditionalFormatting sqref="B3:G3">
    <cfRule type="cellIs" dxfId="0" priority="2" stopIfTrue="1" operator="lessThanOrEqual">
      <formula>-1</formula>
    </cfRule>
  </conditionalFormatting>
  <printOptions horizontalCentered="1"/>
  <pageMargins left="0.472222222222222" right="0.393055555555556" top="0.747916666666667" bottom="0.747916666666667" header="0.314583333333333" footer="0.314583333333333"/>
  <pageSetup paperSize="9" orientation="portrait" horizontalDpi="600"/>
  <headerFooter>
    <oddFooter>&amp;C&amp;16- &amp;P -</oddFooter>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0">
    <tabColor rgb="FF00B0F0"/>
  </sheetPr>
  <dimension ref="A1:H48"/>
  <sheetViews>
    <sheetView showGridLines="0" showZeros="0" view="pageBreakPreview" zoomScaleNormal="115" workbookViewId="0">
      <selection activeCell="G11" sqref="G11"/>
    </sheetView>
  </sheetViews>
  <sheetFormatPr defaultColWidth="9" defaultRowHeight="13.5" outlineLevelCol="7"/>
  <cols>
    <col min="1" max="1" width="11.1083333333333" customWidth="1"/>
    <col min="2" max="2" width="40.75" customWidth="1"/>
    <col min="3" max="3" width="14.375" customWidth="1"/>
    <col min="4" max="5" width="17.5" customWidth="1"/>
    <col min="6" max="16384" width="8.875"/>
  </cols>
  <sheetData>
    <row r="1" s="81" customFormat="1" ht="38" customHeight="1" spans="1:8">
      <c r="A1" s="85" t="s">
        <v>3159</v>
      </c>
      <c r="B1" s="85"/>
      <c r="C1" s="85"/>
      <c r="D1" s="85"/>
      <c r="E1" s="85"/>
      <c r="F1" s="86"/>
      <c r="G1" s="86"/>
      <c r="H1" s="86"/>
    </row>
    <row r="2" s="82" customFormat="1" ht="20" customHeight="1" spans="1:8">
      <c r="A2" s="87"/>
      <c r="B2" s="82"/>
      <c r="C2" s="88"/>
      <c r="D2" s="88"/>
      <c r="E2" s="89" t="s">
        <v>2</v>
      </c>
      <c r="G2" s="110"/>
      <c r="H2" s="110"/>
    </row>
    <row r="3" s="83" customFormat="1" ht="20" customHeight="1" spans="1:6">
      <c r="A3" s="90" t="s">
        <v>3</v>
      </c>
      <c r="B3" s="91" t="s">
        <v>3160</v>
      </c>
      <c r="C3" s="92" t="s">
        <v>3161</v>
      </c>
      <c r="D3" s="92" t="s">
        <v>3162</v>
      </c>
      <c r="E3" s="92" t="s">
        <v>3163</v>
      </c>
      <c r="F3" s="93"/>
    </row>
    <row r="4" s="83" customFormat="1" ht="20" customHeight="1" spans="1:6">
      <c r="A4" s="94"/>
      <c r="B4" s="95"/>
      <c r="C4" s="96"/>
      <c r="D4" s="96"/>
      <c r="E4" s="96"/>
      <c r="F4" s="93"/>
    </row>
    <row r="5" s="84" customFormat="1" ht="28" customHeight="1" spans="1:5">
      <c r="A5" s="97">
        <v>10201</v>
      </c>
      <c r="B5" s="98" t="s">
        <v>3164</v>
      </c>
      <c r="C5" s="111">
        <v>21649</v>
      </c>
      <c r="D5" s="111">
        <v>23832</v>
      </c>
      <c r="E5" s="100">
        <v>1.101</v>
      </c>
    </row>
    <row r="6" s="84" customFormat="1" ht="28" customHeight="1" spans="1:5">
      <c r="A6" s="97">
        <v>1020101</v>
      </c>
      <c r="B6" s="101" t="s">
        <v>3165</v>
      </c>
      <c r="C6" s="112">
        <v>10465</v>
      </c>
      <c r="D6" s="113">
        <v>11506</v>
      </c>
      <c r="E6" s="104">
        <v>1.099</v>
      </c>
    </row>
    <row r="7" s="84" customFormat="1" ht="28" customHeight="1" spans="1:5">
      <c r="A7" s="97">
        <v>1020103</v>
      </c>
      <c r="B7" s="101" t="s">
        <v>3166</v>
      </c>
      <c r="C7" s="112">
        <v>110</v>
      </c>
      <c r="D7" s="113">
        <v>15</v>
      </c>
      <c r="E7" s="104">
        <v>0.136</v>
      </c>
    </row>
    <row r="8" s="84" customFormat="1" ht="28" customHeight="1" spans="1:5">
      <c r="A8" s="97">
        <v>1020102</v>
      </c>
      <c r="B8" s="101" t="s">
        <v>3167</v>
      </c>
      <c r="C8" s="113"/>
      <c r="D8" s="113">
        <v>0</v>
      </c>
      <c r="E8" s="104" t="s">
        <v>3168</v>
      </c>
    </row>
    <row r="9" s="84" customFormat="1" ht="28" customHeight="1" spans="1:6">
      <c r="A9" s="97">
        <v>1020199</v>
      </c>
      <c r="B9" s="101" t="s">
        <v>3169</v>
      </c>
      <c r="C9" s="112">
        <v>1</v>
      </c>
      <c r="D9" s="113">
        <v>2</v>
      </c>
      <c r="E9" s="104">
        <v>2</v>
      </c>
      <c r="F9" s="93"/>
    </row>
    <row r="10" s="84" customFormat="1" ht="28" customHeight="1" spans="1:5">
      <c r="A10" s="97">
        <v>1101601</v>
      </c>
      <c r="B10" s="101" t="s">
        <v>3170</v>
      </c>
      <c r="C10" s="112">
        <v>264</v>
      </c>
      <c r="D10" s="113">
        <v>300</v>
      </c>
      <c r="E10" s="104">
        <v>1.136</v>
      </c>
    </row>
    <row r="11" s="84" customFormat="1" ht="28" customHeight="1" spans="1:5">
      <c r="A11" s="97">
        <v>1101701</v>
      </c>
      <c r="B11" s="101" t="s">
        <v>3171</v>
      </c>
      <c r="C11" s="112">
        <v>10809</v>
      </c>
      <c r="D11" s="113">
        <v>12009</v>
      </c>
      <c r="E11" s="104">
        <v>1.111</v>
      </c>
    </row>
    <row r="12" s="84" customFormat="1" ht="28" customHeight="1" spans="1:5">
      <c r="A12" s="97">
        <v>10211</v>
      </c>
      <c r="B12" s="98" t="s">
        <v>3172</v>
      </c>
      <c r="C12" s="111">
        <v>16608</v>
      </c>
      <c r="D12" s="111">
        <v>16984</v>
      </c>
      <c r="E12" s="100">
        <v>1.023</v>
      </c>
    </row>
    <row r="13" s="84" customFormat="1" ht="28" customHeight="1" spans="1:5">
      <c r="A13" s="97">
        <v>1021101</v>
      </c>
      <c r="B13" s="101" t="s">
        <v>3165</v>
      </c>
      <c r="C13" s="102">
        <v>15151</v>
      </c>
      <c r="D13" s="113">
        <v>15838</v>
      </c>
      <c r="E13" s="104">
        <v>1.045</v>
      </c>
    </row>
    <row r="14" s="84" customFormat="1" ht="28" customHeight="1" spans="1:5">
      <c r="A14" s="97">
        <v>1021103</v>
      </c>
      <c r="B14" s="101" t="s">
        <v>3166</v>
      </c>
      <c r="C14" s="102">
        <v>1014</v>
      </c>
      <c r="D14" s="113">
        <v>613</v>
      </c>
      <c r="E14" s="104">
        <v>0.605</v>
      </c>
    </row>
    <row r="15" s="84" customFormat="1" ht="28" customHeight="1" spans="1:5">
      <c r="A15" s="97">
        <v>1021102</v>
      </c>
      <c r="B15" s="101" t="s">
        <v>3167</v>
      </c>
      <c r="C15" s="102">
        <v>166</v>
      </c>
      <c r="D15" s="113">
        <v>165</v>
      </c>
      <c r="E15" s="104">
        <v>0.994</v>
      </c>
    </row>
    <row r="16" s="84" customFormat="1" ht="28" customHeight="1" spans="1:6">
      <c r="A16" s="97">
        <v>1021199</v>
      </c>
      <c r="B16" s="101" t="s">
        <v>3169</v>
      </c>
      <c r="C16" s="113"/>
      <c r="D16" s="113"/>
      <c r="E16" s="104" t="s">
        <v>3168</v>
      </c>
      <c r="F16" s="93"/>
    </row>
    <row r="17" s="84" customFormat="1" ht="28" customHeight="1" spans="1:6">
      <c r="A17" s="97">
        <v>1101605</v>
      </c>
      <c r="B17" s="101" t="s">
        <v>3170</v>
      </c>
      <c r="C17" s="112">
        <v>277</v>
      </c>
      <c r="D17" s="113">
        <v>368</v>
      </c>
      <c r="E17" s="104">
        <v>1.329</v>
      </c>
      <c r="F17" s="93"/>
    </row>
    <row r="18" s="84" customFormat="1" ht="28" customHeight="1" spans="1:5">
      <c r="A18" s="97">
        <v>10202</v>
      </c>
      <c r="B18" s="98" t="s">
        <v>3173</v>
      </c>
      <c r="C18" s="111">
        <v>2016</v>
      </c>
      <c r="D18" s="111">
        <v>2200</v>
      </c>
      <c r="E18" s="100">
        <v>1.091</v>
      </c>
    </row>
    <row r="19" s="84" customFormat="1" ht="28" customHeight="1" spans="1:5">
      <c r="A19" s="97">
        <v>1020201</v>
      </c>
      <c r="B19" s="101" t="s">
        <v>3165</v>
      </c>
      <c r="C19" s="102">
        <v>862</v>
      </c>
      <c r="D19" s="113">
        <v>932</v>
      </c>
      <c r="E19" s="104">
        <v>1.081</v>
      </c>
    </row>
    <row r="20" s="84" customFormat="1" ht="28" customHeight="1" spans="1:6">
      <c r="A20" s="97">
        <v>1020203</v>
      </c>
      <c r="B20" s="101" t="s">
        <v>3166</v>
      </c>
      <c r="C20" s="102">
        <v>2</v>
      </c>
      <c r="D20" s="113">
        <v>1</v>
      </c>
      <c r="E20" s="104">
        <v>0.5</v>
      </c>
      <c r="F20" s="93"/>
    </row>
    <row r="21" s="84" customFormat="1" ht="28" customHeight="1" spans="1:6">
      <c r="A21" s="97">
        <v>1020202</v>
      </c>
      <c r="B21" s="101" t="s">
        <v>3167</v>
      </c>
      <c r="C21" s="102"/>
      <c r="D21" s="113"/>
      <c r="E21" s="104" t="s">
        <v>3168</v>
      </c>
      <c r="F21" s="93"/>
    </row>
    <row r="22" s="84" customFormat="1" ht="28" customHeight="1" spans="1:6">
      <c r="A22" s="97">
        <v>1020299</v>
      </c>
      <c r="B22" s="101" t="s">
        <v>3169</v>
      </c>
      <c r="C22" s="102">
        <v>6</v>
      </c>
      <c r="D22" s="113">
        <v>1</v>
      </c>
      <c r="E22" s="104">
        <v>0.167</v>
      </c>
      <c r="F22" s="93"/>
    </row>
    <row r="23" s="84" customFormat="1" ht="28" customHeight="1" spans="1:5">
      <c r="A23" s="97">
        <v>1101602</v>
      </c>
      <c r="B23" s="101" t="s">
        <v>3170</v>
      </c>
      <c r="C23" s="112"/>
      <c r="D23" s="113">
        <v>4</v>
      </c>
      <c r="E23" s="104" t="s">
        <v>3168</v>
      </c>
    </row>
    <row r="24" s="84" customFormat="1" ht="28" customHeight="1" spans="1:5">
      <c r="A24" s="97">
        <v>1101702</v>
      </c>
      <c r="B24" s="101" t="s">
        <v>3171</v>
      </c>
      <c r="C24" s="112">
        <v>1146</v>
      </c>
      <c r="D24" s="113">
        <v>1262</v>
      </c>
      <c r="E24" s="104">
        <v>1.101</v>
      </c>
    </row>
    <row r="25" s="84" customFormat="1" ht="28" customHeight="1" spans="1:5">
      <c r="A25" s="97"/>
      <c r="B25" s="98" t="s">
        <v>3174</v>
      </c>
      <c r="C25" s="111">
        <v>1357</v>
      </c>
      <c r="D25" s="111">
        <v>1620</v>
      </c>
      <c r="E25" s="100">
        <v>1.194</v>
      </c>
    </row>
    <row r="26" s="84" customFormat="1" ht="28" customHeight="1" spans="1:5">
      <c r="A26" s="97">
        <v>1020401</v>
      </c>
      <c r="B26" s="101" t="s">
        <v>3165</v>
      </c>
      <c r="C26" s="112">
        <v>619</v>
      </c>
      <c r="D26" s="113">
        <v>729</v>
      </c>
      <c r="E26" s="104">
        <v>1.178</v>
      </c>
    </row>
    <row r="27" s="84" customFormat="1" ht="28" customHeight="1" spans="1:5">
      <c r="A27" s="97">
        <v>1020403</v>
      </c>
      <c r="B27" s="101" t="s">
        <v>3166</v>
      </c>
      <c r="C27" s="112">
        <v>2</v>
      </c>
      <c r="D27" s="113">
        <v>3</v>
      </c>
      <c r="E27" s="104">
        <v>1.5</v>
      </c>
    </row>
    <row r="28" s="84" customFormat="1" ht="28" customHeight="1" spans="1:6">
      <c r="A28" s="97">
        <v>1020402</v>
      </c>
      <c r="B28" s="101" t="s">
        <v>3167</v>
      </c>
      <c r="C28" s="113"/>
      <c r="D28" s="113"/>
      <c r="E28" s="104" t="s">
        <v>3168</v>
      </c>
      <c r="F28" s="93"/>
    </row>
    <row r="29" s="84" customFormat="1" ht="28" customHeight="1" spans="1:6">
      <c r="A29" s="97">
        <v>1020499</v>
      </c>
      <c r="B29" s="101" t="s">
        <v>3169</v>
      </c>
      <c r="C29" s="112">
        <v>1</v>
      </c>
      <c r="D29" s="113">
        <v>1</v>
      </c>
      <c r="E29" s="104">
        <v>1</v>
      </c>
      <c r="F29" s="93"/>
    </row>
    <row r="30" s="84" customFormat="1" ht="28" customHeight="1" spans="1:5">
      <c r="A30" s="97">
        <v>1101704</v>
      </c>
      <c r="B30" s="101" t="s">
        <v>3175</v>
      </c>
      <c r="C30" s="113">
        <v>735</v>
      </c>
      <c r="D30" s="113">
        <v>887</v>
      </c>
      <c r="E30" s="104">
        <v>1.207</v>
      </c>
    </row>
    <row r="31" s="84" customFormat="1" ht="28" customHeight="1" spans="1:5">
      <c r="A31" s="97">
        <v>10210</v>
      </c>
      <c r="B31" s="114" t="s">
        <v>3176</v>
      </c>
      <c r="C31" s="111">
        <v>14888</v>
      </c>
      <c r="D31" s="111">
        <v>15816</v>
      </c>
      <c r="E31" s="100">
        <v>1.062</v>
      </c>
    </row>
    <row r="32" s="84" customFormat="1" ht="28" customHeight="1" spans="1:5">
      <c r="A32" s="97">
        <v>1021001</v>
      </c>
      <c r="B32" s="101" t="s">
        <v>3165</v>
      </c>
      <c r="C32" s="102">
        <v>3347</v>
      </c>
      <c r="D32" s="113">
        <v>4371</v>
      </c>
      <c r="E32" s="104">
        <v>1.306</v>
      </c>
    </row>
    <row r="33" s="84" customFormat="1" ht="28" customHeight="1" spans="1:5">
      <c r="A33" s="97">
        <v>1021003</v>
      </c>
      <c r="B33" s="101" t="s">
        <v>3166</v>
      </c>
      <c r="C33" s="102">
        <v>613</v>
      </c>
      <c r="D33" s="113">
        <v>401</v>
      </c>
      <c r="E33" s="104">
        <v>0.654</v>
      </c>
    </row>
    <row r="34" s="84" customFormat="1" ht="28" customHeight="1" spans="1:5">
      <c r="A34" s="97">
        <v>1021002</v>
      </c>
      <c r="B34" s="101" t="s">
        <v>3167</v>
      </c>
      <c r="C34" s="102">
        <v>248</v>
      </c>
      <c r="D34" s="113">
        <v>266</v>
      </c>
      <c r="E34" s="104">
        <v>1.073</v>
      </c>
    </row>
    <row r="35" s="84" customFormat="1" ht="28" customHeight="1" spans="1:5">
      <c r="A35" s="97">
        <v>1021004</v>
      </c>
      <c r="B35" s="101" t="s">
        <v>3177</v>
      </c>
      <c r="C35" s="102">
        <v>615</v>
      </c>
      <c r="D35" s="113">
        <v>632</v>
      </c>
      <c r="E35" s="104">
        <v>1.028</v>
      </c>
    </row>
    <row r="36" s="84" customFormat="1" ht="28" customHeight="1" spans="1:5">
      <c r="A36" s="97">
        <v>1021005</v>
      </c>
      <c r="B36" s="101" t="s">
        <v>3178</v>
      </c>
      <c r="C36" s="102"/>
      <c r="D36" s="113">
        <v>15</v>
      </c>
      <c r="E36" s="104" t="s">
        <v>3168</v>
      </c>
    </row>
    <row r="37" s="84" customFormat="1" ht="28" customHeight="1" spans="1:5">
      <c r="A37" s="97">
        <v>1021099</v>
      </c>
      <c r="B37" s="101" t="s">
        <v>3179</v>
      </c>
      <c r="C37" s="102">
        <v>1204</v>
      </c>
      <c r="D37" s="113">
        <v>2</v>
      </c>
      <c r="E37" s="104">
        <v>0.002</v>
      </c>
    </row>
    <row r="38" s="84" customFormat="1" ht="28" customHeight="1" spans="1:5">
      <c r="A38" s="97">
        <v>1101604</v>
      </c>
      <c r="B38" s="101" t="s">
        <v>3180</v>
      </c>
      <c r="C38" s="102">
        <v>23</v>
      </c>
      <c r="D38" s="113">
        <v>24</v>
      </c>
      <c r="E38" s="104">
        <v>1.043</v>
      </c>
    </row>
    <row r="39" s="84" customFormat="1" ht="28" customHeight="1" spans="1:6">
      <c r="A39" s="97">
        <v>1101705</v>
      </c>
      <c r="B39" s="101" t="s">
        <v>3181</v>
      </c>
      <c r="C39" s="102">
        <v>8838</v>
      </c>
      <c r="D39" s="113">
        <v>10105</v>
      </c>
      <c r="E39" s="104">
        <v>1.143</v>
      </c>
      <c r="F39" s="93"/>
    </row>
    <row r="40" s="84" customFormat="1" ht="28" customHeight="1" spans="1:5">
      <c r="A40" s="97"/>
      <c r="B40" s="109" t="s">
        <v>3182</v>
      </c>
      <c r="C40" s="111">
        <v>56518</v>
      </c>
      <c r="D40" s="111">
        <v>60452</v>
      </c>
      <c r="E40" s="100">
        <v>1.07</v>
      </c>
    </row>
    <row r="41" s="84" customFormat="1" ht="28" customHeight="1" spans="1:5">
      <c r="A41" s="97"/>
      <c r="B41" s="115" t="s">
        <v>3183</v>
      </c>
      <c r="C41" s="113">
        <v>30444</v>
      </c>
      <c r="D41" s="113">
        <v>33376</v>
      </c>
      <c r="E41" s="116">
        <v>1.096</v>
      </c>
    </row>
    <row r="42" s="84" customFormat="1" ht="28" customHeight="1" spans="1:5">
      <c r="A42" s="97"/>
      <c r="B42" s="115" t="s">
        <v>3184</v>
      </c>
      <c r="C42" s="113">
        <v>1741</v>
      </c>
      <c r="D42" s="113">
        <v>1033</v>
      </c>
      <c r="E42" s="116">
        <v>0.593</v>
      </c>
    </row>
    <row r="43" s="84" customFormat="1" ht="28" customHeight="1" spans="1:5">
      <c r="A43" s="97"/>
      <c r="B43" s="115" t="s">
        <v>3185</v>
      </c>
      <c r="C43" s="113">
        <v>414</v>
      </c>
      <c r="D43" s="113">
        <v>431</v>
      </c>
      <c r="E43" s="116">
        <v>1.041</v>
      </c>
    </row>
    <row r="44" s="84" customFormat="1" ht="28" customHeight="1" spans="1:5">
      <c r="A44" s="97"/>
      <c r="B44" s="115" t="s">
        <v>3186</v>
      </c>
      <c r="C44" s="113">
        <v>615</v>
      </c>
      <c r="D44" s="113">
        <v>632</v>
      </c>
      <c r="E44" s="116">
        <v>1.028</v>
      </c>
    </row>
    <row r="45" s="84" customFormat="1" ht="28" customHeight="1" spans="1:5">
      <c r="A45" s="97"/>
      <c r="B45" s="115" t="s">
        <v>3187</v>
      </c>
      <c r="C45" s="113">
        <v>0</v>
      </c>
      <c r="D45" s="113">
        <v>15</v>
      </c>
      <c r="E45" s="116" t="s">
        <v>3168</v>
      </c>
    </row>
    <row r="46" s="84" customFormat="1" ht="28" customHeight="1" spans="1:5">
      <c r="A46" s="97"/>
      <c r="B46" s="115" t="s">
        <v>3188</v>
      </c>
      <c r="C46" s="113">
        <v>21528</v>
      </c>
      <c r="D46" s="113">
        <v>24263</v>
      </c>
      <c r="E46" s="116">
        <v>1.127</v>
      </c>
    </row>
    <row r="47" s="84" customFormat="1" ht="28" customHeight="1" spans="1:5">
      <c r="A47" s="97"/>
      <c r="B47" s="115" t="s">
        <v>3189</v>
      </c>
      <c r="C47" s="113">
        <v>1212</v>
      </c>
      <c r="D47" s="113">
        <v>6</v>
      </c>
      <c r="E47" s="116">
        <v>0.005</v>
      </c>
    </row>
    <row r="48" s="84" customFormat="1" ht="28" customHeight="1" spans="1:5">
      <c r="A48" s="97"/>
      <c r="B48" s="115" t="s">
        <v>3190</v>
      </c>
      <c r="C48" s="113">
        <v>564</v>
      </c>
      <c r="D48" s="113">
        <v>696</v>
      </c>
      <c r="E48" s="116">
        <v>1.234</v>
      </c>
    </row>
  </sheetData>
  <autoFilter xmlns:etc="http://www.wps.cn/officeDocument/2017/etCustomData" ref="A3:E48" etc:filterBottomFollowUsedRange="0">
    <extLst/>
  </autoFilter>
  <mergeCells count="6">
    <mergeCell ref="A1:E1"/>
    <mergeCell ref="A3:A4"/>
    <mergeCell ref="B3:B4"/>
    <mergeCell ref="C3:C4"/>
    <mergeCell ref="D3:D4"/>
    <mergeCell ref="E3:E4"/>
  </mergeCells>
  <conditionalFormatting sqref="D36">
    <cfRule type="cellIs" dxfId="3" priority="1" stopIfTrue="1" operator="lessThanOrEqual">
      <formula>-1</formula>
    </cfRule>
  </conditionalFormatting>
  <conditionalFormatting sqref="E4:E38">
    <cfRule type="cellIs" dxfId="3" priority="4" stopIfTrue="1" operator="lessThanOrEqual">
      <formula>-1</formula>
    </cfRule>
  </conditionalFormatting>
  <conditionalFormatting sqref="E5:E38">
    <cfRule type="cellIs" dxfId="3" priority="2" stopIfTrue="1" operator="lessThanOrEqual">
      <formula>-1</formula>
    </cfRule>
  </conditionalFormatting>
  <conditionalFormatting sqref="D5:D22 D37:D38 C25 C29:C31 D24:D31 C23 C6:C7 C9:C11 C13:C15 C17:C19">
    <cfRule type="cellIs" dxfId="3" priority="3"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1">
    <tabColor rgb="FF00B0F0"/>
  </sheetPr>
  <dimension ref="A1:F75"/>
  <sheetViews>
    <sheetView showGridLines="0" showZeros="0" view="pageBreakPreview" zoomScaleNormal="100" workbookViewId="0">
      <pane ySplit="3" topLeftCell="A25" activePane="bottomLeft" state="frozen"/>
      <selection/>
      <selection pane="bottomLeft" activeCell="H41" sqref="H41"/>
    </sheetView>
  </sheetViews>
  <sheetFormatPr defaultColWidth="9" defaultRowHeight="13.5" outlineLevelCol="5"/>
  <cols>
    <col min="1" max="1" width="12.9833333333333" customWidth="1"/>
    <col min="2" max="2" width="39.25" customWidth="1"/>
    <col min="3" max="5" width="17.375" customWidth="1"/>
    <col min="6" max="16384" width="8.875"/>
  </cols>
  <sheetData>
    <row r="1" s="81" customFormat="1" ht="45" customHeight="1" spans="1:6">
      <c r="A1" s="85" t="s">
        <v>3191</v>
      </c>
      <c r="B1" s="85"/>
      <c r="C1" s="85"/>
      <c r="D1" s="85"/>
      <c r="E1" s="85"/>
      <c r="F1" s="86"/>
    </row>
    <row r="2" s="82" customFormat="1" ht="20" customHeight="1" spans="1:5">
      <c r="A2" s="87"/>
      <c r="B2" s="82"/>
      <c r="C2" s="88"/>
      <c r="D2" s="88"/>
      <c r="E2" s="89" t="s">
        <v>2</v>
      </c>
    </row>
    <row r="3" s="83" customFormat="1" ht="20" customHeight="1" spans="1:6">
      <c r="A3" s="90" t="s">
        <v>3</v>
      </c>
      <c r="B3" s="91" t="s">
        <v>3160</v>
      </c>
      <c r="C3" s="92" t="s">
        <v>3192</v>
      </c>
      <c r="D3" s="92" t="s">
        <v>3162</v>
      </c>
      <c r="E3" s="92" t="s">
        <v>3163</v>
      </c>
      <c r="F3" s="93"/>
    </row>
    <row r="4" s="83" customFormat="1" ht="20" customHeight="1" spans="1:6">
      <c r="A4" s="94"/>
      <c r="B4" s="95"/>
      <c r="C4" s="96"/>
      <c r="D4" s="96"/>
      <c r="E4" s="96"/>
      <c r="F4" s="93"/>
    </row>
    <row r="5" s="84" customFormat="1" ht="28" customHeight="1" spans="1:5">
      <c r="A5" s="97">
        <v>20901</v>
      </c>
      <c r="B5" s="98" t="s">
        <v>3193</v>
      </c>
      <c r="C5" s="99">
        <v>21655</v>
      </c>
      <c r="D5" s="99">
        <v>23832</v>
      </c>
      <c r="E5" s="100">
        <v>1.101</v>
      </c>
    </row>
    <row r="6" s="84" customFormat="1" ht="28" customHeight="1" spans="1:5">
      <c r="A6" s="97">
        <v>2090101</v>
      </c>
      <c r="B6" s="101" t="s">
        <v>3194</v>
      </c>
      <c r="C6" s="102">
        <v>10650</v>
      </c>
      <c r="D6" s="103">
        <v>11286</v>
      </c>
      <c r="E6" s="104">
        <v>1.06</v>
      </c>
    </row>
    <row r="7" s="84" customFormat="1" ht="28" customHeight="1" spans="1:5">
      <c r="A7" s="97">
        <v>2090103</v>
      </c>
      <c r="B7" s="101" t="s">
        <v>3195</v>
      </c>
      <c r="C7" s="102">
        <v>0</v>
      </c>
      <c r="D7" s="103">
        <v>468</v>
      </c>
      <c r="E7" s="104" t="s">
        <v>3168</v>
      </c>
    </row>
    <row r="8" s="84" customFormat="1" ht="28" customHeight="1" spans="1:5">
      <c r="A8" s="97">
        <v>2090199</v>
      </c>
      <c r="B8" s="101" t="s">
        <v>3196</v>
      </c>
      <c r="C8" s="102">
        <v>4</v>
      </c>
      <c r="D8" s="103">
        <v>4</v>
      </c>
      <c r="E8" s="104">
        <v>1</v>
      </c>
    </row>
    <row r="9" s="84" customFormat="1" ht="28" customHeight="1" spans="1:5">
      <c r="A9" s="97">
        <v>2301701</v>
      </c>
      <c r="B9" s="101" t="s">
        <v>3197</v>
      </c>
      <c r="C9" s="102">
        <v>154</v>
      </c>
      <c r="D9" s="103">
        <v>250</v>
      </c>
      <c r="E9" s="104">
        <v>1.623</v>
      </c>
    </row>
    <row r="10" s="84" customFormat="1" ht="28" customHeight="1" spans="1:5">
      <c r="A10" s="97">
        <v>2301901</v>
      </c>
      <c r="B10" s="101" t="s">
        <v>3198</v>
      </c>
      <c r="C10" s="105">
        <v>10847</v>
      </c>
      <c r="D10" s="103">
        <v>11824</v>
      </c>
      <c r="E10" s="104">
        <v>1.09</v>
      </c>
    </row>
    <row r="11" s="84" customFormat="1" ht="28" customHeight="1" spans="1:5">
      <c r="A11" s="97">
        <v>20911</v>
      </c>
      <c r="B11" s="98" t="s">
        <v>3199</v>
      </c>
      <c r="C11" s="99">
        <v>17173</v>
      </c>
      <c r="D11" s="99">
        <v>19592</v>
      </c>
      <c r="E11" s="100">
        <v>1.141</v>
      </c>
    </row>
    <row r="12" s="84" customFormat="1" ht="28" customHeight="1" spans="1:5">
      <c r="A12" s="97">
        <v>2091101</v>
      </c>
      <c r="B12" s="101" t="s">
        <v>3194</v>
      </c>
      <c r="C12" s="102">
        <v>17150</v>
      </c>
      <c r="D12" s="103">
        <v>19566</v>
      </c>
      <c r="E12" s="104">
        <v>1.141</v>
      </c>
    </row>
    <row r="13" s="84" customFormat="1" ht="28" customHeight="1" spans="1:5">
      <c r="A13" s="97">
        <v>2091199</v>
      </c>
      <c r="B13" s="101" t="s">
        <v>3200</v>
      </c>
      <c r="C13" s="102">
        <v>0</v>
      </c>
      <c r="D13" s="103"/>
      <c r="E13" s="104" t="s">
        <v>3168</v>
      </c>
    </row>
    <row r="14" s="84" customFormat="1" ht="28" customHeight="1" spans="1:5">
      <c r="A14" s="97">
        <v>2301705</v>
      </c>
      <c r="B14" s="101" t="s">
        <v>3201</v>
      </c>
      <c r="C14" s="102">
        <v>23</v>
      </c>
      <c r="D14" s="103">
        <v>26</v>
      </c>
      <c r="E14" s="104">
        <v>1.13</v>
      </c>
    </row>
    <row r="15" s="84" customFormat="1" ht="28" customHeight="1" spans="1:5">
      <c r="A15" s="97">
        <v>20902</v>
      </c>
      <c r="B15" s="98" t="s">
        <v>3202</v>
      </c>
      <c r="C15" s="99">
        <v>2016</v>
      </c>
      <c r="D15" s="99">
        <v>2200</v>
      </c>
      <c r="E15" s="100">
        <v>1.091</v>
      </c>
    </row>
    <row r="16" s="84" customFormat="1" ht="28" customHeight="1" spans="1:5">
      <c r="A16" s="97">
        <v>2090201</v>
      </c>
      <c r="B16" s="101" t="s">
        <v>3203</v>
      </c>
      <c r="C16" s="102">
        <v>984</v>
      </c>
      <c r="D16" s="103">
        <v>1081</v>
      </c>
      <c r="E16" s="104">
        <v>1.099</v>
      </c>
    </row>
    <row r="17" s="84" customFormat="1" ht="28" customHeight="1" spans="1:5">
      <c r="A17" s="97">
        <v>2090202</v>
      </c>
      <c r="B17" s="106" t="s">
        <v>3204</v>
      </c>
      <c r="C17" s="102">
        <v>40</v>
      </c>
      <c r="D17" s="103">
        <v>46</v>
      </c>
      <c r="E17" s="104">
        <v>1.15</v>
      </c>
    </row>
    <row r="18" s="84" customFormat="1" ht="28" customHeight="1" spans="1:5">
      <c r="A18" s="97">
        <v>2090206</v>
      </c>
      <c r="B18" s="106" t="s">
        <v>3205</v>
      </c>
      <c r="C18" s="102">
        <v>101</v>
      </c>
      <c r="D18" s="103">
        <v>3</v>
      </c>
      <c r="E18" s="104">
        <v>0.03</v>
      </c>
    </row>
    <row r="19" s="84" customFormat="1" ht="28" customHeight="1" spans="1:5">
      <c r="A19" s="97">
        <v>2090203</v>
      </c>
      <c r="B19" s="106" t="s">
        <v>3206</v>
      </c>
      <c r="C19" s="105">
        <v>10</v>
      </c>
      <c r="D19" s="103">
        <v>103</v>
      </c>
      <c r="E19" s="104">
        <v>10.3</v>
      </c>
    </row>
    <row r="20" s="84" customFormat="1" ht="28" customHeight="1" spans="1:5">
      <c r="A20" s="97">
        <v>2090205</v>
      </c>
      <c r="B20" s="101" t="s">
        <v>3207</v>
      </c>
      <c r="C20" s="105">
        <v>6</v>
      </c>
      <c r="D20" s="103">
        <v>6</v>
      </c>
      <c r="E20" s="104">
        <v>1</v>
      </c>
    </row>
    <row r="21" s="84" customFormat="1" ht="28" customHeight="1" spans="1:5">
      <c r="A21" s="97">
        <v>2090210</v>
      </c>
      <c r="B21" s="101" t="s">
        <v>3208</v>
      </c>
      <c r="C21" s="107"/>
      <c r="D21" s="103">
        <v>15</v>
      </c>
      <c r="E21" s="104" t="s">
        <v>3168</v>
      </c>
    </row>
    <row r="22" s="84" customFormat="1" ht="28" customHeight="1" spans="1:5">
      <c r="A22" s="97">
        <v>2090299</v>
      </c>
      <c r="B22" s="101" t="s">
        <v>3209</v>
      </c>
      <c r="C22" s="105">
        <v>5</v>
      </c>
      <c r="D22" s="103">
        <v>8</v>
      </c>
      <c r="E22" s="104">
        <v>1.6</v>
      </c>
    </row>
    <row r="23" s="84" customFormat="1" ht="28" customHeight="1" spans="1:5">
      <c r="A23" s="97">
        <v>2301702</v>
      </c>
      <c r="B23" s="101" t="s">
        <v>3210</v>
      </c>
      <c r="C23" s="103"/>
      <c r="D23" s="103">
        <v>1</v>
      </c>
      <c r="E23" s="104" t="s">
        <v>3168</v>
      </c>
    </row>
    <row r="24" s="84" customFormat="1" ht="28" customHeight="1" spans="1:5">
      <c r="A24" s="97">
        <v>2301902</v>
      </c>
      <c r="B24" s="101" t="s">
        <v>3211</v>
      </c>
      <c r="C24" s="103">
        <v>870</v>
      </c>
      <c r="D24" s="103">
        <v>937</v>
      </c>
      <c r="E24" s="104">
        <v>1.077</v>
      </c>
    </row>
    <row r="25" s="84" customFormat="1" ht="28" customHeight="1" spans="1:5">
      <c r="A25" s="97">
        <v>20904</v>
      </c>
      <c r="B25" s="98" t="s">
        <v>3212</v>
      </c>
      <c r="C25" s="99">
        <v>1357</v>
      </c>
      <c r="D25" s="99">
        <v>1620</v>
      </c>
      <c r="E25" s="100">
        <v>1.194</v>
      </c>
    </row>
    <row r="26" s="84" customFormat="1" ht="28" customHeight="1" spans="1:5">
      <c r="A26" s="97">
        <v>2090401</v>
      </c>
      <c r="B26" s="101" t="s">
        <v>3213</v>
      </c>
      <c r="C26" s="105">
        <v>735</v>
      </c>
      <c r="D26" s="103">
        <v>885</v>
      </c>
      <c r="E26" s="104">
        <v>1.204</v>
      </c>
    </row>
    <row r="27" s="84" customFormat="1" ht="28" customHeight="1" spans="1:5">
      <c r="A27" s="97">
        <v>2090402</v>
      </c>
      <c r="B27" s="101" t="s">
        <v>3214</v>
      </c>
      <c r="C27" s="107"/>
      <c r="D27" s="103"/>
      <c r="E27" s="104" t="s">
        <v>3168</v>
      </c>
    </row>
    <row r="28" s="84" customFormat="1" ht="28" customHeight="1" spans="1:5">
      <c r="A28" s="97">
        <v>2090499</v>
      </c>
      <c r="B28" s="101" t="s">
        <v>3196</v>
      </c>
      <c r="C28" s="103"/>
      <c r="D28" s="103">
        <v>1</v>
      </c>
      <c r="E28" s="104" t="s">
        <v>3168</v>
      </c>
    </row>
    <row r="29" s="84" customFormat="1" ht="28" customHeight="1" spans="1:5">
      <c r="A29" s="97">
        <v>2301904</v>
      </c>
      <c r="B29" s="101" t="s">
        <v>3215</v>
      </c>
      <c r="C29" s="103">
        <v>622</v>
      </c>
      <c r="D29" s="103">
        <v>734</v>
      </c>
      <c r="E29" s="104">
        <v>1.18</v>
      </c>
    </row>
    <row r="30" s="84" customFormat="1" ht="28" customHeight="1" spans="1:5">
      <c r="A30" s="97">
        <v>20910</v>
      </c>
      <c r="B30" s="98" t="s">
        <v>3216</v>
      </c>
      <c r="C30" s="99">
        <v>37845</v>
      </c>
      <c r="D30" s="99">
        <v>17169</v>
      </c>
      <c r="E30" s="100">
        <v>0.454</v>
      </c>
    </row>
    <row r="31" s="84" customFormat="1" ht="28" customHeight="1" spans="1:5">
      <c r="A31" s="97">
        <v>2091001</v>
      </c>
      <c r="B31" s="101" t="s">
        <v>3217</v>
      </c>
      <c r="C31" s="102">
        <v>7100</v>
      </c>
      <c r="D31" s="103">
        <v>8076</v>
      </c>
      <c r="E31" s="104">
        <v>1.137</v>
      </c>
    </row>
    <row r="32" s="84" customFormat="1" ht="28" customHeight="1" spans="1:5">
      <c r="A32" s="97">
        <v>2091002</v>
      </c>
      <c r="B32" s="101" t="s">
        <v>3218</v>
      </c>
      <c r="C32" s="102">
        <v>1469</v>
      </c>
      <c r="D32" s="103">
        <v>1662</v>
      </c>
      <c r="E32" s="104">
        <v>1.131</v>
      </c>
    </row>
    <row r="33" s="84" customFormat="1" ht="28" customHeight="1" spans="1:5">
      <c r="A33" s="97">
        <v>2091003</v>
      </c>
      <c r="B33" s="108" t="s">
        <v>3219</v>
      </c>
      <c r="C33" s="102">
        <v>260</v>
      </c>
      <c r="D33" s="103">
        <v>352</v>
      </c>
      <c r="E33" s="104">
        <v>1.354</v>
      </c>
    </row>
    <row r="34" s="84" customFormat="1" ht="28" customHeight="1" spans="1:5">
      <c r="A34" s="97">
        <v>2091099</v>
      </c>
      <c r="B34" s="101" t="s">
        <v>3220</v>
      </c>
      <c r="C34" s="103">
        <v>0</v>
      </c>
      <c r="D34" s="103">
        <v>3</v>
      </c>
      <c r="E34" s="104" t="s">
        <v>3168</v>
      </c>
    </row>
    <row r="35" s="84" customFormat="1" ht="28" customHeight="1" spans="1:5">
      <c r="A35" s="97">
        <v>2301905</v>
      </c>
      <c r="B35" s="101" t="s">
        <v>3198</v>
      </c>
      <c r="C35" s="105">
        <v>29007</v>
      </c>
      <c r="D35" s="103">
        <v>7064</v>
      </c>
      <c r="E35" s="104">
        <v>0.244</v>
      </c>
    </row>
    <row r="36" s="84" customFormat="1" ht="28" customHeight="1" spans="1:5">
      <c r="A36" s="97">
        <v>2301704</v>
      </c>
      <c r="B36" s="101" t="s">
        <v>3221</v>
      </c>
      <c r="C36" s="105">
        <v>9</v>
      </c>
      <c r="D36" s="103">
        <v>12</v>
      </c>
      <c r="E36" s="104">
        <v>1.333</v>
      </c>
    </row>
    <row r="37" s="84" customFormat="1" ht="28" customHeight="1" spans="1:5">
      <c r="A37" s="97"/>
      <c r="B37" s="109" t="s">
        <v>3222</v>
      </c>
      <c r="C37" s="99">
        <v>80046</v>
      </c>
      <c r="D37" s="99">
        <v>64413</v>
      </c>
      <c r="E37" s="100">
        <v>0.805</v>
      </c>
    </row>
    <row r="38" s="84" customFormat="1" ht="28" customHeight="1" spans="1:5">
      <c r="A38" s="97"/>
      <c r="B38" s="101" t="s">
        <v>3213</v>
      </c>
      <c r="C38" s="103">
        <v>38505</v>
      </c>
      <c r="D38" s="103">
        <v>43549</v>
      </c>
      <c r="E38" s="104">
        <v>1.131</v>
      </c>
    </row>
    <row r="39" s="84" customFormat="1" ht="28" customHeight="1" spans="1:5">
      <c r="A39" s="97"/>
      <c r="B39" s="101" t="s">
        <v>3200</v>
      </c>
      <c r="C39" s="103">
        <v>9</v>
      </c>
      <c r="D39" s="103">
        <v>16</v>
      </c>
      <c r="E39" s="104">
        <v>1.778</v>
      </c>
    </row>
    <row r="40" s="84" customFormat="1" ht="28" customHeight="1" spans="1:5">
      <c r="A40" s="97"/>
      <c r="B40" s="101" t="s">
        <v>3201</v>
      </c>
      <c r="C40" s="103">
        <v>186</v>
      </c>
      <c r="D40" s="103">
        <v>289</v>
      </c>
      <c r="E40" s="104">
        <v>1.554</v>
      </c>
    </row>
    <row r="41" s="84" customFormat="1" ht="28" customHeight="1" spans="1:5">
      <c r="A41" s="97"/>
      <c r="B41" s="101" t="s">
        <v>3223</v>
      </c>
      <c r="C41" s="102">
        <v>41346</v>
      </c>
      <c r="D41" s="103">
        <v>20559</v>
      </c>
      <c r="E41" s="104">
        <v>0.497</v>
      </c>
    </row>
    <row r="42" s="84" customFormat="1" ht="15"/>
    <row r="43" s="84" customFormat="1" ht="15"/>
    <row r="44" s="84" customFormat="1" ht="15"/>
    <row r="45" s="84" customFormat="1" ht="15"/>
    <row r="46" s="84" customFormat="1" ht="15"/>
    <row r="47" s="84" customFormat="1" ht="15"/>
    <row r="48" s="84" customFormat="1" ht="15"/>
    <row r="49" s="84" customFormat="1" ht="15"/>
    <row r="50" s="84" customFormat="1" ht="15"/>
    <row r="51" s="84" customFormat="1" ht="15"/>
    <row r="52" s="84" customFormat="1" ht="15"/>
    <row r="53" s="84" customFormat="1" ht="15"/>
    <row r="54" s="84" customFormat="1" ht="15"/>
    <row r="55" s="84" customFormat="1" ht="15"/>
    <row r="56" s="84" customFormat="1" ht="15"/>
    <row r="57" s="84" customFormat="1" ht="15"/>
    <row r="58" s="84" customFormat="1" ht="15"/>
    <row r="59" s="84" customFormat="1" ht="15"/>
    <row r="60" s="84" customFormat="1" ht="15"/>
    <row r="61" s="84" customFormat="1" ht="15"/>
    <row r="62" s="84" customFormat="1" ht="15"/>
    <row r="63" s="84" customFormat="1" ht="15"/>
    <row r="64" s="84" customFormat="1" ht="15"/>
    <row r="65" s="84" customFormat="1" ht="15"/>
    <row r="66" s="84" customFormat="1" ht="15"/>
    <row r="67" s="84" customFormat="1" ht="15"/>
    <row r="68" s="84" customFormat="1" ht="15"/>
    <row r="69" s="84" customFormat="1" ht="15"/>
    <row r="70" s="84" customFormat="1" ht="15"/>
    <row r="71" s="84" customFormat="1" ht="15"/>
    <row r="72" s="84" customFormat="1" ht="15"/>
    <row r="73" s="84" customFormat="1" ht="15"/>
    <row r="74" s="84" customFormat="1" ht="15"/>
    <row r="75" s="84" customFormat="1" ht="15"/>
  </sheetData>
  <autoFilter xmlns:etc="http://www.wps.cn/officeDocument/2017/etCustomData" ref="A3:E41" etc:filterBottomFollowUsedRange="0">
    <extLst/>
  </autoFilter>
  <mergeCells count="6">
    <mergeCell ref="A1:E1"/>
    <mergeCell ref="A3:A4"/>
    <mergeCell ref="B3:B4"/>
    <mergeCell ref="C3:C4"/>
    <mergeCell ref="D3:D4"/>
    <mergeCell ref="E3:E4"/>
  </mergeCells>
  <conditionalFormatting sqref="E4:E22">
    <cfRule type="cellIs" dxfId="3" priority="1" stopIfTrue="1" operator="lessThanOrEqual">
      <formula>-1</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2">
    <tabColor rgb="FF00B0F0"/>
  </sheetPr>
  <dimension ref="A1:H48"/>
  <sheetViews>
    <sheetView showGridLines="0" showZeros="0" view="pageBreakPreview" zoomScaleNormal="100" workbookViewId="0">
      <pane ySplit="3" topLeftCell="A4" activePane="bottomLeft" state="frozen"/>
      <selection/>
      <selection pane="bottomLeft" activeCell="H10" sqref="H10"/>
    </sheetView>
  </sheetViews>
  <sheetFormatPr defaultColWidth="9" defaultRowHeight="13.5" outlineLevelCol="7"/>
  <cols>
    <col min="1" max="1" width="11.1083333333333" customWidth="1"/>
    <col min="2" max="2" width="40.75" customWidth="1"/>
    <col min="3" max="3" width="14.375" customWidth="1"/>
    <col min="4" max="5" width="17.5" customWidth="1"/>
    <col min="6" max="16384" width="8.875"/>
  </cols>
  <sheetData>
    <row r="1" s="81" customFormat="1" ht="46" customHeight="1" spans="1:8">
      <c r="A1" s="85" t="s">
        <v>3224</v>
      </c>
      <c r="B1" s="85"/>
      <c r="C1" s="85"/>
      <c r="D1" s="85"/>
      <c r="E1" s="85"/>
      <c r="F1" s="86"/>
      <c r="G1" s="86"/>
      <c r="H1" s="86"/>
    </row>
    <row r="2" s="82" customFormat="1" ht="20" customHeight="1" spans="1:8">
      <c r="A2" s="87"/>
      <c r="B2" s="82"/>
      <c r="C2" s="88"/>
      <c r="D2" s="88"/>
      <c r="E2" s="89" t="s">
        <v>2</v>
      </c>
      <c r="G2" s="110"/>
      <c r="H2" s="110"/>
    </row>
    <row r="3" s="83" customFormat="1" ht="20" customHeight="1" spans="1:6">
      <c r="A3" s="90" t="s">
        <v>3</v>
      </c>
      <c r="B3" s="91" t="s">
        <v>3160</v>
      </c>
      <c r="C3" s="92" t="s">
        <v>3161</v>
      </c>
      <c r="D3" s="92" t="s">
        <v>3162</v>
      </c>
      <c r="E3" s="92" t="s">
        <v>3163</v>
      </c>
      <c r="F3" s="93"/>
    </row>
    <row r="4" s="83" customFormat="1" ht="20" customHeight="1" spans="1:6">
      <c r="A4" s="94"/>
      <c r="B4" s="95"/>
      <c r="C4" s="96"/>
      <c r="D4" s="96"/>
      <c r="E4" s="96"/>
      <c r="F4" s="93"/>
    </row>
    <row r="5" s="84" customFormat="1" ht="28" customHeight="1" spans="1:5">
      <c r="A5" s="97">
        <v>10201</v>
      </c>
      <c r="B5" s="98" t="s">
        <v>3164</v>
      </c>
      <c r="C5" s="111">
        <v>21649</v>
      </c>
      <c r="D5" s="111">
        <v>23832</v>
      </c>
      <c r="E5" s="100">
        <v>1.101</v>
      </c>
    </row>
    <row r="6" s="84" customFormat="1" ht="28" customHeight="1" spans="1:5">
      <c r="A6" s="97">
        <v>1020101</v>
      </c>
      <c r="B6" s="101" t="s">
        <v>3165</v>
      </c>
      <c r="C6" s="112">
        <v>10465</v>
      </c>
      <c r="D6" s="113">
        <v>11506</v>
      </c>
      <c r="E6" s="104">
        <v>1.099</v>
      </c>
    </row>
    <row r="7" s="84" customFormat="1" ht="28" customHeight="1" spans="1:5">
      <c r="A7" s="97">
        <v>1020103</v>
      </c>
      <c r="B7" s="101" t="s">
        <v>3166</v>
      </c>
      <c r="C7" s="112">
        <v>110</v>
      </c>
      <c r="D7" s="113">
        <v>15</v>
      </c>
      <c r="E7" s="104">
        <v>0.136</v>
      </c>
    </row>
    <row r="8" s="84" customFormat="1" ht="28" customHeight="1" spans="1:5">
      <c r="A8" s="97">
        <v>1020102</v>
      </c>
      <c r="B8" s="101" t="s">
        <v>3167</v>
      </c>
      <c r="C8" s="113"/>
      <c r="D8" s="113">
        <v>0</v>
      </c>
      <c r="E8" s="104" t="s">
        <v>3168</v>
      </c>
    </row>
    <row r="9" s="84" customFormat="1" ht="28" customHeight="1" spans="1:6">
      <c r="A9" s="97">
        <v>1020199</v>
      </c>
      <c r="B9" s="101" t="s">
        <v>3169</v>
      </c>
      <c r="C9" s="112">
        <v>1</v>
      </c>
      <c r="D9" s="113">
        <v>2</v>
      </c>
      <c r="E9" s="104">
        <v>2</v>
      </c>
      <c r="F9" s="93"/>
    </row>
    <row r="10" s="84" customFormat="1" ht="28" customHeight="1" spans="1:5">
      <c r="A10" s="97">
        <v>1101601</v>
      </c>
      <c r="B10" s="101" t="s">
        <v>3170</v>
      </c>
      <c r="C10" s="112">
        <v>264</v>
      </c>
      <c r="D10" s="113">
        <v>300</v>
      </c>
      <c r="E10" s="104">
        <v>1.136</v>
      </c>
    </row>
    <row r="11" s="84" customFormat="1" ht="28" customHeight="1" spans="1:5">
      <c r="A11" s="97">
        <v>1101701</v>
      </c>
      <c r="B11" s="101" t="s">
        <v>3171</v>
      </c>
      <c r="C11" s="112">
        <v>10809</v>
      </c>
      <c r="D11" s="113">
        <v>12009</v>
      </c>
      <c r="E11" s="104">
        <v>1.111</v>
      </c>
    </row>
    <row r="12" s="84" customFormat="1" ht="28" customHeight="1" spans="1:5">
      <c r="A12" s="97">
        <v>10211</v>
      </c>
      <c r="B12" s="98" t="s">
        <v>3172</v>
      </c>
      <c r="C12" s="111">
        <v>16608</v>
      </c>
      <c r="D12" s="111">
        <v>16984</v>
      </c>
      <c r="E12" s="100">
        <v>1.023</v>
      </c>
    </row>
    <row r="13" s="84" customFormat="1" ht="28" customHeight="1" spans="1:5">
      <c r="A13" s="97">
        <v>1021101</v>
      </c>
      <c r="B13" s="101" t="s">
        <v>3165</v>
      </c>
      <c r="C13" s="102">
        <v>15151</v>
      </c>
      <c r="D13" s="113">
        <v>15838</v>
      </c>
      <c r="E13" s="104">
        <v>1.045</v>
      </c>
    </row>
    <row r="14" s="84" customFormat="1" ht="28" customHeight="1" spans="1:5">
      <c r="A14" s="97">
        <v>1021103</v>
      </c>
      <c r="B14" s="101" t="s">
        <v>3166</v>
      </c>
      <c r="C14" s="102">
        <v>1014</v>
      </c>
      <c r="D14" s="113">
        <v>613</v>
      </c>
      <c r="E14" s="104">
        <v>0.605</v>
      </c>
    </row>
    <row r="15" s="84" customFormat="1" ht="28" customHeight="1" spans="1:5">
      <c r="A15" s="97">
        <v>1021102</v>
      </c>
      <c r="B15" s="101" t="s">
        <v>3167</v>
      </c>
      <c r="C15" s="102">
        <v>166</v>
      </c>
      <c r="D15" s="113">
        <v>165</v>
      </c>
      <c r="E15" s="104">
        <v>0.994</v>
      </c>
    </row>
    <row r="16" s="84" customFormat="1" ht="28" customHeight="1" spans="1:6">
      <c r="A16" s="97">
        <v>1021199</v>
      </c>
      <c r="B16" s="101" t="s">
        <v>3169</v>
      </c>
      <c r="C16" s="113"/>
      <c r="D16" s="113"/>
      <c r="E16" s="104" t="s">
        <v>3168</v>
      </c>
      <c r="F16" s="93"/>
    </row>
    <row r="17" s="84" customFormat="1" ht="28" customHeight="1" spans="1:6">
      <c r="A17" s="97">
        <v>1101605</v>
      </c>
      <c r="B17" s="101" t="s">
        <v>3170</v>
      </c>
      <c r="C17" s="112">
        <v>277</v>
      </c>
      <c r="D17" s="113">
        <v>368</v>
      </c>
      <c r="E17" s="104">
        <v>1.329</v>
      </c>
      <c r="F17" s="93"/>
    </row>
    <row r="18" s="84" customFormat="1" ht="28" customHeight="1" spans="1:5">
      <c r="A18" s="97">
        <v>10202</v>
      </c>
      <c r="B18" s="98" t="s">
        <v>3173</v>
      </c>
      <c r="C18" s="111">
        <v>2016</v>
      </c>
      <c r="D18" s="111">
        <v>2200</v>
      </c>
      <c r="E18" s="100">
        <v>1.091</v>
      </c>
    </row>
    <row r="19" s="84" customFormat="1" ht="28" customHeight="1" spans="1:5">
      <c r="A19" s="97">
        <v>1020201</v>
      </c>
      <c r="B19" s="101" t="s">
        <v>3165</v>
      </c>
      <c r="C19" s="102">
        <v>862</v>
      </c>
      <c r="D19" s="113">
        <v>932</v>
      </c>
      <c r="E19" s="104">
        <v>1.081</v>
      </c>
    </row>
    <row r="20" s="84" customFormat="1" ht="28" customHeight="1" spans="1:6">
      <c r="A20" s="97">
        <v>1020203</v>
      </c>
      <c r="B20" s="101" t="s">
        <v>3166</v>
      </c>
      <c r="C20" s="102">
        <v>2</v>
      </c>
      <c r="D20" s="113">
        <v>1</v>
      </c>
      <c r="E20" s="104">
        <v>0.5</v>
      </c>
      <c r="F20" s="93"/>
    </row>
    <row r="21" s="84" customFormat="1" ht="28" customHeight="1" spans="1:6">
      <c r="A21" s="97">
        <v>1020202</v>
      </c>
      <c r="B21" s="101" t="s">
        <v>3167</v>
      </c>
      <c r="C21" s="102"/>
      <c r="D21" s="113"/>
      <c r="E21" s="104" t="s">
        <v>3168</v>
      </c>
      <c r="F21" s="93"/>
    </row>
    <row r="22" s="84" customFormat="1" ht="28" customHeight="1" spans="1:6">
      <c r="A22" s="97">
        <v>1020299</v>
      </c>
      <c r="B22" s="101" t="s">
        <v>3169</v>
      </c>
      <c r="C22" s="102">
        <v>6</v>
      </c>
      <c r="D22" s="113">
        <v>1</v>
      </c>
      <c r="E22" s="104">
        <v>0.167</v>
      </c>
      <c r="F22" s="93"/>
    </row>
    <row r="23" s="84" customFormat="1" ht="28" customHeight="1" spans="1:5">
      <c r="A23" s="97">
        <v>1101602</v>
      </c>
      <c r="B23" s="101" t="s">
        <v>3170</v>
      </c>
      <c r="C23" s="112"/>
      <c r="D23" s="113">
        <v>4</v>
      </c>
      <c r="E23" s="104" t="s">
        <v>3168</v>
      </c>
    </row>
    <row r="24" s="84" customFormat="1" ht="28" customHeight="1" spans="1:5">
      <c r="A24" s="97">
        <v>1101702</v>
      </c>
      <c r="B24" s="101" t="s">
        <v>3171</v>
      </c>
      <c r="C24" s="112">
        <v>1146</v>
      </c>
      <c r="D24" s="113">
        <v>1262</v>
      </c>
      <c r="E24" s="104">
        <v>1.101</v>
      </c>
    </row>
    <row r="25" s="84" customFormat="1" ht="28" customHeight="1" spans="1:5">
      <c r="A25" s="97"/>
      <c r="B25" s="98" t="s">
        <v>3174</v>
      </c>
      <c r="C25" s="111">
        <v>1357</v>
      </c>
      <c r="D25" s="111">
        <v>1620</v>
      </c>
      <c r="E25" s="100">
        <v>1.194</v>
      </c>
    </row>
    <row r="26" s="84" customFormat="1" ht="28" customHeight="1" spans="1:5">
      <c r="A26" s="97">
        <v>1020401</v>
      </c>
      <c r="B26" s="101" t="s">
        <v>3165</v>
      </c>
      <c r="C26" s="112">
        <v>619</v>
      </c>
      <c r="D26" s="113">
        <v>729</v>
      </c>
      <c r="E26" s="104">
        <v>1.178</v>
      </c>
    </row>
    <row r="27" s="84" customFormat="1" ht="28" customHeight="1" spans="1:5">
      <c r="A27" s="97">
        <v>1020403</v>
      </c>
      <c r="B27" s="101" t="s">
        <v>3166</v>
      </c>
      <c r="C27" s="112">
        <v>2</v>
      </c>
      <c r="D27" s="113">
        <v>3</v>
      </c>
      <c r="E27" s="104">
        <v>1.5</v>
      </c>
    </row>
    <row r="28" s="84" customFormat="1" ht="28" customHeight="1" spans="1:6">
      <c r="A28" s="97">
        <v>1020402</v>
      </c>
      <c r="B28" s="101" t="s">
        <v>3167</v>
      </c>
      <c r="C28" s="113"/>
      <c r="D28" s="113"/>
      <c r="E28" s="104" t="s">
        <v>3168</v>
      </c>
      <c r="F28" s="93"/>
    </row>
    <row r="29" s="84" customFormat="1" ht="28" customHeight="1" spans="1:6">
      <c r="A29" s="97">
        <v>1020499</v>
      </c>
      <c r="B29" s="101" t="s">
        <v>3169</v>
      </c>
      <c r="C29" s="112">
        <v>1</v>
      </c>
      <c r="D29" s="113">
        <v>1</v>
      </c>
      <c r="E29" s="104">
        <v>1</v>
      </c>
      <c r="F29" s="93"/>
    </row>
    <row r="30" s="84" customFormat="1" ht="28" customHeight="1" spans="1:5">
      <c r="A30" s="97">
        <v>1101704</v>
      </c>
      <c r="B30" s="101" t="s">
        <v>3175</v>
      </c>
      <c r="C30" s="113">
        <v>735</v>
      </c>
      <c r="D30" s="113">
        <v>887</v>
      </c>
      <c r="E30" s="104">
        <v>1.207</v>
      </c>
    </row>
    <row r="31" s="84" customFormat="1" ht="28" customHeight="1" spans="1:5">
      <c r="A31" s="97">
        <v>10210</v>
      </c>
      <c r="B31" s="114" t="s">
        <v>3176</v>
      </c>
      <c r="C31" s="111">
        <v>14888</v>
      </c>
      <c r="D31" s="111">
        <v>15816</v>
      </c>
      <c r="E31" s="100">
        <v>1.062</v>
      </c>
    </row>
    <row r="32" s="84" customFormat="1" ht="28" customHeight="1" spans="1:5">
      <c r="A32" s="97">
        <v>1021001</v>
      </c>
      <c r="B32" s="101" t="s">
        <v>3165</v>
      </c>
      <c r="C32" s="102">
        <v>3347</v>
      </c>
      <c r="D32" s="113">
        <v>4371</v>
      </c>
      <c r="E32" s="104">
        <v>1.306</v>
      </c>
    </row>
    <row r="33" s="84" customFormat="1" ht="28" customHeight="1" spans="1:5">
      <c r="A33" s="97">
        <v>1021003</v>
      </c>
      <c r="B33" s="101" t="s">
        <v>3166</v>
      </c>
      <c r="C33" s="102">
        <v>613</v>
      </c>
      <c r="D33" s="113">
        <v>401</v>
      </c>
      <c r="E33" s="104">
        <v>0.654</v>
      </c>
    </row>
    <row r="34" s="84" customFormat="1" ht="28" customHeight="1" spans="1:5">
      <c r="A34" s="97">
        <v>1021002</v>
      </c>
      <c r="B34" s="101" t="s">
        <v>3167</v>
      </c>
      <c r="C34" s="102">
        <v>248</v>
      </c>
      <c r="D34" s="113">
        <v>266</v>
      </c>
      <c r="E34" s="104">
        <v>1.073</v>
      </c>
    </row>
    <row r="35" s="84" customFormat="1" ht="28" customHeight="1" spans="1:5">
      <c r="A35" s="97">
        <v>1021004</v>
      </c>
      <c r="B35" s="101" t="s">
        <v>3177</v>
      </c>
      <c r="C35" s="102">
        <v>615</v>
      </c>
      <c r="D35" s="113">
        <v>632</v>
      </c>
      <c r="E35" s="104">
        <v>1.028</v>
      </c>
    </row>
    <row r="36" s="84" customFormat="1" ht="28" customHeight="1" spans="1:5">
      <c r="A36" s="97">
        <v>1021005</v>
      </c>
      <c r="B36" s="101" t="s">
        <v>3178</v>
      </c>
      <c r="C36" s="102"/>
      <c r="D36" s="113">
        <v>15</v>
      </c>
      <c r="E36" s="104" t="s">
        <v>3168</v>
      </c>
    </row>
    <row r="37" s="84" customFormat="1" ht="28" customHeight="1" spans="1:5">
      <c r="A37" s="97">
        <v>1021099</v>
      </c>
      <c r="B37" s="101" t="s">
        <v>3179</v>
      </c>
      <c r="C37" s="102">
        <v>1204</v>
      </c>
      <c r="D37" s="113">
        <v>2</v>
      </c>
      <c r="E37" s="104">
        <v>0.002</v>
      </c>
    </row>
    <row r="38" s="84" customFormat="1" ht="28" customHeight="1" spans="1:5">
      <c r="A38" s="97">
        <v>1101604</v>
      </c>
      <c r="B38" s="101" t="s">
        <v>3180</v>
      </c>
      <c r="C38" s="102">
        <v>23</v>
      </c>
      <c r="D38" s="113">
        <v>24</v>
      </c>
      <c r="E38" s="104">
        <v>1.043</v>
      </c>
    </row>
    <row r="39" s="84" customFormat="1" ht="28" customHeight="1" spans="1:6">
      <c r="A39" s="97">
        <v>1101705</v>
      </c>
      <c r="B39" s="101" t="s">
        <v>3181</v>
      </c>
      <c r="C39" s="102">
        <v>8838</v>
      </c>
      <c r="D39" s="113">
        <v>10105</v>
      </c>
      <c r="E39" s="104">
        <v>1.143</v>
      </c>
      <c r="F39" s="93"/>
    </row>
    <row r="40" s="84" customFormat="1" ht="28" customHeight="1" spans="1:5">
      <c r="A40" s="97"/>
      <c r="B40" s="109" t="s">
        <v>3182</v>
      </c>
      <c r="C40" s="111">
        <v>56518</v>
      </c>
      <c r="D40" s="111">
        <v>60452</v>
      </c>
      <c r="E40" s="100">
        <v>1.07</v>
      </c>
    </row>
    <row r="41" s="84" customFormat="1" ht="28" customHeight="1" spans="1:5">
      <c r="A41" s="97"/>
      <c r="B41" s="115" t="s">
        <v>3183</v>
      </c>
      <c r="C41" s="113">
        <v>30444</v>
      </c>
      <c r="D41" s="113">
        <v>33376</v>
      </c>
      <c r="E41" s="116">
        <v>1.096</v>
      </c>
    </row>
    <row r="42" s="84" customFormat="1" ht="28" customHeight="1" spans="1:5">
      <c r="A42" s="97"/>
      <c r="B42" s="115" t="s">
        <v>3184</v>
      </c>
      <c r="C42" s="113">
        <v>1741</v>
      </c>
      <c r="D42" s="113">
        <v>1033</v>
      </c>
      <c r="E42" s="116">
        <v>0.593</v>
      </c>
    </row>
    <row r="43" s="84" customFormat="1" ht="28" customHeight="1" spans="1:5">
      <c r="A43" s="97"/>
      <c r="B43" s="115" t="s">
        <v>3185</v>
      </c>
      <c r="C43" s="113">
        <v>414</v>
      </c>
      <c r="D43" s="113">
        <v>431</v>
      </c>
      <c r="E43" s="116">
        <v>1.041</v>
      </c>
    </row>
    <row r="44" s="84" customFormat="1" ht="28" customHeight="1" spans="1:5">
      <c r="A44" s="97"/>
      <c r="B44" s="115" t="s">
        <v>3186</v>
      </c>
      <c r="C44" s="113">
        <v>615</v>
      </c>
      <c r="D44" s="113">
        <v>632</v>
      </c>
      <c r="E44" s="116">
        <v>1.028</v>
      </c>
    </row>
    <row r="45" s="84" customFormat="1" ht="28" customHeight="1" spans="1:5">
      <c r="A45" s="97"/>
      <c r="B45" s="115" t="s">
        <v>3187</v>
      </c>
      <c r="C45" s="113">
        <v>0</v>
      </c>
      <c r="D45" s="113">
        <v>15</v>
      </c>
      <c r="E45" s="116" t="s">
        <v>3168</v>
      </c>
    </row>
    <row r="46" s="84" customFormat="1" ht="28" customHeight="1" spans="1:5">
      <c r="A46" s="97"/>
      <c r="B46" s="115" t="s">
        <v>3188</v>
      </c>
      <c r="C46" s="113">
        <v>21528</v>
      </c>
      <c r="D46" s="113">
        <v>24263</v>
      </c>
      <c r="E46" s="116">
        <v>1.127</v>
      </c>
    </row>
    <row r="47" s="84" customFormat="1" ht="28" customHeight="1" spans="1:5">
      <c r="A47" s="97"/>
      <c r="B47" s="115" t="s">
        <v>3189</v>
      </c>
      <c r="C47" s="113">
        <v>1212</v>
      </c>
      <c r="D47" s="113">
        <v>6</v>
      </c>
      <c r="E47" s="116">
        <v>0.005</v>
      </c>
    </row>
    <row r="48" s="84" customFormat="1" ht="28" customHeight="1" spans="1:5">
      <c r="A48" s="97"/>
      <c r="B48" s="115" t="s">
        <v>3190</v>
      </c>
      <c r="C48" s="113">
        <v>564</v>
      </c>
      <c r="D48" s="113">
        <v>696</v>
      </c>
      <c r="E48" s="116">
        <v>1.234</v>
      </c>
    </row>
  </sheetData>
  <autoFilter xmlns:etc="http://www.wps.cn/officeDocument/2017/etCustomData" ref="A3:E48" etc:filterBottomFollowUsedRange="0">
    <extLst/>
  </autoFilter>
  <mergeCells count="6">
    <mergeCell ref="A1:E1"/>
    <mergeCell ref="A3:A4"/>
    <mergeCell ref="B3:B4"/>
    <mergeCell ref="C3:C4"/>
    <mergeCell ref="D3:D4"/>
    <mergeCell ref="E3:E4"/>
  </mergeCells>
  <conditionalFormatting sqref="E28:E32">
    <cfRule type="cellIs" dxfId="5" priority="1" stopIfTrue="1" operator="lessThan">
      <formula>0</formula>
    </cfRule>
  </conditionalFormatting>
  <printOptions horizontalCentered="1"/>
  <pageMargins left="0.472222222222222" right="0.393055555555556" top="0.747916666666667" bottom="0.747916666666667" header="0.314583333333333" footer="0.314583333333333"/>
  <pageSetup paperSize="9" scale="75" orientation="portrait" horizontalDpi="600"/>
  <headerFooter alignWithMargins="0">
    <oddFooter>&amp;C&amp;16- &amp;P -</oddFooter>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3">
    <tabColor rgb="FF00B0F0"/>
  </sheetPr>
  <dimension ref="A1:F75"/>
  <sheetViews>
    <sheetView showGridLines="0" showZeros="0" view="pageBreakPreview" zoomScaleNormal="100" topLeftCell="A9" workbookViewId="0">
      <selection activeCell="H7" sqref="H7"/>
    </sheetView>
  </sheetViews>
  <sheetFormatPr defaultColWidth="9" defaultRowHeight="13.5" outlineLevelCol="5"/>
  <cols>
    <col min="1" max="1" width="12.9833333333333" customWidth="1"/>
    <col min="2" max="2" width="35" customWidth="1"/>
    <col min="3" max="4" width="15.375" customWidth="1"/>
    <col min="5" max="5" width="17.375" customWidth="1"/>
    <col min="6" max="16384" width="8.875"/>
  </cols>
  <sheetData>
    <row r="1" s="81" customFormat="1" ht="45" customHeight="1" spans="1:6">
      <c r="A1" s="85" t="s">
        <v>3225</v>
      </c>
      <c r="B1" s="85"/>
      <c r="C1" s="85"/>
      <c r="D1" s="85"/>
      <c r="E1" s="85"/>
      <c r="F1" s="86"/>
    </row>
    <row r="2" s="82" customFormat="1" ht="20" customHeight="1" spans="1:5">
      <c r="A2" s="87"/>
      <c r="B2" s="82"/>
      <c r="C2" s="88"/>
      <c r="D2" s="88"/>
      <c r="E2" s="89" t="s">
        <v>2</v>
      </c>
    </row>
    <row r="3" s="83" customFormat="1" ht="20" customHeight="1" spans="1:6">
      <c r="A3" s="90" t="s">
        <v>3</v>
      </c>
      <c r="B3" s="91" t="s">
        <v>3160</v>
      </c>
      <c r="C3" s="92" t="s">
        <v>3192</v>
      </c>
      <c r="D3" s="92" t="s">
        <v>3162</v>
      </c>
      <c r="E3" s="92" t="s">
        <v>3163</v>
      </c>
      <c r="F3" s="93"/>
    </row>
    <row r="4" s="83" customFormat="1" ht="20" customHeight="1" spans="1:6">
      <c r="A4" s="94"/>
      <c r="B4" s="95"/>
      <c r="C4" s="96"/>
      <c r="D4" s="96"/>
      <c r="E4" s="96"/>
      <c r="F4" s="93"/>
    </row>
    <row r="5" s="84" customFormat="1" ht="28" customHeight="1" spans="1:5">
      <c r="A5" s="97">
        <v>20901</v>
      </c>
      <c r="B5" s="98" t="s">
        <v>3193</v>
      </c>
      <c r="C5" s="99">
        <v>21655</v>
      </c>
      <c r="D5" s="99">
        <v>23832</v>
      </c>
      <c r="E5" s="100">
        <v>1.101</v>
      </c>
    </row>
    <row r="6" s="84" customFormat="1" ht="28" customHeight="1" spans="1:5">
      <c r="A6" s="97">
        <v>2090101</v>
      </c>
      <c r="B6" s="101" t="s">
        <v>3194</v>
      </c>
      <c r="C6" s="102">
        <v>10650</v>
      </c>
      <c r="D6" s="103">
        <v>11286</v>
      </c>
      <c r="E6" s="104">
        <v>1.06</v>
      </c>
    </row>
    <row r="7" s="84" customFormat="1" ht="28" customHeight="1" spans="1:5">
      <c r="A7" s="97">
        <v>2090103</v>
      </c>
      <c r="B7" s="101" t="s">
        <v>3195</v>
      </c>
      <c r="C7" s="102">
        <v>0</v>
      </c>
      <c r="D7" s="103">
        <v>468</v>
      </c>
      <c r="E7" s="104" t="s">
        <v>3168</v>
      </c>
    </row>
    <row r="8" s="84" customFormat="1" ht="28" customHeight="1" spans="1:5">
      <c r="A8" s="97">
        <v>2090199</v>
      </c>
      <c r="B8" s="101" t="s">
        <v>3196</v>
      </c>
      <c r="C8" s="102">
        <v>4</v>
      </c>
      <c r="D8" s="103">
        <v>4</v>
      </c>
      <c r="E8" s="104">
        <v>1</v>
      </c>
    </row>
    <row r="9" s="84" customFormat="1" ht="28" customHeight="1" spans="1:5">
      <c r="A9" s="97">
        <v>2301701</v>
      </c>
      <c r="B9" s="101" t="s">
        <v>3197</v>
      </c>
      <c r="C9" s="102">
        <v>154</v>
      </c>
      <c r="D9" s="103">
        <v>250</v>
      </c>
      <c r="E9" s="104">
        <v>1.623</v>
      </c>
    </row>
    <row r="10" s="84" customFormat="1" ht="28" customHeight="1" spans="1:5">
      <c r="A10" s="97">
        <v>2301901</v>
      </c>
      <c r="B10" s="101" t="s">
        <v>3198</v>
      </c>
      <c r="C10" s="105">
        <v>10847</v>
      </c>
      <c r="D10" s="103">
        <v>11824</v>
      </c>
      <c r="E10" s="104">
        <v>1.09</v>
      </c>
    </row>
    <row r="11" s="84" customFormat="1" ht="28" customHeight="1" spans="1:5">
      <c r="A11" s="97">
        <v>20911</v>
      </c>
      <c r="B11" s="98" t="s">
        <v>3199</v>
      </c>
      <c r="C11" s="99">
        <v>17173</v>
      </c>
      <c r="D11" s="99">
        <v>19592</v>
      </c>
      <c r="E11" s="100">
        <v>1.141</v>
      </c>
    </row>
    <row r="12" s="84" customFormat="1" ht="28" customHeight="1" spans="1:5">
      <c r="A12" s="97">
        <v>2091101</v>
      </c>
      <c r="B12" s="101" t="s">
        <v>3194</v>
      </c>
      <c r="C12" s="102">
        <v>17150</v>
      </c>
      <c r="D12" s="103">
        <v>19566</v>
      </c>
      <c r="E12" s="104">
        <v>1.141</v>
      </c>
    </row>
    <row r="13" s="84" customFormat="1" ht="28" customHeight="1" spans="1:5">
      <c r="A13" s="97">
        <v>2091199</v>
      </c>
      <c r="B13" s="101" t="s">
        <v>3200</v>
      </c>
      <c r="C13" s="102">
        <v>0</v>
      </c>
      <c r="D13" s="103"/>
      <c r="E13" s="104" t="s">
        <v>3168</v>
      </c>
    </row>
    <row r="14" s="84" customFormat="1" ht="28" customHeight="1" spans="1:5">
      <c r="A14" s="97">
        <v>2301705</v>
      </c>
      <c r="B14" s="101" t="s">
        <v>3201</v>
      </c>
      <c r="C14" s="102">
        <v>23</v>
      </c>
      <c r="D14" s="103">
        <v>26</v>
      </c>
      <c r="E14" s="104">
        <v>1.13</v>
      </c>
    </row>
    <row r="15" s="84" customFormat="1" ht="28" customHeight="1" spans="1:5">
      <c r="A15" s="97">
        <v>20902</v>
      </c>
      <c r="B15" s="98" t="s">
        <v>3202</v>
      </c>
      <c r="C15" s="99">
        <v>2016</v>
      </c>
      <c r="D15" s="99">
        <v>2200</v>
      </c>
      <c r="E15" s="100">
        <v>1.091</v>
      </c>
    </row>
    <row r="16" s="84" customFormat="1" ht="28" customHeight="1" spans="1:5">
      <c r="A16" s="97">
        <v>2090201</v>
      </c>
      <c r="B16" s="101" t="s">
        <v>3203</v>
      </c>
      <c r="C16" s="102">
        <v>984</v>
      </c>
      <c r="D16" s="103">
        <v>1081</v>
      </c>
      <c r="E16" s="104">
        <v>1.099</v>
      </c>
    </row>
    <row r="17" s="84" customFormat="1" ht="28" customHeight="1" spans="1:5">
      <c r="A17" s="97">
        <v>2090202</v>
      </c>
      <c r="B17" s="106" t="s">
        <v>3204</v>
      </c>
      <c r="C17" s="102">
        <v>40</v>
      </c>
      <c r="D17" s="103">
        <v>46</v>
      </c>
      <c r="E17" s="104">
        <v>1.15</v>
      </c>
    </row>
    <row r="18" s="84" customFormat="1" ht="28" customHeight="1" spans="1:5">
      <c r="A18" s="97">
        <v>2090206</v>
      </c>
      <c r="B18" s="106" t="s">
        <v>3205</v>
      </c>
      <c r="C18" s="102">
        <v>101</v>
      </c>
      <c r="D18" s="103">
        <v>3</v>
      </c>
      <c r="E18" s="104">
        <v>0.03</v>
      </c>
    </row>
    <row r="19" s="84" customFormat="1" ht="28" customHeight="1" spans="1:5">
      <c r="A19" s="97">
        <v>2090203</v>
      </c>
      <c r="B19" s="106" t="s">
        <v>3206</v>
      </c>
      <c r="C19" s="105">
        <v>10</v>
      </c>
      <c r="D19" s="103">
        <v>103</v>
      </c>
      <c r="E19" s="104">
        <v>10.3</v>
      </c>
    </row>
    <row r="20" s="84" customFormat="1" ht="28" customHeight="1" spans="1:5">
      <c r="A20" s="97">
        <v>2090205</v>
      </c>
      <c r="B20" s="101" t="s">
        <v>3207</v>
      </c>
      <c r="C20" s="105">
        <v>6</v>
      </c>
      <c r="D20" s="103">
        <v>6</v>
      </c>
      <c r="E20" s="104">
        <v>1</v>
      </c>
    </row>
    <row r="21" s="84" customFormat="1" ht="28" customHeight="1" spans="1:5">
      <c r="A21" s="97">
        <v>2090210</v>
      </c>
      <c r="B21" s="101" t="s">
        <v>3208</v>
      </c>
      <c r="C21" s="107"/>
      <c r="D21" s="103">
        <v>15</v>
      </c>
      <c r="E21" s="104" t="s">
        <v>3168</v>
      </c>
    </row>
    <row r="22" s="84" customFormat="1" ht="28" customHeight="1" spans="1:5">
      <c r="A22" s="97">
        <v>2090299</v>
      </c>
      <c r="B22" s="101" t="s">
        <v>3209</v>
      </c>
      <c r="C22" s="105">
        <v>5</v>
      </c>
      <c r="D22" s="103">
        <v>8</v>
      </c>
      <c r="E22" s="104">
        <v>1.6</v>
      </c>
    </row>
    <row r="23" s="84" customFormat="1" ht="28" customHeight="1" spans="1:5">
      <c r="A23" s="97">
        <v>2301702</v>
      </c>
      <c r="B23" s="101" t="s">
        <v>3210</v>
      </c>
      <c r="C23" s="103"/>
      <c r="D23" s="103">
        <v>1</v>
      </c>
      <c r="E23" s="104" t="s">
        <v>3168</v>
      </c>
    </row>
    <row r="24" s="84" customFormat="1" ht="28" customHeight="1" spans="1:5">
      <c r="A24" s="97">
        <v>2301902</v>
      </c>
      <c r="B24" s="101" t="s">
        <v>3211</v>
      </c>
      <c r="C24" s="103">
        <v>870</v>
      </c>
      <c r="D24" s="103">
        <v>937</v>
      </c>
      <c r="E24" s="104">
        <v>1.077</v>
      </c>
    </row>
    <row r="25" s="84" customFormat="1" ht="28" customHeight="1" spans="1:5">
      <c r="A25" s="97">
        <v>20904</v>
      </c>
      <c r="B25" s="98" t="s">
        <v>3212</v>
      </c>
      <c r="C25" s="99">
        <v>1357</v>
      </c>
      <c r="D25" s="99">
        <v>1620</v>
      </c>
      <c r="E25" s="100">
        <v>1.194</v>
      </c>
    </row>
    <row r="26" s="84" customFormat="1" ht="28" customHeight="1" spans="1:5">
      <c r="A26" s="97">
        <v>2090401</v>
      </c>
      <c r="B26" s="101" t="s">
        <v>3213</v>
      </c>
      <c r="C26" s="105">
        <v>735</v>
      </c>
      <c r="D26" s="103">
        <v>885</v>
      </c>
      <c r="E26" s="104">
        <v>1.204</v>
      </c>
    </row>
    <row r="27" s="84" customFormat="1" ht="28" customHeight="1" spans="1:5">
      <c r="A27" s="97">
        <v>2090402</v>
      </c>
      <c r="B27" s="101" t="s">
        <v>3214</v>
      </c>
      <c r="C27" s="107"/>
      <c r="D27" s="103"/>
      <c r="E27" s="104" t="s">
        <v>3168</v>
      </c>
    </row>
    <row r="28" s="84" customFormat="1" ht="28" customHeight="1" spans="1:5">
      <c r="A28" s="97">
        <v>2090499</v>
      </c>
      <c r="B28" s="101" t="s">
        <v>3196</v>
      </c>
      <c r="C28" s="103"/>
      <c r="D28" s="103">
        <v>1</v>
      </c>
      <c r="E28" s="104" t="s">
        <v>3168</v>
      </c>
    </row>
    <row r="29" s="84" customFormat="1" ht="28" customHeight="1" spans="1:5">
      <c r="A29" s="97">
        <v>2301904</v>
      </c>
      <c r="B29" s="101" t="s">
        <v>3215</v>
      </c>
      <c r="C29" s="103">
        <v>622</v>
      </c>
      <c r="D29" s="103">
        <v>734</v>
      </c>
      <c r="E29" s="104">
        <v>1.18</v>
      </c>
    </row>
    <row r="30" s="84" customFormat="1" ht="28" customHeight="1" spans="1:5">
      <c r="A30" s="97">
        <v>20910</v>
      </c>
      <c r="B30" s="98" t="s">
        <v>3216</v>
      </c>
      <c r="C30" s="99">
        <v>37845</v>
      </c>
      <c r="D30" s="99">
        <v>17169</v>
      </c>
      <c r="E30" s="100">
        <v>0.454</v>
      </c>
    </row>
    <row r="31" s="84" customFormat="1" ht="28" customHeight="1" spans="1:5">
      <c r="A31" s="97">
        <v>2091001</v>
      </c>
      <c r="B31" s="101" t="s">
        <v>3217</v>
      </c>
      <c r="C31" s="102">
        <v>7100</v>
      </c>
      <c r="D31" s="103">
        <v>8076</v>
      </c>
      <c r="E31" s="104">
        <v>1.137</v>
      </c>
    </row>
    <row r="32" s="84" customFormat="1" ht="28" customHeight="1" spans="1:5">
      <c r="A32" s="97">
        <v>2091002</v>
      </c>
      <c r="B32" s="101" t="s">
        <v>3218</v>
      </c>
      <c r="C32" s="102">
        <v>1469</v>
      </c>
      <c r="D32" s="103">
        <v>1662</v>
      </c>
      <c r="E32" s="104">
        <v>1.131</v>
      </c>
    </row>
    <row r="33" s="84" customFormat="1" ht="28" customHeight="1" spans="1:5">
      <c r="A33" s="97">
        <v>2091003</v>
      </c>
      <c r="B33" s="108" t="s">
        <v>3219</v>
      </c>
      <c r="C33" s="102">
        <v>260</v>
      </c>
      <c r="D33" s="103">
        <v>352</v>
      </c>
      <c r="E33" s="104">
        <v>1.354</v>
      </c>
    </row>
    <row r="34" s="84" customFormat="1" ht="28" customHeight="1" spans="1:5">
      <c r="A34" s="97">
        <v>2091099</v>
      </c>
      <c r="B34" s="101" t="s">
        <v>3220</v>
      </c>
      <c r="C34" s="103">
        <v>0</v>
      </c>
      <c r="D34" s="103">
        <v>3</v>
      </c>
      <c r="E34" s="104"/>
    </row>
    <row r="35" s="84" customFormat="1" ht="28" customHeight="1" spans="1:5">
      <c r="A35" s="97">
        <v>2301905</v>
      </c>
      <c r="B35" s="101" t="s">
        <v>3198</v>
      </c>
      <c r="C35" s="105">
        <v>29007</v>
      </c>
      <c r="D35" s="103">
        <v>7064</v>
      </c>
      <c r="E35" s="104">
        <v>0.244</v>
      </c>
    </row>
    <row r="36" s="84" customFormat="1" ht="28" customHeight="1" spans="1:5">
      <c r="A36" s="97">
        <v>2301704</v>
      </c>
      <c r="B36" s="101" t="s">
        <v>3221</v>
      </c>
      <c r="C36" s="105">
        <v>9</v>
      </c>
      <c r="D36" s="103">
        <v>12</v>
      </c>
      <c r="E36" s="104">
        <v>1.333</v>
      </c>
    </row>
    <row r="37" s="84" customFormat="1" ht="28" customHeight="1" spans="1:5">
      <c r="A37" s="97"/>
      <c r="B37" s="109" t="s">
        <v>3222</v>
      </c>
      <c r="C37" s="99">
        <v>80046</v>
      </c>
      <c r="D37" s="99">
        <v>64413</v>
      </c>
      <c r="E37" s="100">
        <v>0.805</v>
      </c>
    </row>
    <row r="38" s="84" customFormat="1" ht="28" customHeight="1" spans="1:5">
      <c r="A38" s="97"/>
      <c r="B38" s="101" t="s">
        <v>3213</v>
      </c>
      <c r="C38" s="103">
        <v>38505</v>
      </c>
      <c r="D38" s="103">
        <v>43549</v>
      </c>
      <c r="E38" s="104">
        <v>1.131</v>
      </c>
    </row>
    <row r="39" s="84" customFormat="1" ht="28" customHeight="1" spans="1:5">
      <c r="A39" s="97"/>
      <c r="B39" s="101" t="s">
        <v>3200</v>
      </c>
      <c r="C39" s="103">
        <v>9</v>
      </c>
      <c r="D39" s="103">
        <v>16</v>
      </c>
      <c r="E39" s="104">
        <v>1.778</v>
      </c>
    </row>
    <row r="40" s="84" customFormat="1" ht="28" customHeight="1" spans="1:5">
      <c r="A40" s="97"/>
      <c r="B40" s="101" t="s">
        <v>3201</v>
      </c>
      <c r="C40" s="103">
        <v>186</v>
      </c>
      <c r="D40" s="103">
        <v>289</v>
      </c>
      <c r="E40" s="104">
        <v>1.554</v>
      </c>
    </row>
    <row r="41" s="84" customFormat="1" ht="28" customHeight="1" spans="1:5">
      <c r="A41" s="97"/>
      <c r="B41" s="101" t="s">
        <v>3223</v>
      </c>
      <c r="C41" s="102">
        <v>41346</v>
      </c>
      <c r="D41" s="103">
        <v>20559</v>
      </c>
      <c r="E41" s="104">
        <v>0.497</v>
      </c>
    </row>
    <row r="42" s="84" customFormat="1" ht="15"/>
    <row r="43" s="84" customFormat="1" ht="15"/>
    <row r="44" s="84" customFormat="1" ht="15"/>
    <row r="45" s="84" customFormat="1" ht="15"/>
    <row r="46" s="84" customFormat="1" ht="15"/>
    <row r="47" s="84" customFormat="1" ht="15"/>
    <row r="48" s="84" customFormat="1" ht="15"/>
    <row r="49" s="84" customFormat="1" ht="15"/>
    <row r="50" s="84" customFormat="1" ht="15"/>
    <row r="51" s="84" customFormat="1" ht="15"/>
    <row r="52" s="84" customFormat="1" ht="15"/>
    <row r="53" s="84" customFormat="1" ht="15"/>
    <row r="54" s="84" customFormat="1" ht="15"/>
    <row r="55" s="84" customFormat="1" ht="15"/>
    <row r="56" s="84" customFormat="1" ht="15"/>
    <row r="57" s="84" customFormat="1" ht="15"/>
    <row r="58" s="84" customFormat="1" ht="15"/>
    <row r="59" s="84" customFormat="1" ht="15"/>
    <row r="60" s="84" customFormat="1" ht="15"/>
    <row r="61" s="84" customFormat="1" ht="15"/>
    <row r="62" s="84" customFormat="1" ht="15"/>
    <row r="63" s="84" customFormat="1" ht="15"/>
    <row r="64" s="84" customFormat="1" ht="15"/>
    <row r="65" s="84" customFormat="1" ht="15"/>
    <row r="66" s="84" customFormat="1" ht="15"/>
    <row r="67" s="84" customFormat="1" ht="15"/>
    <row r="68" s="84" customFormat="1" ht="15"/>
    <row r="69" s="84" customFormat="1" ht="15"/>
    <row r="70" s="84" customFormat="1" ht="15"/>
    <row r="71" s="84" customFormat="1" ht="15"/>
    <row r="72" s="84" customFormat="1" ht="15"/>
    <row r="73" s="84" customFormat="1" ht="15"/>
    <row r="74" s="84" customFormat="1" ht="15"/>
    <row r="75" s="84" customFormat="1" ht="15"/>
  </sheetData>
  <autoFilter xmlns:etc="http://www.wps.cn/officeDocument/2017/etCustomData" ref="A3:F41" etc:filterBottomFollowUsedRange="0">
    <extLst/>
  </autoFilter>
  <mergeCells count="6">
    <mergeCell ref="A1:E1"/>
    <mergeCell ref="A3:A4"/>
    <mergeCell ref="B3:B4"/>
    <mergeCell ref="C3:C4"/>
    <mergeCell ref="D3:D4"/>
    <mergeCell ref="E3:E4"/>
  </mergeCells>
  <conditionalFormatting sqref="D16">
    <cfRule type="cellIs" dxfId="5" priority="4" stopIfTrue="1" operator="lessThan">
      <formula>0</formula>
    </cfRule>
  </conditionalFormatting>
  <conditionalFormatting sqref="E16:F16">
    <cfRule type="cellIs" dxfId="5" priority="5" stopIfTrue="1" operator="lessThan">
      <formula>0</formula>
    </cfRule>
  </conditionalFormatting>
  <conditionalFormatting sqref="D21:D22">
    <cfRule type="cellIs" dxfId="3" priority="2" stopIfTrue="1" operator="lessThanOrEqual">
      <formula>-1</formula>
    </cfRule>
  </conditionalFormatting>
  <conditionalFormatting sqref="D5:D7 D10:D13 D16:D17 D20">
    <cfRule type="cellIs" dxfId="3" priority="3" stopIfTrue="1" operator="lessThanOrEqual">
      <formula>-1</formula>
    </cfRule>
  </conditionalFormatting>
  <conditionalFormatting sqref="B14:B22 C18:C19 C22">
    <cfRule type="cellIs" dxfId="5" priority="1" stopIfTrue="1" operator="lessThan">
      <formula>0</formula>
    </cfRule>
  </conditionalFormatting>
  <printOptions horizontalCentered="1"/>
  <pageMargins left="0.471527777777778" right="0.393055555555556" top="0.747916666666667" bottom="0.747916666666667" header="0.313888888888889" footer="0.313888888888889"/>
  <pageSetup paperSize="9" scale="75" orientation="portrait"/>
  <headerFooter alignWithMargins="0">
    <oddFooter>&amp;C&amp;16- &amp;P -</oddFooter>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4">
    <pageSetUpPr fitToPage="1"/>
  </sheetPr>
  <dimension ref="A1:G19"/>
  <sheetViews>
    <sheetView workbookViewId="0">
      <selection activeCell="H14" sqref="H14"/>
    </sheetView>
  </sheetViews>
  <sheetFormatPr defaultColWidth="10" defaultRowHeight="13.5" outlineLevelCol="6"/>
  <cols>
    <col min="1" max="1" width="24.6333333333333" style="31" customWidth="1"/>
    <col min="2" max="7" width="15.6333333333333" style="31" customWidth="1"/>
    <col min="8" max="8" width="9.76666666666667" style="31" customWidth="1"/>
    <col min="9" max="16384" width="10" style="31"/>
  </cols>
  <sheetData>
    <row r="1" s="31" customFormat="1" ht="30" customHeight="1" spans="1:1">
      <c r="A1" s="63"/>
    </row>
    <row r="2" s="31" customFormat="1" ht="28.6" customHeight="1" spans="1:7">
      <c r="A2" s="77" t="s">
        <v>3226</v>
      </c>
      <c r="B2" s="77"/>
      <c r="C2" s="77"/>
      <c r="D2" s="77"/>
      <c r="E2" s="77"/>
      <c r="F2" s="77"/>
      <c r="G2" s="77"/>
    </row>
    <row r="3" s="31" customFormat="1" ht="23" customHeight="1" spans="1:7">
      <c r="A3" s="67"/>
      <c r="B3" s="67"/>
      <c r="F3" s="68" t="s">
        <v>3227</v>
      </c>
      <c r="G3" s="68"/>
    </row>
    <row r="4" s="31" customFormat="1" ht="30" customHeight="1" spans="1:7">
      <c r="A4" s="72" t="s">
        <v>3228</v>
      </c>
      <c r="B4" s="72" t="s">
        <v>3229</v>
      </c>
      <c r="C4" s="72"/>
      <c r="D4" s="72"/>
      <c r="E4" s="72" t="s">
        <v>3230</v>
      </c>
      <c r="F4" s="72"/>
      <c r="G4" s="72"/>
    </row>
    <row r="5" s="31" customFormat="1" ht="30" customHeight="1" spans="1:7">
      <c r="A5" s="72"/>
      <c r="B5" s="78"/>
      <c r="C5" s="72" t="s">
        <v>3231</v>
      </c>
      <c r="D5" s="72" t="s">
        <v>3232</v>
      </c>
      <c r="E5" s="78"/>
      <c r="F5" s="72" t="s">
        <v>3231</v>
      </c>
      <c r="G5" s="72" t="s">
        <v>3232</v>
      </c>
    </row>
    <row r="6" s="31" customFormat="1" ht="30" customHeight="1" spans="1:7">
      <c r="A6" s="72" t="s">
        <v>3233</v>
      </c>
      <c r="B6" s="72" t="s">
        <v>3234</v>
      </c>
      <c r="C6" s="72" t="s">
        <v>3235</v>
      </c>
      <c r="D6" s="72" t="s">
        <v>3236</v>
      </c>
      <c r="E6" s="72" t="s">
        <v>3237</v>
      </c>
      <c r="F6" s="72" t="s">
        <v>3238</v>
      </c>
      <c r="G6" s="72" t="s">
        <v>3239</v>
      </c>
    </row>
    <row r="7" s="31" customFormat="1" ht="30" customHeight="1" spans="1:7">
      <c r="A7" s="73" t="s">
        <v>3240</v>
      </c>
      <c r="B7" s="79"/>
      <c r="C7" s="79"/>
      <c r="D7" s="79"/>
      <c r="E7" s="79"/>
      <c r="F7" s="79"/>
      <c r="G7" s="79"/>
    </row>
    <row r="8" s="31" customFormat="1" ht="30" customHeight="1" spans="1:7">
      <c r="A8" s="80" t="s">
        <v>3241</v>
      </c>
      <c r="B8" s="69">
        <f>C8+D8</f>
        <v>37.35</v>
      </c>
      <c r="C8" s="69">
        <v>20.1</v>
      </c>
      <c r="D8" s="69">
        <v>17.25</v>
      </c>
      <c r="E8" s="69">
        <v>37.1</v>
      </c>
      <c r="F8" s="69">
        <v>19.87</v>
      </c>
      <c r="G8" s="69">
        <v>17.23</v>
      </c>
    </row>
    <row r="9" s="31" customFormat="1" ht="30" customHeight="1" spans="1:7">
      <c r="A9" s="80"/>
      <c r="B9" s="78"/>
      <c r="C9" s="78"/>
      <c r="D9" s="78"/>
      <c r="E9" s="78"/>
      <c r="F9" s="78"/>
      <c r="G9" s="78"/>
    </row>
    <row r="10" s="31" customFormat="1" ht="30" customHeight="1" spans="1:7">
      <c r="A10" s="80"/>
      <c r="B10" s="78"/>
      <c r="C10" s="78"/>
      <c r="D10" s="78"/>
      <c r="E10" s="78"/>
      <c r="F10" s="78"/>
      <c r="G10" s="78"/>
    </row>
    <row r="11" s="31" customFormat="1" ht="30" customHeight="1" spans="1:7">
      <c r="A11" s="80" t="s">
        <v>2485</v>
      </c>
      <c r="B11" s="78"/>
      <c r="C11" s="78"/>
      <c r="D11" s="78"/>
      <c r="E11" s="78"/>
      <c r="F11" s="78"/>
      <c r="G11" s="78"/>
    </row>
    <row r="12" s="33" customFormat="1" ht="25" customHeight="1" spans="1:7">
      <c r="A12" s="62" t="s">
        <v>3242</v>
      </c>
      <c r="B12" s="62"/>
      <c r="C12" s="62"/>
      <c r="D12" s="62"/>
      <c r="E12" s="62"/>
      <c r="F12" s="62"/>
      <c r="G12" s="62"/>
    </row>
    <row r="13" s="33" customFormat="1" ht="25" customHeight="1" spans="1:7">
      <c r="A13" s="62" t="s">
        <v>3243</v>
      </c>
      <c r="B13" s="62"/>
      <c r="C13" s="62"/>
      <c r="D13" s="62"/>
      <c r="E13" s="62"/>
      <c r="F13" s="62"/>
      <c r="G13" s="62"/>
    </row>
    <row r="14" s="31" customFormat="1" ht="18" customHeight="1" spans="1:7">
      <c r="A14" s="63"/>
      <c r="B14" s="63"/>
      <c r="C14" s="63"/>
      <c r="D14" s="63"/>
      <c r="E14" s="63"/>
      <c r="F14" s="63"/>
      <c r="G14" s="63"/>
    </row>
    <row r="15" s="31" customFormat="1" ht="18" customHeight="1" spans="1:7">
      <c r="A15" s="63"/>
      <c r="B15" s="63"/>
      <c r="C15" s="63"/>
      <c r="D15" s="63"/>
      <c r="E15" s="63"/>
      <c r="F15" s="63"/>
      <c r="G15" s="63"/>
    </row>
    <row r="16" s="31" customFormat="1" ht="18" customHeight="1" spans="1:7">
      <c r="A16" s="63"/>
      <c r="B16" s="63"/>
      <c r="C16" s="63"/>
      <c r="D16" s="63"/>
      <c r="E16" s="63"/>
      <c r="F16" s="63"/>
      <c r="G16" s="63"/>
    </row>
    <row r="17" s="31" customFormat="1" ht="18" customHeight="1" spans="1:7">
      <c r="A17" s="63"/>
      <c r="B17" s="63"/>
      <c r="C17" s="63"/>
      <c r="D17" s="63"/>
      <c r="E17" s="63"/>
      <c r="F17" s="63"/>
      <c r="G17" s="63"/>
    </row>
    <row r="18" s="31" customFormat="1" ht="14" customHeight="1" spans="1:7">
      <c r="A18" s="63"/>
      <c r="B18" s="63"/>
      <c r="C18" s="63"/>
      <c r="D18" s="63"/>
      <c r="E18" s="63"/>
      <c r="F18" s="63"/>
      <c r="G18" s="63"/>
    </row>
    <row r="19" s="31" customFormat="1" ht="33" customHeight="1" spans="1:7">
      <c r="A19" s="67"/>
      <c r="B19" s="67"/>
      <c r="C19" s="67"/>
      <c r="D19" s="67"/>
      <c r="E19" s="67"/>
      <c r="F19" s="67"/>
      <c r="G19" s="67"/>
    </row>
  </sheetData>
  <mergeCells count="7">
    <mergeCell ref="A2:G2"/>
    <mergeCell ref="F3:G3"/>
    <mergeCell ref="B4:D4"/>
    <mergeCell ref="E4:G4"/>
    <mergeCell ref="A12:G12"/>
    <mergeCell ref="A13:G13"/>
    <mergeCell ref="A4:A5"/>
  </mergeCells>
  <printOptions horizontalCentered="1"/>
  <pageMargins left="0.708333333333333" right="0.708333333333333" top="0.629861111111111" bottom="0.751388888888889" header="0.306944444444444" footer="0.306944444444444"/>
  <pageSetup paperSize="9" fitToHeight="200" orientation="landscape" horizontalDpi="600" verticalDpi="600"/>
  <headerFooter>
    <oddFooter>&amp;C&amp;16- &amp;P -</oddFooter>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5">
    <pageSetUpPr fitToPage="1"/>
  </sheetPr>
  <dimension ref="A1:G16"/>
  <sheetViews>
    <sheetView topLeftCell="A3" workbookViewId="0">
      <selection activeCell="E11" sqref="E11"/>
    </sheetView>
  </sheetViews>
  <sheetFormatPr defaultColWidth="10" defaultRowHeight="13.5" outlineLevelCol="6"/>
  <cols>
    <col min="1" max="1" width="62.25" style="31" customWidth="1"/>
    <col min="2" max="3" width="28.6333333333333" style="31" customWidth="1"/>
    <col min="4" max="4" width="9.76666666666667" style="31" customWidth="1"/>
    <col min="5" max="16384" width="10" style="31"/>
  </cols>
  <sheetData>
    <row r="1" s="31" customFormat="1" ht="23" customHeight="1"/>
    <row r="2" s="31" customFormat="1" ht="14.3" customHeight="1" spans="1:1">
      <c r="A2" s="63"/>
    </row>
    <row r="3" s="31" customFormat="1" ht="28.6" customHeight="1" spans="1:3">
      <c r="A3" s="59" t="s">
        <v>3244</v>
      </c>
      <c r="B3" s="59"/>
      <c r="C3" s="59"/>
    </row>
    <row r="4" s="31" customFormat="1" ht="27" customHeight="1" spans="1:3">
      <c r="A4" s="67"/>
      <c r="B4" s="67"/>
      <c r="C4" s="68" t="s">
        <v>3227</v>
      </c>
    </row>
    <row r="5" s="70" customFormat="1" ht="24" customHeight="1" spans="1:3">
      <c r="A5" s="72" t="s">
        <v>3245</v>
      </c>
      <c r="B5" s="72" t="s">
        <v>3143</v>
      </c>
      <c r="C5" s="72" t="s">
        <v>3246</v>
      </c>
    </row>
    <row r="6" s="70" customFormat="1" ht="32" customHeight="1" spans="1:3">
      <c r="A6" s="73" t="s">
        <v>3247</v>
      </c>
      <c r="B6" s="69">
        <v>11.65</v>
      </c>
      <c r="C6" s="69">
        <v>19.98</v>
      </c>
    </row>
    <row r="7" s="70" customFormat="1" ht="32" customHeight="1" spans="1:3">
      <c r="A7" s="73" t="s">
        <v>3248</v>
      </c>
      <c r="B7" s="69">
        <v>17.96</v>
      </c>
      <c r="C7" s="69">
        <v>20.1</v>
      </c>
    </row>
    <row r="8" s="70" customFormat="1" ht="32" customHeight="1" spans="1:3">
      <c r="A8" s="73" t="s">
        <v>3249</v>
      </c>
      <c r="B8" s="69">
        <v>0.66</v>
      </c>
      <c r="C8" s="69">
        <v>0.74</v>
      </c>
    </row>
    <row r="9" s="70" customFormat="1" ht="30" customHeight="1" spans="1:3">
      <c r="A9" s="74" t="s">
        <v>3250</v>
      </c>
      <c r="B9" s="69"/>
      <c r="C9" s="69"/>
    </row>
    <row r="10" s="70" customFormat="1" ht="32" customHeight="1" spans="1:3">
      <c r="A10" s="74" t="s">
        <v>3251</v>
      </c>
      <c r="B10" s="69">
        <v>0.66</v>
      </c>
      <c r="C10" s="69">
        <v>0.74</v>
      </c>
    </row>
    <row r="11" s="70" customFormat="1" ht="32" customHeight="1" spans="1:3">
      <c r="A11" s="73" t="s">
        <v>3252</v>
      </c>
      <c r="B11" s="69">
        <v>0.08</v>
      </c>
      <c r="C11" s="69">
        <v>0.85</v>
      </c>
    </row>
    <row r="12" s="70" customFormat="1" ht="32" customHeight="1" spans="1:3">
      <c r="A12" s="73" t="s">
        <v>3253</v>
      </c>
      <c r="B12" s="69">
        <v>18.62</v>
      </c>
      <c r="C12" s="69">
        <v>19.87</v>
      </c>
    </row>
    <row r="13" s="70" customFormat="1" ht="32" customHeight="1" spans="1:3">
      <c r="A13" s="73" t="s">
        <v>3254</v>
      </c>
      <c r="B13" s="69"/>
      <c r="C13" s="69"/>
    </row>
    <row r="14" s="70" customFormat="1" ht="32" customHeight="1" spans="1:3">
      <c r="A14" s="73" t="s">
        <v>3255</v>
      </c>
      <c r="B14" s="69">
        <v>21.1</v>
      </c>
      <c r="C14" s="69"/>
    </row>
    <row r="15" s="71" customFormat="1" ht="75" customHeight="1" spans="1:7">
      <c r="A15" s="75" t="s">
        <v>3256</v>
      </c>
      <c r="B15" s="75"/>
      <c r="C15" s="75"/>
      <c r="D15" s="76"/>
      <c r="E15" s="76"/>
      <c r="F15" s="76"/>
      <c r="G15" s="76"/>
    </row>
    <row r="16" s="31" customFormat="1" spans="1:3">
      <c r="A16" s="67"/>
      <c r="B16" s="67"/>
      <c r="C16" s="67"/>
    </row>
  </sheetData>
  <mergeCells count="2">
    <mergeCell ref="A3:C3"/>
    <mergeCell ref="A15:C15"/>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6">
    <pageSetUpPr fitToPage="1"/>
  </sheetPr>
  <dimension ref="A1:G16"/>
  <sheetViews>
    <sheetView workbookViewId="0">
      <selection activeCell="E11" sqref="E11"/>
    </sheetView>
  </sheetViews>
  <sheetFormatPr defaultColWidth="10" defaultRowHeight="13.5" outlineLevelCol="6"/>
  <cols>
    <col min="1" max="1" width="60" style="31" customWidth="1"/>
    <col min="2" max="3" width="25.6333333333333" style="31" customWidth="1"/>
    <col min="4" max="4" width="9.76666666666667" style="31" customWidth="1"/>
    <col min="5" max="16384" width="10" style="31"/>
  </cols>
  <sheetData>
    <row r="1" s="31" customFormat="1" ht="23" customHeight="1"/>
    <row r="2" s="31" customFormat="1" ht="14.3" customHeight="1" spans="1:1">
      <c r="A2" s="63"/>
    </row>
    <row r="3" s="31" customFormat="1" ht="28.6" customHeight="1" spans="1:3">
      <c r="A3" s="59" t="s">
        <v>3257</v>
      </c>
      <c r="B3" s="59"/>
      <c r="C3" s="59"/>
    </row>
    <row r="4" s="31" customFormat="1" ht="27" customHeight="1" spans="1:3">
      <c r="A4" s="67"/>
      <c r="B4" s="67"/>
      <c r="C4" s="68" t="s">
        <v>3227</v>
      </c>
    </row>
    <row r="5" s="31" customFormat="1" ht="24" customHeight="1" spans="1:3">
      <c r="A5" s="38" t="s">
        <v>3245</v>
      </c>
      <c r="B5" s="38" t="s">
        <v>3143</v>
      </c>
      <c r="C5" s="38" t="s">
        <v>3246</v>
      </c>
    </row>
    <row r="6" s="31" customFormat="1" ht="32" customHeight="1" spans="1:3">
      <c r="A6" s="40" t="s">
        <v>3247</v>
      </c>
      <c r="B6" s="69">
        <v>11.65</v>
      </c>
      <c r="C6" s="69">
        <v>19.98</v>
      </c>
    </row>
    <row r="7" s="31" customFormat="1" ht="32" customHeight="1" spans="1:3">
      <c r="A7" s="40" t="s">
        <v>3248</v>
      </c>
      <c r="B7" s="69">
        <v>17.96</v>
      </c>
      <c r="C7" s="69">
        <v>20.1</v>
      </c>
    </row>
    <row r="8" s="31" customFormat="1" ht="32" customHeight="1" spans="1:3">
      <c r="A8" s="40" t="s">
        <v>3249</v>
      </c>
      <c r="B8" s="69">
        <v>0.66</v>
      </c>
      <c r="C8" s="69">
        <v>0.74</v>
      </c>
    </row>
    <row r="9" s="31" customFormat="1" ht="32" customHeight="1" spans="1:3">
      <c r="A9" s="40" t="s">
        <v>3258</v>
      </c>
      <c r="B9" s="69"/>
      <c r="C9" s="69"/>
    </row>
    <row r="10" s="31" customFormat="1" ht="32" customHeight="1" spans="1:3">
      <c r="A10" s="40" t="s">
        <v>3259</v>
      </c>
      <c r="B10" s="69">
        <v>0.66</v>
      </c>
      <c r="C10" s="69">
        <v>0.74</v>
      </c>
    </row>
    <row r="11" s="31" customFormat="1" ht="32" customHeight="1" spans="1:3">
      <c r="A11" s="40" t="s">
        <v>3252</v>
      </c>
      <c r="B11" s="69">
        <v>0.08</v>
      </c>
      <c r="C11" s="69">
        <v>0.85</v>
      </c>
    </row>
    <row r="12" s="31" customFormat="1" ht="32" customHeight="1" spans="1:3">
      <c r="A12" s="40" t="s">
        <v>3253</v>
      </c>
      <c r="B12" s="69">
        <v>18.62</v>
      </c>
      <c r="C12" s="69">
        <v>19.87</v>
      </c>
    </row>
    <row r="13" s="31" customFormat="1" ht="32" customHeight="1" spans="1:3">
      <c r="A13" s="40" t="s">
        <v>3254</v>
      </c>
      <c r="B13" s="69"/>
      <c r="C13" s="69"/>
    </row>
    <row r="14" s="31" customFormat="1" ht="32" customHeight="1" spans="1:3">
      <c r="A14" s="40" t="s">
        <v>3255</v>
      </c>
      <c r="B14" s="69">
        <v>21.1</v>
      </c>
      <c r="C14" s="69"/>
    </row>
    <row r="15" s="33" customFormat="1" ht="91" customHeight="1" spans="1:7">
      <c r="A15" s="47" t="s">
        <v>3260</v>
      </c>
      <c r="B15" s="47"/>
      <c r="C15" s="47"/>
      <c r="D15" s="62"/>
      <c r="E15" s="62"/>
      <c r="F15" s="62"/>
      <c r="G15" s="62"/>
    </row>
    <row r="16" s="31" customFormat="1" spans="1:3">
      <c r="A16" s="67"/>
      <c r="B16" s="67"/>
      <c r="C16" s="67"/>
    </row>
  </sheetData>
  <mergeCells count="2">
    <mergeCell ref="A3:C3"/>
    <mergeCell ref="A15:C15"/>
  </mergeCells>
  <printOptions horizontalCentered="1"/>
  <pageMargins left="0.708333333333333" right="0.708333333333333" top="0.354166666666667" bottom="0.472222222222222" header="0.306944444444444" footer="0.306944444444444"/>
  <pageSetup paperSize="9" fitToHeight="200" orientation="landscape" horizontalDpi="600" verticalDpi="600"/>
  <headerFooter>
    <oddFooter>&amp;C&amp;16- &amp;P -</oddFooter>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7">
    <pageSetUpPr fitToPage="1"/>
  </sheetPr>
  <dimension ref="A1:C14"/>
  <sheetViews>
    <sheetView workbookViewId="0">
      <selection activeCell="A12" sqref="$A12:$XFD12"/>
    </sheetView>
  </sheetViews>
  <sheetFormatPr defaultColWidth="10" defaultRowHeight="13.5" outlineLevelCol="2"/>
  <cols>
    <col min="1" max="1" width="60.5" style="31" customWidth="1"/>
    <col min="2" max="3" width="25.6333333333333" style="31" customWidth="1"/>
    <col min="4" max="4" width="9.76666666666667" style="31" customWidth="1"/>
    <col min="5" max="16384" width="10" style="31"/>
  </cols>
  <sheetData>
    <row r="1" s="31" customFormat="1" ht="24" customHeight="1"/>
    <row r="2" s="31" customFormat="1" ht="14.3" customHeight="1" spans="1:1">
      <c r="A2" s="63"/>
    </row>
    <row r="3" s="31" customFormat="1" ht="28.6" customHeight="1" spans="1:3">
      <c r="A3" s="59" t="s">
        <v>3261</v>
      </c>
      <c r="B3" s="59"/>
      <c r="C3" s="59"/>
    </row>
    <row r="4" s="31" customFormat="1" ht="25" customHeight="1" spans="1:3">
      <c r="A4" s="67"/>
      <c r="B4" s="67"/>
      <c r="C4" s="68" t="s">
        <v>3227</v>
      </c>
    </row>
    <row r="5" s="31" customFormat="1" ht="32" customHeight="1" spans="1:3">
      <c r="A5" s="38" t="s">
        <v>3245</v>
      </c>
      <c r="B5" s="38" t="s">
        <v>3143</v>
      </c>
      <c r="C5" s="38" t="s">
        <v>3246</v>
      </c>
    </row>
    <row r="6" s="31" customFormat="1" ht="32" customHeight="1" spans="1:3">
      <c r="A6" s="40" t="s">
        <v>3262</v>
      </c>
      <c r="B6" s="65">
        <v>7.19</v>
      </c>
      <c r="C6" s="65">
        <v>11.15</v>
      </c>
    </row>
    <row r="7" s="31" customFormat="1" ht="32" customHeight="1" spans="1:3">
      <c r="A7" s="40" t="s">
        <v>3263</v>
      </c>
      <c r="B7" s="65">
        <v>13.67</v>
      </c>
      <c r="C7" s="65">
        <v>17.25</v>
      </c>
    </row>
    <row r="8" s="31" customFormat="1" ht="32" customHeight="1" spans="1:3">
      <c r="A8" s="40" t="s">
        <v>3264</v>
      </c>
      <c r="B8" s="65">
        <v>2</v>
      </c>
      <c r="C8" s="65">
        <v>6.08</v>
      </c>
    </row>
    <row r="9" s="31" customFormat="1" ht="32" customHeight="1" spans="1:3">
      <c r="A9" s="40" t="s">
        <v>3265</v>
      </c>
      <c r="B9" s="65"/>
      <c r="C9" s="65"/>
    </row>
    <row r="10" s="31" customFormat="1" ht="32" customHeight="1" spans="1:3">
      <c r="A10" s="40" t="s">
        <v>3266</v>
      </c>
      <c r="B10" s="65">
        <v>9.19</v>
      </c>
      <c r="C10" s="65">
        <v>17.23</v>
      </c>
    </row>
    <row r="11" s="31" customFormat="1" ht="32" customHeight="1" spans="1:3">
      <c r="A11" s="40" t="s">
        <v>3267</v>
      </c>
      <c r="B11" s="65">
        <v>3.7</v>
      </c>
      <c r="C11" s="65"/>
    </row>
    <row r="12" s="31" customFormat="1" ht="32" customHeight="1" spans="1:3">
      <c r="A12" s="40" t="s">
        <v>3268</v>
      </c>
      <c r="B12" s="65">
        <v>20.95</v>
      </c>
      <c r="C12" s="65"/>
    </row>
    <row r="13" s="33" customFormat="1" ht="85" customHeight="1" spans="1:3">
      <c r="A13" s="47" t="s">
        <v>3269</v>
      </c>
      <c r="B13" s="47"/>
      <c r="C13" s="47"/>
    </row>
    <row r="14" s="31" customFormat="1" ht="31" customHeight="1" spans="1:3">
      <c r="A14" s="66"/>
      <c r="B14" s="66"/>
      <c r="C14" s="66"/>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8">
    <pageSetUpPr fitToPage="1"/>
  </sheetPr>
  <dimension ref="A1:C14"/>
  <sheetViews>
    <sheetView workbookViewId="0">
      <selection activeCell="E12" sqref="E12"/>
    </sheetView>
  </sheetViews>
  <sheetFormatPr defaultColWidth="10" defaultRowHeight="13.5" outlineLevelCol="2"/>
  <cols>
    <col min="1" max="1" width="59.3833333333333" style="31" customWidth="1"/>
    <col min="2" max="3" width="25.6333333333333" style="31" customWidth="1"/>
    <col min="4" max="4" width="9.76666666666667" style="31" customWidth="1"/>
    <col min="5" max="16384" width="10" style="31"/>
  </cols>
  <sheetData>
    <row r="1" s="31" customFormat="1" ht="24" customHeight="1"/>
    <row r="2" s="31" customFormat="1" ht="14.3" customHeight="1" spans="1:1">
      <c r="A2" s="63"/>
    </row>
    <row r="3" s="31" customFormat="1" ht="28.6" customHeight="1" spans="1:3">
      <c r="A3" s="59" t="s">
        <v>3270</v>
      </c>
      <c r="B3" s="59"/>
      <c r="C3" s="59"/>
    </row>
    <row r="4" s="32" customFormat="1" ht="25" customHeight="1" spans="1:3">
      <c r="A4" s="64"/>
      <c r="B4" s="64"/>
      <c r="C4" s="50" t="s">
        <v>3227</v>
      </c>
    </row>
    <row r="5" s="32" customFormat="1" ht="32" customHeight="1" spans="1:3">
      <c r="A5" s="38" t="s">
        <v>3245</v>
      </c>
      <c r="B5" s="38" t="s">
        <v>3143</v>
      </c>
      <c r="C5" s="38" t="s">
        <v>3246</v>
      </c>
    </row>
    <row r="6" s="32" customFormat="1" ht="32" customHeight="1" spans="1:3">
      <c r="A6" s="40" t="s">
        <v>3262</v>
      </c>
      <c r="B6" s="65">
        <v>7.19</v>
      </c>
      <c r="C6" s="65">
        <v>11.15</v>
      </c>
    </row>
    <row r="7" s="32" customFormat="1" ht="32" customHeight="1" spans="1:3">
      <c r="A7" s="40" t="s">
        <v>3263</v>
      </c>
      <c r="B7" s="65">
        <v>13.67</v>
      </c>
      <c r="C7" s="65">
        <v>17.25</v>
      </c>
    </row>
    <row r="8" s="32" customFormat="1" ht="32" customHeight="1" spans="1:3">
      <c r="A8" s="40" t="s">
        <v>3264</v>
      </c>
      <c r="B8" s="65">
        <v>2</v>
      </c>
      <c r="C8" s="65">
        <v>6.08</v>
      </c>
    </row>
    <row r="9" s="32" customFormat="1" ht="32" customHeight="1" spans="1:3">
      <c r="A9" s="40" t="s">
        <v>3265</v>
      </c>
      <c r="B9" s="65"/>
      <c r="C9" s="65"/>
    </row>
    <row r="10" s="32" customFormat="1" ht="32" customHeight="1" spans="1:3">
      <c r="A10" s="40" t="s">
        <v>3266</v>
      </c>
      <c r="B10" s="65">
        <v>9.19</v>
      </c>
      <c r="C10" s="65">
        <v>17.23</v>
      </c>
    </row>
    <row r="11" s="32" customFormat="1" ht="32" customHeight="1" spans="1:3">
      <c r="A11" s="40" t="s">
        <v>3267</v>
      </c>
      <c r="B11" s="65">
        <v>3.7</v>
      </c>
      <c r="C11" s="65"/>
    </row>
    <row r="12" s="32" customFormat="1" ht="32" customHeight="1" spans="1:3">
      <c r="A12" s="40" t="s">
        <v>3268</v>
      </c>
      <c r="B12" s="65">
        <v>20.95</v>
      </c>
      <c r="C12" s="65"/>
    </row>
    <row r="13" s="33" customFormat="1" ht="90" customHeight="1" spans="1:3">
      <c r="A13" s="47" t="s">
        <v>3271</v>
      </c>
      <c r="B13" s="47"/>
      <c r="C13" s="47"/>
    </row>
    <row r="14" s="31" customFormat="1" ht="31" customHeight="1" spans="1:3">
      <c r="A14" s="66"/>
      <c r="B14" s="66"/>
      <c r="C14" s="66"/>
    </row>
  </sheetData>
  <mergeCells count="3">
    <mergeCell ref="A3:C3"/>
    <mergeCell ref="A13:C13"/>
    <mergeCell ref="A14:C14"/>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29">
    <pageSetUpPr fitToPage="1"/>
  </sheetPr>
  <dimension ref="A1:D26"/>
  <sheetViews>
    <sheetView topLeftCell="A16" workbookViewId="0">
      <selection activeCell="G3" sqref="G3"/>
    </sheetView>
  </sheetViews>
  <sheetFormatPr defaultColWidth="10" defaultRowHeight="13.5" outlineLevelCol="3"/>
  <cols>
    <col min="1" max="1" width="36" style="31" customWidth="1"/>
    <col min="2" max="4" width="15.6333333333333" style="31" customWidth="1"/>
    <col min="5" max="5" width="9.76666666666667" style="31" customWidth="1"/>
    <col min="6" max="16384" width="10" style="31"/>
  </cols>
  <sheetData>
    <row r="1" s="31" customFormat="1" ht="63" customHeight="1" spans="1:4">
      <c r="A1" s="59" t="s">
        <v>3272</v>
      </c>
      <c r="B1" s="59"/>
      <c r="C1" s="59"/>
      <c r="D1" s="59"/>
    </row>
    <row r="2" s="32" customFormat="1" ht="30" customHeight="1" spans="4:4">
      <c r="D2" s="50" t="s">
        <v>3227</v>
      </c>
    </row>
    <row r="3" s="32" customFormat="1" ht="25" customHeight="1" spans="1:4">
      <c r="A3" s="38" t="s">
        <v>3245</v>
      </c>
      <c r="B3" s="38" t="s">
        <v>3273</v>
      </c>
      <c r="C3" s="38" t="s">
        <v>3274</v>
      </c>
      <c r="D3" s="38" t="s">
        <v>3275</v>
      </c>
    </row>
    <row r="4" s="32" customFormat="1" ht="25" customHeight="1" spans="1:4">
      <c r="A4" s="60" t="s">
        <v>3276</v>
      </c>
      <c r="B4" s="52" t="s">
        <v>3277</v>
      </c>
      <c r="C4" s="53">
        <f>C5+C7</f>
        <v>6.82</v>
      </c>
      <c r="D4" s="53">
        <f>D5+D7</f>
        <v>6.82</v>
      </c>
    </row>
    <row r="5" s="32" customFormat="1" ht="25" customHeight="1" spans="1:4">
      <c r="A5" s="61" t="s">
        <v>3278</v>
      </c>
      <c r="B5" s="52" t="s">
        <v>3235</v>
      </c>
      <c r="C5" s="53">
        <v>0.74</v>
      </c>
      <c r="D5" s="53">
        <v>0.74</v>
      </c>
    </row>
    <row r="6" s="32" customFormat="1" ht="25" customHeight="1" spans="1:4">
      <c r="A6" s="61" t="s">
        <v>3279</v>
      </c>
      <c r="B6" s="52" t="s">
        <v>3236</v>
      </c>
      <c r="C6" s="53">
        <v>0.66</v>
      </c>
      <c r="D6" s="53">
        <v>0.66</v>
      </c>
    </row>
    <row r="7" s="32" customFormat="1" ht="25" customHeight="1" spans="1:4">
      <c r="A7" s="61" t="s">
        <v>3280</v>
      </c>
      <c r="B7" s="52" t="s">
        <v>3281</v>
      </c>
      <c r="C7" s="53">
        <v>6.08</v>
      </c>
      <c r="D7" s="53">
        <v>6.08</v>
      </c>
    </row>
    <row r="8" s="32" customFormat="1" ht="25" customHeight="1" spans="1:4">
      <c r="A8" s="61" t="s">
        <v>3279</v>
      </c>
      <c r="B8" s="52" t="s">
        <v>3238</v>
      </c>
      <c r="C8" s="53">
        <v>5.18</v>
      </c>
      <c r="D8" s="53">
        <v>5.18</v>
      </c>
    </row>
    <row r="9" s="32" customFormat="1" ht="25" customHeight="1" spans="1:4">
      <c r="A9" s="60" t="s">
        <v>3282</v>
      </c>
      <c r="B9" s="52" t="s">
        <v>3283</v>
      </c>
      <c r="C9" s="53">
        <f>C10+C11</f>
        <v>0.85</v>
      </c>
      <c r="D9" s="53">
        <f>D10+D11</f>
        <v>0.85</v>
      </c>
    </row>
    <row r="10" s="32" customFormat="1" ht="25" customHeight="1" spans="1:4">
      <c r="A10" s="61" t="s">
        <v>3278</v>
      </c>
      <c r="B10" s="52" t="s">
        <v>3284</v>
      </c>
      <c r="C10" s="53">
        <v>0.85</v>
      </c>
      <c r="D10" s="53">
        <v>0.85</v>
      </c>
    </row>
    <row r="11" s="32" customFormat="1" ht="25" customHeight="1" spans="1:4">
      <c r="A11" s="61" t="s">
        <v>3280</v>
      </c>
      <c r="B11" s="52" t="s">
        <v>3285</v>
      </c>
      <c r="C11" s="53">
        <v>0</v>
      </c>
      <c r="D11" s="53">
        <v>0</v>
      </c>
    </row>
    <row r="12" s="32" customFormat="1" ht="25" customHeight="1" spans="1:4">
      <c r="A12" s="60" t="s">
        <v>3286</v>
      </c>
      <c r="B12" s="52" t="s">
        <v>3287</v>
      </c>
      <c r="C12" s="53">
        <f>C13+C14</f>
        <v>1.07</v>
      </c>
      <c r="D12" s="53">
        <f>D13+D14</f>
        <v>1.07</v>
      </c>
    </row>
    <row r="13" s="32" customFormat="1" ht="25" customHeight="1" spans="1:4">
      <c r="A13" s="61" t="s">
        <v>3278</v>
      </c>
      <c r="B13" s="52" t="s">
        <v>3288</v>
      </c>
      <c r="C13" s="53">
        <v>0.74</v>
      </c>
      <c r="D13" s="53">
        <v>0.74</v>
      </c>
    </row>
    <row r="14" s="32" customFormat="1" ht="25" customHeight="1" spans="1:4">
      <c r="A14" s="61" t="s">
        <v>3280</v>
      </c>
      <c r="B14" s="52" t="s">
        <v>3289</v>
      </c>
      <c r="C14" s="53">
        <v>0.33</v>
      </c>
      <c r="D14" s="53">
        <v>0.33</v>
      </c>
    </row>
    <row r="15" s="32" customFormat="1" ht="25" customHeight="1" spans="1:4">
      <c r="A15" s="60" t="s">
        <v>3290</v>
      </c>
      <c r="B15" s="52" t="s">
        <v>3291</v>
      </c>
      <c r="C15" s="53">
        <f>C16+C19</f>
        <v>0.77</v>
      </c>
      <c r="D15" s="53">
        <f>D16+D19</f>
        <v>0.77</v>
      </c>
    </row>
    <row r="16" s="32" customFormat="1" ht="25" customHeight="1" spans="1:4">
      <c r="A16" s="61" t="s">
        <v>3278</v>
      </c>
      <c r="B16" s="52" t="s">
        <v>3292</v>
      </c>
      <c r="C16" s="53">
        <f>C17+C18</f>
        <v>0.77</v>
      </c>
      <c r="D16" s="53">
        <f>D17+D18</f>
        <v>0.77</v>
      </c>
    </row>
    <row r="17" s="32" customFormat="1" ht="25" customHeight="1" spans="1:4">
      <c r="A17" s="61" t="s">
        <v>3293</v>
      </c>
      <c r="B17" s="52"/>
      <c r="C17" s="53">
        <v>0.58</v>
      </c>
      <c r="D17" s="53">
        <v>0.58</v>
      </c>
    </row>
    <row r="18" s="32" customFormat="1" ht="25" customHeight="1" spans="1:4">
      <c r="A18" s="61" t="s">
        <v>3294</v>
      </c>
      <c r="B18" s="52" t="s">
        <v>3295</v>
      </c>
      <c r="C18" s="53">
        <v>0.19</v>
      </c>
      <c r="D18" s="53">
        <v>0.19</v>
      </c>
    </row>
    <row r="19" s="32" customFormat="1" ht="25" customHeight="1" spans="1:4">
      <c r="A19" s="61" t="s">
        <v>3280</v>
      </c>
      <c r="B19" s="52" t="s">
        <v>3296</v>
      </c>
      <c r="C19" s="53">
        <f>C20+C21</f>
        <v>0</v>
      </c>
      <c r="D19" s="53">
        <f>D20+D21</f>
        <v>0</v>
      </c>
    </row>
    <row r="20" s="32" customFormat="1" ht="25" customHeight="1" spans="1:4">
      <c r="A20" s="61" t="s">
        <v>3293</v>
      </c>
      <c r="B20" s="52"/>
      <c r="C20" s="53"/>
      <c r="D20" s="53"/>
    </row>
    <row r="21" s="32" customFormat="1" ht="25" customHeight="1" spans="1:4">
      <c r="A21" s="61" t="s">
        <v>3297</v>
      </c>
      <c r="B21" s="52" t="s">
        <v>3298</v>
      </c>
      <c r="C21" s="53"/>
      <c r="D21" s="53"/>
    </row>
    <row r="22" s="32" customFormat="1" ht="25" customHeight="1" spans="1:4">
      <c r="A22" s="60" t="s">
        <v>3299</v>
      </c>
      <c r="B22" s="52" t="s">
        <v>3300</v>
      </c>
      <c r="C22" s="53">
        <f>C23+C24</f>
        <v>1.1</v>
      </c>
      <c r="D22" s="53">
        <f>D23+D24</f>
        <v>1.1</v>
      </c>
    </row>
    <row r="23" s="32" customFormat="1" ht="25" customHeight="1" spans="1:4">
      <c r="A23" s="61" t="s">
        <v>3278</v>
      </c>
      <c r="B23" s="52" t="s">
        <v>3301</v>
      </c>
      <c r="C23" s="53">
        <v>0.74</v>
      </c>
      <c r="D23" s="53">
        <v>0.74</v>
      </c>
    </row>
    <row r="24" s="32" customFormat="1" ht="25" customHeight="1" spans="1:4">
      <c r="A24" s="61" t="s">
        <v>3280</v>
      </c>
      <c r="B24" s="52" t="s">
        <v>3302</v>
      </c>
      <c r="C24" s="53">
        <v>0.36</v>
      </c>
      <c r="D24" s="53">
        <v>0.36</v>
      </c>
    </row>
    <row r="25" s="33" customFormat="1" ht="70" customHeight="1" spans="1:4">
      <c r="A25" s="62" t="s">
        <v>3303</v>
      </c>
      <c r="B25" s="62"/>
      <c r="C25" s="62"/>
      <c r="D25" s="62"/>
    </row>
    <row r="26" s="31" customFormat="1" ht="25" customHeight="1" spans="1:4">
      <c r="A26" s="63"/>
      <c r="B26" s="63"/>
      <c r="C26" s="63"/>
      <c r="D26" s="63"/>
    </row>
  </sheetData>
  <mergeCells count="3">
    <mergeCell ref="A1:D1"/>
    <mergeCell ref="A25:D25"/>
    <mergeCell ref="A26:D26"/>
  </mergeCells>
  <printOptions horizontalCentered="1"/>
  <pageMargins left="0.708333333333333" right="0.708333333333333" top="0.393055555555556" bottom="0.751388888888889" header="0.306944444444444" footer="0.306944444444444"/>
  <pageSetup paperSize="9" fitToHeight="200" orientation="portrait" horizontalDpi="600" verticalDpi="600"/>
  <headerFooter>
    <oddFooter>&amp;C&amp;16- &amp;P -</oddFooter>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0">
    <pageSetUpPr fitToPage="1"/>
  </sheetPr>
  <dimension ref="A1:F20"/>
  <sheetViews>
    <sheetView tabSelected="1" topLeftCell="A2" workbookViewId="0">
      <selection activeCell="I11" sqref="I11"/>
    </sheetView>
  </sheetViews>
  <sheetFormatPr defaultColWidth="8.88333333333333" defaultRowHeight="13.5" outlineLevelCol="5"/>
  <cols>
    <col min="1" max="1" width="8.88333333333333" style="31"/>
    <col min="2" max="2" width="49.3833333333333" style="31" customWidth="1"/>
    <col min="3" max="6" width="20.6333333333333" style="31" customWidth="1"/>
    <col min="7" max="16384" width="8.88333333333333" style="31"/>
  </cols>
  <sheetData>
    <row r="1" s="31" customFormat="1" spans="1:1">
      <c r="A1" s="48"/>
    </row>
    <row r="2" s="31" customFormat="1" ht="45" customHeight="1" spans="1:6">
      <c r="A2" s="34" t="s">
        <v>3304</v>
      </c>
      <c r="B2" s="34"/>
      <c r="C2" s="34"/>
      <c r="D2" s="34"/>
      <c r="E2" s="34"/>
      <c r="F2" s="34"/>
    </row>
    <row r="3" s="32" customFormat="1" ht="18" customHeight="1" spans="2:6">
      <c r="B3" s="49" t="s">
        <v>3227</v>
      </c>
      <c r="C3" s="50"/>
      <c r="D3" s="50"/>
      <c r="E3" s="50"/>
      <c r="F3" s="50"/>
    </row>
    <row r="4" s="32" customFormat="1" ht="30" customHeight="1" spans="1:6">
      <c r="A4" s="37" t="s">
        <v>4</v>
      </c>
      <c r="B4" s="37"/>
      <c r="C4" s="38" t="s">
        <v>3233</v>
      </c>
      <c r="D4" s="38" t="s">
        <v>3274</v>
      </c>
      <c r="E4" s="38" t="s">
        <v>3275</v>
      </c>
      <c r="F4" s="38" t="s">
        <v>3305</v>
      </c>
    </row>
    <row r="5" s="32" customFormat="1" ht="30" customHeight="1" spans="1:6">
      <c r="A5" s="51" t="s">
        <v>3306</v>
      </c>
      <c r="B5" s="51"/>
      <c r="C5" s="52" t="s">
        <v>3234</v>
      </c>
      <c r="D5" s="53">
        <f>D6+D7</f>
        <v>37.35</v>
      </c>
      <c r="E5" s="53">
        <f>E6+E7</f>
        <v>37.35</v>
      </c>
      <c r="F5" s="54"/>
    </row>
    <row r="6" s="32" customFormat="1" ht="30" customHeight="1" spans="1:6">
      <c r="A6" s="55" t="s">
        <v>3307</v>
      </c>
      <c r="B6" s="55"/>
      <c r="C6" s="52" t="s">
        <v>3235</v>
      </c>
      <c r="D6" s="53">
        <v>20.1</v>
      </c>
      <c r="E6" s="53">
        <v>20.1</v>
      </c>
      <c r="F6" s="54"/>
    </row>
    <row r="7" s="32" customFormat="1" ht="30" customHeight="1" spans="1:6">
      <c r="A7" s="55" t="s">
        <v>3308</v>
      </c>
      <c r="B7" s="55"/>
      <c r="C7" s="52" t="s">
        <v>3236</v>
      </c>
      <c r="D7" s="53">
        <v>17.25</v>
      </c>
      <c r="E7" s="53">
        <v>17.25</v>
      </c>
      <c r="F7" s="54"/>
    </row>
    <row r="8" s="32" customFormat="1" ht="30" customHeight="1" spans="1:6">
      <c r="A8" s="56" t="s">
        <v>3309</v>
      </c>
      <c r="B8" s="56"/>
      <c r="C8" s="52" t="s">
        <v>3237</v>
      </c>
      <c r="D8" s="53">
        <f>D9+D10</f>
        <v>41.05</v>
      </c>
      <c r="E8" s="53">
        <f>E9+E10</f>
        <v>41.05</v>
      </c>
      <c r="F8" s="54"/>
    </row>
    <row r="9" s="32" customFormat="1" ht="30" customHeight="1" spans="1:6">
      <c r="A9" s="55" t="s">
        <v>3307</v>
      </c>
      <c r="B9" s="55"/>
      <c r="C9" s="52" t="s">
        <v>3238</v>
      </c>
      <c r="D9" s="53">
        <v>20.1</v>
      </c>
      <c r="E9" s="53">
        <v>20.1</v>
      </c>
      <c r="F9" s="54"/>
    </row>
    <row r="10" s="32" customFormat="1" ht="30" customHeight="1" spans="1:6">
      <c r="A10" s="55" t="s">
        <v>3308</v>
      </c>
      <c r="B10" s="55"/>
      <c r="C10" s="52" t="s">
        <v>3239</v>
      </c>
      <c r="D10" s="53">
        <v>20.95</v>
      </c>
      <c r="E10" s="53">
        <v>20.95</v>
      </c>
      <c r="F10" s="54"/>
    </row>
    <row r="11" s="33" customFormat="1" ht="41" customHeight="1" spans="1:6">
      <c r="A11" s="47" t="s">
        <v>3310</v>
      </c>
      <c r="B11" s="47"/>
      <c r="C11" s="47"/>
      <c r="D11" s="47"/>
      <c r="E11" s="47"/>
      <c r="F11" s="47"/>
    </row>
    <row r="14" s="31" customFormat="1" ht="19.5" spans="1:1">
      <c r="A14" s="57"/>
    </row>
    <row r="15" s="31" customFormat="1" ht="19" customHeight="1" spans="1:1">
      <c r="A15" s="58"/>
    </row>
    <row r="16" s="31" customFormat="1" ht="29" customHeight="1"/>
    <row r="17" s="31" customFormat="1" ht="29" customHeight="1"/>
    <row r="18" s="31" customFormat="1" ht="29" customHeight="1"/>
    <row r="19" s="31" customFormat="1" ht="29" customHeight="1"/>
    <row r="20" s="31" customFormat="1" ht="30" customHeight="1" spans="1:1">
      <c r="A20" s="58"/>
    </row>
  </sheetData>
  <mergeCells count="9">
    <mergeCell ref="A2:F2"/>
    <mergeCell ref="B3:F3"/>
    <mergeCell ref="A4:B4"/>
    <mergeCell ref="A6:B6"/>
    <mergeCell ref="A7:B7"/>
    <mergeCell ref="A8:B8"/>
    <mergeCell ref="A9:B9"/>
    <mergeCell ref="A10:B10"/>
    <mergeCell ref="A11:F11"/>
  </mergeCells>
  <printOptions horizontalCentered="1"/>
  <pageMargins left="0.708333333333333" right="0.708333333333333" top="1.10208333333333" bottom="0.751388888888889" header="0.306944444444444" footer="0.306944444444444"/>
  <pageSetup paperSize="9" scale="95" fitToHeight="200" orientation="landscape" horizontalDpi="600" verticalDpi="600"/>
  <headerFooter>
    <oddFooter>&amp;C&amp;16- &amp;P -</oddFooter>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1">
    <pageSetUpPr fitToPage="1"/>
  </sheetPr>
  <dimension ref="A1:F9"/>
  <sheetViews>
    <sheetView topLeftCell="A2" workbookViewId="0">
      <selection activeCell="H5" sqref="H5"/>
    </sheetView>
  </sheetViews>
  <sheetFormatPr defaultColWidth="8.88333333333333" defaultRowHeight="13.5" outlineLevelCol="5"/>
  <cols>
    <col min="1" max="1" width="8.88333333333333" style="31"/>
    <col min="2" max="6" width="24.2166666666667" style="31" customWidth="1"/>
    <col min="7" max="16384" width="8.88333333333333" style="31"/>
  </cols>
  <sheetData>
    <row r="1" s="31" customFormat="1" ht="24" customHeight="1"/>
    <row r="2" s="31" customFormat="1" ht="27" spans="1:6">
      <c r="A2" s="34" t="s">
        <v>3311</v>
      </c>
      <c r="B2" s="35"/>
      <c r="C2" s="35"/>
      <c r="D2" s="35"/>
      <c r="E2" s="35"/>
      <c r="F2" s="35"/>
    </row>
    <row r="3" s="31" customFormat="1" ht="23" customHeight="1" spans="1:6">
      <c r="A3" s="36" t="s">
        <v>3227</v>
      </c>
      <c r="B3" s="36"/>
      <c r="C3" s="36"/>
      <c r="D3" s="36"/>
      <c r="E3" s="36"/>
      <c r="F3" s="36"/>
    </row>
    <row r="4" s="32" customFormat="1" ht="30" customHeight="1" spans="1:6">
      <c r="A4" s="37" t="s">
        <v>3312</v>
      </c>
      <c r="B4" s="38" t="s">
        <v>3157</v>
      </c>
      <c r="C4" s="38" t="s">
        <v>3313</v>
      </c>
      <c r="D4" s="38" t="s">
        <v>3314</v>
      </c>
      <c r="E4" s="38" t="s">
        <v>3315</v>
      </c>
      <c r="F4" s="38" t="s">
        <v>3316</v>
      </c>
    </row>
    <row r="5" s="32" customFormat="1" ht="45" customHeight="1" spans="1:6">
      <c r="A5" s="39">
        <v>1</v>
      </c>
      <c r="B5" s="40" t="s">
        <v>3317</v>
      </c>
      <c r="C5" s="41" t="s">
        <v>3318</v>
      </c>
      <c r="D5" s="42" t="s">
        <v>3319</v>
      </c>
      <c r="E5" s="42" t="s">
        <v>3320</v>
      </c>
      <c r="F5" s="43">
        <v>0.08</v>
      </c>
    </row>
    <row r="6" s="32" customFormat="1" ht="45" customHeight="1" spans="1:6">
      <c r="A6" s="39">
        <v>2</v>
      </c>
      <c r="B6" s="40" t="s">
        <v>3317</v>
      </c>
      <c r="C6" s="41" t="s">
        <v>3318</v>
      </c>
      <c r="D6" s="42" t="s">
        <v>3319</v>
      </c>
      <c r="E6" s="42" t="s">
        <v>3321</v>
      </c>
      <c r="F6" s="43">
        <v>0.15</v>
      </c>
    </row>
    <row r="7" s="32" customFormat="1" ht="45" customHeight="1" spans="1:6">
      <c r="A7" s="39">
        <v>3</v>
      </c>
      <c r="B7" s="40" t="s">
        <v>3322</v>
      </c>
      <c r="C7" s="41" t="s">
        <v>3323</v>
      </c>
      <c r="D7" s="42" t="s">
        <v>3324</v>
      </c>
      <c r="E7" s="42" t="s">
        <v>3321</v>
      </c>
      <c r="F7" s="43">
        <v>0.27</v>
      </c>
    </row>
    <row r="8" s="32" customFormat="1" ht="45" customHeight="1" spans="1:6">
      <c r="A8" s="44" t="s">
        <v>2504</v>
      </c>
      <c r="B8" s="45"/>
      <c r="C8" s="45"/>
      <c r="D8" s="45"/>
      <c r="E8" s="46"/>
      <c r="F8" s="43">
        <f>SUM(F5:F7)</f>
        <v>0.5</v>
      </c>
    </row>
    <row r="9" s="33" customFormat="1" ht="33" customHeight="1" spans="1:6">
      <c r="A9" s="47" t="s">
        <v>3325</v>
      </c>
      <c r="B9" s="47"/>
      <c r="C9" s="47"/>
      <c r="D9" s="47"/>
      <c r="E9" s="47"/>
      <c r="F9" s="47"/>
    </row>
  </sheetData>
  <mergeCells count="4">
    <mergeCell ref="A2:F2"/>
    <mergeCell ref="A3:F3"/>
    <mergeCell ref="A8:E8"/>
    <mergeCell ref="A9:F9"/>
  </mergeCells>
  <printOptions horizontalCentered="1"/>
  <pageMargins left="0.708333333333333" right="0.708333333333333" top="0.751388888888889" bottom="0.751388888888889" header="0.306944444444444" footer="0.306944444444444"/>
  <pageSetup paperSize="9" fitToHeight="200" orientation="landscape" horizontalDpi="600" verticalDpi="600"/>
  <headerFooter>
    <oddFooter>&amp;C&amp;16- &amp;P -</oddFooter>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2">
    <pageSetUpPr fitToPage="1"/>
  </sheetPr>
  <dimension ref="A2:J69"/>
  <sheetViews>
    <sheetView topLeftCell="A5" workbookViewId="0">
      <selection activeCell="F13" sqref="F13"/>
    </sheetView>
  </sheetViews>
  <sheetFormatPr defaultColWidth="8" defaultRowHeight="12"/>
  <cols>
    <col min="1" max="1" width="25.3833333333333" style="11"/>
    <col min="2" max="2" width="23.775" style="11" customWidth="1"/>
    <col min="3" max="5" width="20.6333333333333" style="11" customWidth="1"/>
    <col min="6" max="6" width="14.3333333333333" style="11" customWidth="1"/>
    <col min="7" max="7" width="20.6333333333333" style="11" customWidth="1"/>
    <col min="8" max="8" width="13.3333333333333" style="11" customWidth="1"/>
    <col min="9" max="9" width="12.5" style="11" customWidth="1"/>
    <col min="10" max="10" width="20.5" style="11" customWidth="1"/>
    <col min="11" max="16384" width="8" style="11"/>
  </cols>
  <sheetData>
    <row r="2" s="11" customFormat="1" ht="39" customHeight="1" spans="1:10">
      <c r="A2" s="14" t="s">
        <v>3326</v>
      </c>
      <c r="B2" s="14"/>
      <c r="C2" s="14"/>
      <c r="D2" s="14"/>
      <c r="E2" s="14"/>
      <c r="F2" s="14"/>
      <c r="G2" s="14"/>
      <c r="H2" s="14"/>
      <c r="I2" s="14"/>
      <c r="J2" s="14"/>
    </row>
    <row r="3" s="11" customFormat="1" ht="23" customHeight="1" spans="1:1">
      <c r="A3" s="15"/>
    </row>
    <row r="4" s="12" customFormat="1" ht="44.25" customHeight="1" spans="1:10">
      <c r="A4" s="16" t="s">
        <v>3327</v>
      </c>
      <c r="B4" s="16" t="s">
        <v>3328</v>
      </c>
      <c r="C4" s="16" t="s">
        <v>3329</v>
      </c>
      <c r="D4" s="16" t="s">
        <v>3330</v>
      </c>
      <c r="E4" s="16" t="s">
        <v>3331</v>
      </c>
      <c r="F4" s="16" t="s">
        <v>3332</v>
      </c>
      <c r="G4" s="16" t="s">
        <v>3333</v>
      </c>
      <c r="H4" s="16" t="s">
        <v>3334</v>
      </c>
      <c r="I4" s="16" t="s">
        <v>3335</v>
      </c>
      <c r="J4" s="16" t="s">
        <v>3336</v>
      </c>
    </row>
    <row r="5" s="11" customFormat="1" ht="18.75" spans="1:10">
      <c r="A5" s="17">
        <v>1</v>
      </c>
      <c r="B5" s="17">
        <v>2</v>
      </c>
      <c r="C5" s="17">
        <v>3</v>
      </c>
      <c r="D5" s="17">
        <v>4</v>
      </c>
      <c r="E5" s="17">
        <v>5</v>
      </c>
      <c r="F5" s="17">
        <v>6</v>
      </c>
      <c r="G5" s="17">
        <v>7</v>
      </c>
      <c r="H5" s="17">
        <v>8</v>
      </c>
      <c r="I5" s="17">
        <v>9</v>
      </c>
      <c r="J5" s="17">
        <v>10</v>
      </c>
    </row>
    <row r="6" s="11" customFormat="1" spans="1:10">
      <c r="A6" s="18" t="s">
        <v>3337</v>
      </c>
      <c r="B6" s="18" t="s">
        <v>3338</v>
      </c>
      <c r="C6" s="19" t="s">
        <v>3339</v>
      </c>
      <c r="D6" s="20" t="s">
        <v>3340</v>
      </c>
      <c r="E6" s="20" t="s">
        <v>3341</v>
      </c>
      <c r="F6" s="20" t="s">
        <v>3342</v>
      </c>
      <c r="G6" s="20" t="s">
        <v>3343</v>
      </c>
      <c r="H6" s="20" t="s">
        <v>3344</v>
      </c>
      <c r="I6" s="20" t="s">
        <v>3345</v>
      </c>
      <c r="J6" s="29" t="s">
        <v>3346</v>
      </c>
    </row>
    <row r="7" s="11" customFormat="1" ht="24" spans="1:10">
      <c r="A7" s="21"/>
      <c r="B7" s="21"/>
      <c r="C7" s="22"/>
      <c r="D7" s="20" t="s">
        <v>3340</v>
      </c>
      <c r="E7" s="20" t="s">
        <v>3347</v>
      </c>
      <c r="F7" s="20" t="s">
        <v>3342</v>
      </c>
      <c r="G7" s="20" t="s">
        <v>3348</v>
      </c>
      <c r="H7" s="20" t="s">
        <v>3349</v>
      </c>
      <c r="I7" s="20" t="s">
        <v>3345</v>
      </c>
      <c r="J7" s="29" t="s">
        <v>3350</v>
      </c>
    </row>
    <row r="8" s="11" customFormat="1" ht="36" spans="1:10">
      <c r="A8" s="21"/>
      <c r="B8" s="21"/>
      <c r="C8" s="22"/>
      <c r="D8" s="20" t="s">
        <v>3340</v>
      </c>
      <c r="E8" s="20" t="s">
        <v>3351</v>
      </c>
      <c r="F8" s="20" t="s">
        <v>3342</v>
      </c>
      <c r="G8" s="20" t="s">
        <v>3352</v>
      </c>
      <c r="H8" s="20" t="s">
        <v>3353</v>
      </c>
      <c r="I8" s="20" t="s">
        <v>3345</v>
      </c>
      <c r="J8" s="29" t="s">
        <v>3354</v>
      </c>
    </row>
    <row r="9" s="13" customFormat="1" ht="24" spans="1:10">
      <c r="A9" s="21"/>
      <c r="B9" s="21"/>
      <c r="C9" s="22"/>
      <c r="D9" s="20" t="s">
        <v>3340</v>
      </c>
      <c r="E9" s="20" t="s">
        <v>3355</v>
      </c>
      <c r="F9" s="20" t="s">
        <v>3342</v>
      </c>
      <c r="G9" s="20" t="s">
        <v>3040</v>
      </c>
      <c r="H9" s="20" t="s">
        <v>3356</v>
      </c>
      <c r="I9" s="20" t="s">
        <v>3345</v>
      </c>
      <c r="J9" s="29" t="s">
        <v>3357</v>
      </c>
    </row>
    <row r="10" s="11" customFormat="1" ht="24" spans="1:10">
      <c r="A10" s="21"/>
      <c r="B10" s="21"/>
      <c r="C10" s="22"/>
      <c r="D10" s="20" t="s">
        <v>3358</v>
      </c>
      <c r="E10" s="20" t="s">
        <v>3359</v>
      </c>
      <c r="F10" s="20" t="s">
        <v>3342</v>
      </c>
      <c r="G10" s="20" t="s">
        <v>3360</v>
      </c>
      <c r="H10" s="20" t="s">
        <v>3361</v>
      </c>
      <c r="I10" s="20" t="s">
        <v>3362</v>
      </c>
      <c r="J10" s="29" t="s">
        <v>3363</v>
      </c>
    </row>
    <row r="11" s="11" customFormat="1" spans="1:10">
      <c r="A11" s="21"/>
      <c r="B11" s="21"/>
      <c r="C11" s="22"/>
      <c r="D11" s="20" t="s">
        <v>3358</v>
      </c>
      <c r="E11" s="20" t="s">
        <v>3364</v>
      </c>
      <c r="F11" s="20" t="s">
        <v>3365</v>
      </c>
      <c r="G11" s="20" t="s">
        <v>3366</v>
      </c>
      <c r="H11" s="20" t="s">
        <v>3367</v>
      </c>
      <c r="I11" s="20" t="s">
        <v>3345</v>
      </c>
      <c r="J11" s="29" t="s">
        <v>3368</v>
      </c>
    </row>
    <row r="12" s="11" customFormat="1" spans="1:10">
      <c r="A12" s="21"/>
      <c r="B12" s="21"/>
      <c r="C12" s="23"/>
      <c r="D12" s="20" t="s">
        <v>3369</v>
      </c>
      <c r="E12" s="20" t="s">
        <v>3370</v>
      </c>
      <c r="F12" s="20" t="s">
        <v>3342</v>
      </c>
      <c r="G12" s="20" t="s">
        <v>3371</v>
      </c>
      <c r="H12" s="20" t="s">
        <v>3372</v>
      </c>
      <c r="I12" s="20" t="s">
        <v>3362</v>
      </c>
      <c r="J12" s="29" t="s">
        <v>3373</v>
      </c>
    </row>
    <row r="13" ht="24" spans="1:10">
      <c r="A13" s="21"/>
      <c r="B13" s="21"/>
      <c r="C13" s="19" t="s">
        <v>3374</v>
      </c>
      <c r="D13" s="20" t="s">
        <v>3375</v>
      </c>
      <c r="E13" s="20" t="s">
        <v>3376</v>
      </c>
      <c r="F13" s="20" t="s">
        <v>3365</v>
      </c>
      <c r="G13" s="20" t="s">
        <v>3377</v>
      </c>
      <c r="H13" s="20" t="s">
        <v>3367</v>
      </c>
      <c r="I13" s="20" t="s">
        <v>3345</v>
      </c>
      <c r="J13" s="29" t="s">
        <v>3378</v>
      </c>
    </row>
    <row r="14" ht="36" spans="1:10">
      <c r="A14" s="21"/>
      <c r="B14" s="21"/>
      <c r="C14" s="23"/>
      <c r="D14" s="20" t="s">
        <v>3379</v>
      </c>
      <c r="E14" s="20" t="s">
        <v>3380</v>
      </c>
      <c r="F14" s="20" t="s">
        <v>3342</v>
      </c>
      <c r="G14" s="20" t="s">
        <v>3381</v>
      </c>
      <c r="H14" s="20" t="s">
        <v>3361</v>
      </c>
      <c r="I14" s="20" t="s">
        <v>3362</v>
      </c>
      <c r="J14" s="29" t="s">
        <v>3382</v>
      </c>
    </row>
    <row r="15" spans="1:10">
      <c r="A15" s="24"/>
      <c r="B15" s="24"/>
      <c r="C15" s="20" t="s">
        <v>3383</v>
      </c>
      <c r="D15" s="20" t="s">
        <v>3384</v>
      </c>
      <c r="E15" s="20" t="s">
        <v>3385</v>
      </c>
      <c r="F15" s="20" t="s">
        <v>3365</v>
      </c>
      <c r="G15" s="20" t="s">
        <v>3386</v>
      </c>
      <c r="H15" s="20" t="s">
        <v>3367</v>
      </c>
      <c r="I15" s="20" t="s">
        <v>3345</v>
      </c>
      <c r="J15" s="29" t="s">
        <v>3387</v>
      </c>
    </row>
    <row r="16" ht="24" spans="1:10">
      <c r="A16" s="25" t="s">
        <v>3388</v>
      </c>
      <c r="B16" s="25" t="s">
        <v>3389</v>
      </c>
      <c r="C16" s="19" t="s">
        <v>3339</v>
      </c>
      <c r="D16" s="20" t="s">
        <v>3340</v>
      </c>
      <c r="E16" s="20" t="s">
        <v>3390</v>
      </c>
      <c r="F16" s="20" t="s">
        <v>3342</v>
      </c>
      <c r="G16" s="20" t="s">
        <v>3391</v>
      </c>
      <c r="H16" s="20" t="s">
        <v>3392</v>
      </c>
      <c r="I16" s="20" t="s">
        <v>3345</v>
      </c>
      <c r="J16" s="29" t="s">
        <v>3393</v>
      </c>
    </row>
    <row r="17" ht="24" spans="1:10">
      <c r="A17" s="26"/>
      <c r="B17" s="26"/>
      <c r="C17" s="22"/>
      <c r="D17" s="20" t="s">
        <v>3340</v>
      </c>
      <c r="E17" s="20" t="s">
        <v>3394</v>
      </c>
      <c r="F17" s="20" t="s">
        <v>3342</v>
      </c>
      <c r="G17" s="20" t="s">
        <v>3395</v>
      </c>
      <c r="H17" s="20" t="s">
        <v>3392</v>
      </c>
      <c r="I17" s="20" t="s">
        <v>3345</v>
      </c>
      <c r="J17" s="29" t="s">
        <v>3396</v>
      </c>
    </row>
    <row r="18" ht="24" spans="1:10">
      <c r="A18" s="26"/>
      <c r="B18" s="26"/>
      <c r="C18" s="22"/>
      <c r="D18" s="20" t="s">
        <v>3340</v>
      </c>
      <c r="E18" s="20" t="s">
        <v>3397</v>
      </c>
      <c r="F18" s="20" t="s">
        <v>3365</v>
      </c>
      <c r="G18" s="20" t="s">
        <v>3398</v>
      </c>
      <c r="H18" s="20" t="s">
        <v>3399</v>
      </c>
      <c r="I18" s="20" t="s">
        <v>3345</v>
      </c>
      <c r="J18" s="29" t="s">
        <v>3400</v>
      </c>
    </row>
    <row r="19" ht="24" spans="1:10">
      <c r="A19" s="26"/>
      <c r="B19" s="26"/>
      <c r="C19" s="22"/>
      <c r="D19" s="20" t="s">
        <v>3340</v>
      </c>
      <c r="E19" s="20" t="s">
        <v>3401</v>
      </c>
      <c r="F19" s="20" t="s">
        <v>3342</v>
      </c>
      <c r="G19" s="20" t="s">
        <v>3402</v>
      </c>
      <c r="H19" s="20" t="s">
        <v>3344</v>
      </c>
      <c r="I19" s="20" t="s">
        <v>3345</v>
      </c>
      <c r="J19" s="29" t="s">
        <v>3403</v>
      </c>
    </row>
    <row r="20" spans="1:10">
      <c r="A20" s="26"/>
      <c r="B20" s="26"/>
      <c r="C20" s="22"/>
      <c r="D20" s="20" t="s">
        <v>3340</v>
      </c>
      <c r="E20" s="20" t="s">
        <v>3404</v>
      </c>
      <c r="F20" s="20" t="s">
        <v>3342</v>
      </c>
      <c r="G20" s="20" t="s">
        <v>3405</v>
      </c>
      <c r="H20" s="20" t="s">
        <v>3406</v>
      </c>
      <c r="I20" s="20" t="s">
        <v>3345</v>
      </c>
      <c r="J20" s="29" t="s">
        <v>3407</v>
      </c>
    </row>
    <row r="21" spans="1:10">
      <c r="A21" s="26"/>
      <c r="B21" s="26"/>
      <c r="C21" s="22"/>
      <c r="D21" s="20" t="s">
        <v>3340</v>
      </c>
      <c r="E21" s="20" t="s">
        <v>3408</v>
      </c>
      <c r="F21" s="20" t="s">
        <v>3342</v>
      </c>
      <c r="G21" s="20" t="s">
        <v>3409</v>
      </c>
      <c r="H21" s="20" t="s">
        <v>3406</v>
      </c>
      <c r="I21" s="20" t="s">
        <v>3345</v>
      </c>
      <c r="J21" s="29" t="s">
        <v>3410</v>
      </c>
    </row>
    <row r="22" spans="1:10">
      <c r="A22" s="26"/>
      <c r="B22" s="26"/>
      <c r="C22" s="22"/>
      <c r="D22" s="20" t="s">
        <v>3340</v>
      </c>
      <c r="E22" s="20" t="s">
        <v>3411</v>
      </c>
      <c r="F22" s="20" t="s">
        <v>3342</v>
      </c>
      <c r="G22" s="20" t="s">
        <v>3412</v>
      </c>
      <c r="H22" s="20" t="s">
        <v>3344</v>
      </c>
      <c r="I22" s="20" t="s">
        <v>3345</v>
      </c>
      <c r="J22" s="29" t="s">
        <v>3413</v>
      </c>
    </row>
    <row r="23" ht="24" spans="1:10">
      <c r="A23" s="26"/>
      <c r="B23" s="26"/>
      <c r="C23" s="22"/>
      <c r="D23" s="20" t="s">
        <v>3340</v>
      </c>
      <c r="E23" s="20" t="s">
        <v>3414</v>
      </c>
      <c r="F23" s="20" t="s">
        <v>3342</v>
      </c>
      <c r="G23" s="20" t="s">
        <v>3415</v>
      </c>
      <c r="H23" s="20" t="s">
        <v>3416</v>
      </c>
      <c r="I23" s="20" t="s">
        <v>3345</v>
      </c>
      <c r="J23" s="29" t="s">
        <v>3417</v>
      </c>
    </row>
    <row r="24" spans="1:10">
      <c r="A24" s="26"/>
      <c r="B24" s="26"/>
      <c r="C24" s="22"/>
      <c r="D24" s="20" t="s">
        <v>3340</v>
      </c>
      <c r="E24" s="20" t="s">
        <v>3418</v>
      </c>
      <c r="F24" s="20" t="s">
        <v>3342</v>
      </c>
      <c r="G24" s="20" t="s">
        <v>3419</v>
      </c>
      <c r="H24" s="20" t="s">
        <v>3392</v>
      </c>
      <c r="I24" s="20" t="s">
        <v>3345</v>
      </c>
      <c r="J24" s="29" t="s">
        <v>3420</v>
      </c>
    </row>
    <row r="25" spans="1:10">
      <c r="A25" s="26"/>
      <c r="B25" s="26"/>
      <c r="C25" s="22"/>
      <c r="D25" s="20" t="s">
        <v>3340</v>
      </c>
      <c r="E25" s="20" t="s">
        <v>3421</v>
      </c>
      <c r="F25" s="20" t="s">
        <v>3342</v>
      </c>
      <c r="G25" s="20" t="s">
        <v>3422</v>
      </c>
      <c r="H25" s="20" t="s">
        <v>3423</v>
      </c>
      <c r="I25" s="20" t="s">
        <v>3345</v>
      </c>
      <c r="J25" s="29" t="s">
        <v>3424</v>
      </c>
    </row>
    <row r="26" ht="36" spans="1:10">
      <c r="A26" s="26"/>
      <c r="B26" s="26"/>
      <c r="C26" s="23"/>
      <c r="D26" s="20" t="s">
        <v>3358</v>
      </c>
      <c r="E26" s="20" t="s">
        <v>3425</v>
      </c>
      <c r="F26" s="20" t="s">
        <v>3342</v>
      </c>
      <c r="G26" s="20" t="s">
        <v>3426</v>
      </c>
      <c r="H26" s="20" t="s">
        <v>3361</v>
      </c>
      <c r="I26" s="20" t="s">
        <v>3362</v>
      </c>
      <c r="J26" s="29" t="s">
        <v>3427</v>
      </c>
    </row>
    <row r="27" ht="24" spans="1:10">
      <c r="A27" s="26"/>
      <c r="B27" s="26"/>
      <c r="C27" s="19" t="s">
        <v>3374</v>
      </c>
      <c r="D27" s="20" t="s">
        <v>3375</v>
      </c>
      <c r="E27" s="20" t="s">
        <v>3428</v>
      </c>
      <c r="F27" s="20" t="s">
        <v>3365</v>
      </c>
      <c r="G27" s="20" t="s">
        <v>3429</v>
      </c>
      <c r="H27" s="20" t="s">
        <v>3367</v>
      </c>
      <c r="I27" s="20" t="s">
        <v>3345</v>
      </c>
      <c r="J27" s="29" t="s">
        <v>3430</v>
      </c>
    </row>
    <row r="28" ht="24" spans="1:10">
      <c r="A28" s="26"/>
      <c r="B28" s="26"/>
      <c r="C28" s="22"/>
      <c r="D28" s="20" t="s">
        <v>3375</v>
      </c>
      <c r="E28" s="20" t="s">
        <v>3431</v>
      </c>
      <c r="F28" s="20" t="s">
        <v>3365</v>
      </c>
      <c r="G28" s="20" t="s">
        <v>3429</v>
      </c>
      <c r="H28" s="20" t="s">
        <v>3367</v>
      </c>
      <c r="I28" s="20" t="s">
        <v>3345</v>
      </c>
      <c r="J28" s="29" t="s">
        <v>3432</v>
      </c>
    </row>
    <row r="29" ht="24" spans="1:10">
      <c r="A29" s="26"/>
      <c r="B29" s="26"/>
      <c r="C29" s="23"/>
      <c r="D29" s="20" t="s">
        <v>3433</v>
      </c>
      <c r="E29" s="20" t="s">
        <v>3434</v>
      </c>
      <c r="F29" s="20" t="s">
        <v>3365</v>
      </c>
      <c r="G29" s="20" t="s">
        <v>3435</v>
      </c>
      <c r="H29" s="20" t="s">
        <v>3361</v>
      </c>
      <c r="I29" s="20" t="s">
        <v>3362</v>
      </c>
      <c r="J29" s="29" t="s">
        <v>3436</v>
      </c>
    </row>
    <row r="30" spans="1:10">
      <c r="A30" s="27"/>
      <c r="B30" s="27"/>
      <c r="C30" s="20" t="s">
        <v>3383</v>
      </c>
      <c r="D30" s="20" t="s">
        <v>3384</v>
      </c>
      <c r="E30" s="20" t="s">
        <v>3437</v>
      </c>
      <c r="F30" s="20" t="s">
        <v>3365</v>
      </c>
      <c r="G30" s="20" t="s">
        <v>3386</v>
      </c>
      <c r="H30" s="20" t="s">
        <v>3367</v>
      </c>
      <c r="I30" s="20" t="s">
        <v>3345</v>
      </c>
      <c r="J30" s="29" t="s">
        <v>3438</v>
      </c>
    </row>
    <row r="31" ht="24" spans="1:10">
      <c r="A31" s="25" t="s">
        <v>3439</v>
      </c>
      <c r="B31" s="25" t="s">
        <v>3440</v>
      </c>
      <c r="C31" s="25" t="s">
        <v>3339</v>
      </c>
      <c r="D31" s="28" t="s">
        <v>3340</v>
      </c>
      <c r="E31" s="28" t="s">
        <v>3441</v>
      </c>
      <c r="F31" s="28" t="s">
        <v>3342</v>
      </c>
      <c r="G31" s="28" t="s">
        <v>3442</v>
      </c>
      <c r="H31" s="28" t="s">
        <v>3356</v>
      </c>
      <c r="I31" s="30" t="s">
        <v>3345</v>
      </c>
      <c r="J31" s="28" t="s">
        <v>3443</v>
      </c>
    </row>
    <row r="32" ht="48" spans="1:10">
      <c r="A32" s="26"/>
      <c r="B32" s="26"/>
      <c r="C32" s="26"/>
      <c r="D32" s="28" t="s">
        <v>3358</v>
      </c>
      <c r="E32" s="28" t="s">
        <v>3444</v>
      </c>
      <c r="F32" s="28" t="s">
        <v>3342</v>
      </c>
      <c r="G32" s="28" t="s">
        <v>3366</v>
      </c>
      <c r="H32" s="28" t="s">
        <v>3367</v>
      </c>
      <c r="I32" s="30" t="s">
        <v>3345</v>
      </c>
      <c r="J32" s="28" t="s">
        <v>3445</v>
      </c>
    </row>
    <row r="33" ht="48" spans="1:10">
      <c r="A33" s="26"/>
      <c r="B33" s="26"/>
      <c r="C33" s="27"/>
      <c r="D33" s="28" t="s">
        <v>3369</v>
      </c>
      <c r="E33" s="28" t="s">
        <v>3446</v>
      </c>
      <c r="F33" s="28" t="s">
        <v>3342</v>
      </c>
      <c r="G33" s="28" t="s">
        <v>3366</v>
      </c>
      <c r="H33" s="28" t="s">
        <v>3367</v>
      </c>
      <c r="I33" s="30" t="s">
        <v>3345</v>
      </c>
      <c r="J33" s="28" t="s">
        <v>3447</v>
      </c>
    </row>
    <row r="34" ht="24" spans="1:10">
      <c r="A34" s="26"/>
      <c r="B34" s="26"/>
      <c r="C34" s="28" t="s">
        <v>3374</v>
      </c>
      <c r="D34" s="28" t="s">
        <v>3375</v>
      </c>
      <c r="E34" s="28" t="s">
        <v>3448</v>
      </c>
      <c r="F34" s="28" t="s">
        <v>3365</v>
      </c>
      <c r="G34" s="28" t="s">
        <v>3449</v>
      </c>
      <c r="H34" s="28" t="s">
        <v>3367</v>
      </c>
      <c r="I34" s="30" t="s">
        <v>3345</v>
      </c>
      <c r="J34" s="28" t="s">
        <v>3450</v>
      </c>
    </row>
    <row r="35" ht="72" spans="1:10">
      <c r="A35" s="27"/>
      <c r="B35" s="27"/>
      <c r="C35" s="28" t="s">
        <v>3383</v>
      </c>
      <c r="D35" s="28" t="s">
        <v>3384</v>
      </c>
      <c r="E35" s="28" t="s">
        <v>3451</v>
      </c>
      <c r="F35" s="28" t="s">
        <v>3365</v>
      </c>
      <c r="G35" s="28" t="s">
        <v>3452</v>
      </c>
      <c r="H35" s="28" t="s">
        <v>3367</v>
      </c>
      <c r="I35" s="30" t="s">
        <v>3345</v>
      </c>
      <c r="J35" s="28" t="s">
        <v>3453</v>
      </c>
    </row>
    <row r="36" ht="36" spans="1:10">
      <c r="A36" s="25" t="s">
        <v>3454</v>
      </c>
      <c r="B36" s="25" t="s">
        <v>3455</v>
      </c>
      <c r="C36" s="19" t="s">
        <v>3339</v>
      </c>
      <c r="D36" s="20" t="s">
        <v>3340</v>
      </c>
      <c r="E36" s="20" t="s">
        <v>3456</v>
      </c>
      <c r="F36" s="20" t="s">
        <v>3342</v>
      </c>
      <c r="G36" s="20" t="s">
        <v>3457</v>
      </c>
      <c r="H36" s="20" t="s">
        <v>3399</v>
      </c>
      <c r="I36" s="20" t="s">
        <v>3345</v>
      </c>
      <c r="J36" s="29" t="s">
        <v>3458</v>
      </c>
    </row>
    <row r="37" spans="1:10">
      <c r="A37" s="26"/>
      <c r="B37" s="26"/>
      <c r="C37" s="22"/>
      <c r="D37" s="20" t="s">
        <v>3340</v>
      </c>
      <c r="E37" s="20" t="s">
        <v>3459</v>
      </c>
      <c r="F37" s="20" t="s">
        <v>3365</v>
      </c>
      <c r="G37" s="20" t="s">
        <v>3460</v>
      </c>
      <c r="H37" s="20" t="s">
        <v>3406</v>
      </c>
      <c r="I37" s="20" t="s">
        <v>3345</v>
      </c>
      <c r="J37" s="29" t="s">
        <v>3461</v>
      </c>
    </row>
    <row r="38" ht="36" spans="1:10">
      <c r="A38" s="26"/>
      <c r="B38" s="26"/>
      <c r="C38" s="22"/>
      <c r="D38" s="20" t="s">
        <v>3340</v>
      </c>
      <c r="E38" s="20" t="s">
        <v>3462</v>
      </c>
      <c r="F38" s="20" t="s">
        <v>3365</v>
      </c>
      <c r="G38" s="20" t="s">
        <v>3457</v>
      </c>
      <c r="H38" s="20" t="s">
        <v>3463</v>
      </c>
      <c r="I38" s="20" t="s">
        <v>3345</v>
      </c>
      <c r="J38" s="29" t="s">
        <v>3458</v>
      </c>
    </row>
    <row r="39" ht="36" spans="1:10">
      <c r="A39" s="26"/>
      <c r="B39" s="26"/>
      <c r="C39" s="22"/>
      <c r="D39" s="20" t="s">
        <v>3340</v>
      </c>
      <c r="E39" s="20" t="s">
        <v>3464</v>
      </c>
      <c r="F39" s="20" t="s">
        <v>3342</v>
      </c>
      <c r="G39" s="20" t="s">
        <v>3465</v>
      </c>
      <c r="H39" s="20" t="s">
        <v>3399</v>
      </c>
      <c r="I39" s="20" t="s">
        <v>3345</v>
      </c>
      <c r="J39" s="29" t="s">
        <v>3466</v>
      </c>
    </row>
    <row r="40" ht="24" spans="1:10">
      <c r="A40" s="26"/>
      <c r="B40" s="26"/>
      <c r="C40" s="22"/>
      <c r="D40" s="20" t="s">
        <v>3358</v>
      </c>
      <c r="E40" s="20" t="s">
        <v>3467</v>
      </c>
      <c r="F40" s="20" t="s">
        <v>3365</v>
      </c>
      <c r="G40" s="20" t="s">
        <v>3468</v>
      </c>
      <c r="H40" s="20" t="s">
        <v>3367</v>
      </c>
      <c r="I40" s="20" t="s">
        <v>3345</v>
      </c>
      <c r="J40" s="29" t="s">
        <v>3469</v>
      </c>
    </row>
    <row r="41" ht="24" spans="1:10">
      <c r="A41" s="26"/>
      <c r="B41" s="26"/>
      <c r="C41" s="22"/>
      <c r="D41" s="20" t="s">
        <v>3358</v>
      </c>
      <c r="E41" s="20" t="s">
        <v>3470</v>
      </c>
      <c r="F41" s="20" t="s">
        <v>3365</v>
      </c>
      <c r="G41" s="20" t="s">
        <v>3366</v>
      </c>
      <c r="H41" s="20" t="s">
        <v>3367</v>
      </c>
      <c r="I41" s="20" t="s">
        <v>3345</v>
      </c>
      <c r="J41" s="29" t="s">
        <v>3471</v>
      </c>
    </row>
    <row r="42" ht="24" spans="1:10">
      <c r="A42" s="26"/>
      <c r="B42" s="26"/>
      <c r="C42" s="22"/>
      <c r="D42" s="20" t="s">
        <v>3358</v>
      </c>
      <c r="E42" s="20" t="s">
        <v>3472</v>
      </c>
      <c r="F42" s="20" t="s">
        <v>3365</v>
      </c>
      <c r="G42" s="20" t="s">
        <v>3366</v>
      </c>
      <c r="H42" s="20" t="s">
        <v>3367</v>
      </c>
      <c r="I42" s="20" t="s">
        <v>3345</v>
      </c>
      <c r="J42" s="29" t="s">
        <v>3473</v>
      </c>
    </row>
    <row r="43" spans="1:10">
      <c r="A43" s="26"/>
      <c r="B43" s="26"/>
      <c r="C43" s="22"/>
      <c r="D43" s="20" t="s">
        <v>3358</v>
      </c>
      <c r="E43" s="20" t="s">
        <v>3474</v>
      </c>
      <c r="F43" s="20" t="s">
        <v>3342</v>
      </c>
      <c r="G43" s="20" t="s">
        <v>3366</v>
      </c>
      <c r="H43" s="20" t="s">
        <v>3367</v>
      </c>
      <c r="I43" s="20" t="s">
        <v>3345</v>
      </c>
      <c r="J43" s="29" t="s">
        <v>3475</v>
      </c>
    </row>
    <row r="44" ht="36" spans="1:10">
      <c r="A44" s="26"/>
      <c r="B44" s="26"/>
      <c r="C44" s="23"/>
      <c r="D44" s="20" t="s">
        <v>3358</v>
      </c>
      <c r="E44" s="20" t="s">
        <v>3467</v>
      </c>
      <c r="F44" s="20" t="s">
        <v>3342</v>
      </c>
      <c r="G44" s="20" t="s">
        <v>3366</v>
      </c>
      <c r="H44" s="20" t="s">
        <v>3367</v>
      </c>
      <c r="I44" s="20" t="s">
        <v>3345</v>
      </c>
      <c r="J44" s="29" t="s">
        <v>3476</v>
      </c>
    </row>
    <row r="45" ht="60" spans="1:10">
      <c r="A45" s="26"/>
      <c r="B45" s="26"/>
      <c r="C45" s="19" t="s">
        <v>3374</v>
      </c>
      <c r="D45" s="20" t="s">
        <v>3375</v>
      </c>
      <c r="E45" s="20" t="s">
        <v>3477</v>
      </c>
      <c r="F45" s="20" t="s">
        <v>3478</v>
      </c>
      <c r="G45" s="20" t="s">
        <v>3409</v>
      </c>
      <c r="H45" s="20" t="s">
        <v>3367</v>
      </c>
      <c r="I45" s="20" t="s">
        <v>3345</v>
      </c>
      <c r="J45" s="29" t="s">
        <v>3479</v>
      </c>
    </row>
    <row r="46" ht="36" spans="1:10">
      <c r="A46" s="26"/>
      <c r="B46" s="26"/>
      <c r="C46" s="23"/>
      <c r="D46" s="20" t="s">
        <v>3433</v>
      </c>
      <c r="E46" s="20" t="s">
        <v>3480</v>
      </c>
      <c r="F46" s="20" t="s">
        <v>3342</v>
      </c>
      <c r="G46" s="20" t="s">
        <v>3366</v>
      </c>
      <c r="H46" s="20" t="s">
        <v>3367</v>
      </c>
      <c r="I46" s="20" t="s">
        <v>3345</v>
      </c>
      <c r="J46" s="29" t="s">
        <v>3481</v>
      </c>
    </row>
    <row r="47" ht="36" spans="1:10">
      <c r="A47" s="26"/>
      <c r="B47" s="26"/>
      <c r="C47" s="19" t="s">
        <v>3383</v>
      </c>
      <c r="D47" s="20" t="s">
        <v>3384</v>
      </c>
      <c r="E47" s="20" t="s">
        <v>3482</v>
      </c>
      <c r="F47" s="20" t="s">
        <v>3365</v>
      </c>
      <c r="G47" s="20" t="s">
        <v>3468</v>
      </c>
      <c r="H47" s="20" t="s">
        <v>3367</v>
      </c>
      <c r="I47" s="20" t="s">
        <v>3345</v>
      </c>
      <c r="J47" s="29" t="s">
        <v>3483</v>
      </c>
    </row>
    <row r="48" ht="36" spans="1:10">
      <c r="A48" s="27"/>
      <c r="B48" s="27"/>
      <c r="C48" s="23"/>
      <c r="D48" s="20" t="s">
        <v>3384</v>
      </c>
      <c r="E48" s="20" t="s">
        <v>3384</v>
      </c>
      <c r="F48" s="20" t="s">
        <v>3365</v>
      </c>
      <c r="G48" s="20" t="s">
        <v>3468</v>
      </c>
      <c r="H48" s="20" t="s">
        <v>3367</v>
      </c>
      <c r="I48" s="20" t="s">
        <v>3345</v>
      </c>
      <c r="J48" s="29" t="s">
        <v>3484</v>
      </c>
    </row>
    <row r="49" spans="1:10">
      <c r="A49" s="25" t="s">
        <v>3485</v>
      </c>
      <c r="B49" s="25" t="s">
        <v>3486</v>
      </c>
      <c r="C49" s="19" t="s">
        <v>3339</v>
      </c>
      <c r="D49" s="20" t="s">
        <v>3340</v>
      </c>
      <c r="E49" s="20" t="s">
        <v>3487</v>
      </c>
      <c r="F49" s="20" t="s">
        <v>3365</v>
      </c>
      <c r="G49" s="20" t="s">
        <v>3460</v>
      </c>
      <c r="H49" s="20" t="s">
        <v>3488</v>
      </c>
      <c r="I49" s="20" t="s">
        <v>3345</v>
      </c>
      <c r="J49" s="29" t="s">
        <v>3489</v>
      </c>
    </row>
    <row r="50" spans="1:10">
      <c r="A50" s="26"/>
      <c r="B50" s="26"/>
      <c r="C50" s="22"/>
      <c r="D50" s="20" t="s">
        <v>3340</v>
      </c>
      <c r="E50" s="20" t="s">
        <v>3490</v>
      </c>
      <c r="F50" s="20" t="s">
        <v>3365</v>
      </c>
      <c r="G50" s="20" t="s">
        <v>3465</v>
      </c>
      <c r="H50" s="20" t="s">
        <v>3488</v>
      </c>
      <c r="I50" s="20" t="s">
        <v>3345</v>
      </c>
      <c r="J50" s="29" t="s">
        <v>3489</v>
      </c>
    </row>
    <row r="51" spans="1:10">
      <c r="A51" s="26"/>
      <c r="B51" s="26"/>
      <c r="C51" s="22"/>
      <c r="D51" s="20" t="s">
        <v>3340</v>
      </c>
      <c r="E51" s="20" t="s">
        <v>3491</v>
      </c>
      <c r="F51" s="20" t="s">
        <v>3365</v>
      </c>
      <c r="G51" s="20" t="s">
        <v>3409</v>
      </c>
      <c r="H51" s="20" t="s">
        <v>3488</v>
      </c>
      <c r="I51" s="20" t="s">
        <v>3345</v>
      </c>
      <c r="J51" s="29" t="s">
        <v>3492</v>
      </c>
    </row>
    <row r="52" ht="24" spans="1:10">
      <c r="A52" s="26"/>
      <c r="B52" s="26"/>
      <c r="C52" s="22"/>
      <c r="D52" s="20" t="s">
        <v>3340</v>
      </c>
      <c r="E52" s="20" t="s">
        <v>3493</v>
      </c>
      <c r="F52" s="20" t="s">
        <v>3342</v>
      </c>
      <c r="G52" s="20" t="s">
        <v>3494</v>
      </c>
      <c r="H52" s="20" t="s">
        <v>3495</v>
      </c>
      <c r="I52" s="20" t="s">
        <v>3345</v>
      </c>
      <c r="J52" s="29" t="s">
        <v>3496</v>
      </c>
    </row>
    <row r="53" ht="24" spans="1:10">
      <c r="A53" s="26"/>
      <c r="B53" s="26"/>
      <c r="C53" s="22"/>
      <c r="D53" s="20" t="s">
        <v>3340</v>
      </c>
      <c r="E53" s="20" t="s">
        <v>3497</v>
      </c>
      <c r="F53" s="20" t="s">
        <v>3342</v>
      </c>
      <c r="G53" s="20" t="s">
        <v>3498</v>
      </c>
      <c r="H53" s="20" t="s">
        <v>3399</v>
      </c>
      <c r="I53" s="20" t="s">
        <v>3345</v>
      </c>
      <c r="J53" s="29" t="s">
        <v>3499</v>
      </c>
    </row>
    <row r="54" ht="24" spans="1:10">
      <c r="A54" s="26"/>
      <c r="B54" s="26"/>
      <c r="C54" s="22"/>
      <c r="D54" s="20" t="s">
        <v>3340</v>
      </c>
      <c r="E54" s="20" t="s">
        <v>3500</v>
      </c>
      <c r="F54" s="20" t="s">
        <v>3365</v>
      </c>
      <c r="G54" s="20" t="s">
        <v>3501</v>
      </c>
      <c r="H54" s="20" t="s">
        <v>3502</v>
      </c>
      <c r="I54" s="20" t="s">
        <v>3345</v>
      </c>
      <c r="J54" s="29" t="s">
        <v>3503</v>
      </c>
    </row>
    <row r="55" ht="24" spans="1:10">
      <c r="A55" s="26"/>
      <c r="B55" s="26"/>
      <c r="C55" s="22"/>
      <c r="D55" s="20" t="s">
        <v>3340</v>
      </c>
      <c r="E55" s="20" t="s">
        <v>3504</v>
      </c>
      <c r="F55" s="20" t="s">
        <v>3365</v>
      </c>
      <c r="G55" s="20" t="s">
        <v>3505</v>
      </c>
      <c r="H55" s="20" t="s">
        <v>3502</v>
      </c>
      <c r="I55" s="20" t="s">
        <v>3345</v>
      </c>
      <c r="J55" s="29" t="s">
        <v>3506</v>
      </c>
    </row>
    <row r="56" ht="24" spans="1:10">
      <c r="A56" s="26"/>
      <c r="B56" s="26"/>
      <c r="C56" s="22"/>
      <c r="D56" s="20" t="s">
        <v>3340</v>
      </c>
      <c r="E56" s="20" t="s">
        <v>3507</v>
      </c>
      <c r="F56" s="20" t="s">
        <v>3365</v>
      </c>
      <c r="G56" s="20" t="s">
        <v>3508</v>
      </c>
      <c r="H56" s="20" t="s">
        <v>3502</v>
      </c>
      <c r="I56" s="20" t="s">
        <v>3345</v>
      </c>
      <c r="J56" s="29" t="s">
        <v>3509</v>
      </c>
    </row>
    <row r="57" ht="36" spans="1:10">
      <c r="A57" s="26"/>
      <c r="B57" s="26"/>
      <c r="C57" s="22"/>
      <c r="D57" s="20" t="s">
        <v>3340</v>
      </c>
      <c r="E57" s="20" t="s">
        <v>3510</v>
      </c>
      <c r="F57" s="20" t="s">
        <v>3342</v>
      </c>
      <c r="G57" s="20" t="s">
        <v>3366</v>
      </c>
      <c r="H57" s="20" t="s">
        <v>3367</v>
      </c>
      <c r="I57" s="20" t="s">
        <v>3345</v>
      </c>
      <c r="J57" s="29" t="s">
        <v>3511</v>
      </c>
    </row>
    <row r="58" ht="48" spans="1:10">
      <c r="A58" s="26"/>
      <c r="B58" s="26"/>
      <c r="C58" s="22"/>
      <c r="D58" s="20" t="s">
        <v>3358</v>
      </c>
      <c r="E58" s="20" t="s">
        <v>3512</v>
      </c>
      <c r="F58" s="20" t="s">
        <v>3513</v>
      </c>
      <c r="G58" s="20" t="s">
        <v>3514</v>
      </c>
      <c r="H58" s="20" t="s">
        <v>3367</v>
      </c>
      <c r="I58" s="20" t="s">
        <v>3345</v>
      </c>
      <c r="J58" s="29" t="s">
        <v>3515</v>
      </c>
    </row>
    <row r="59" ht="24" spans="1:10">
      <c r="A59" s="26"/>
      <c r="B59" s="26"/>
      <c r="C59" s="22"/>
      <c r="D59" s="20" t="s">
        <v>3358</v>
      </c>
      <c r="E59" s="20" t="s">
        <v>3516</v>
      </c>
      <c r="F59" s="20" t="s">
        <v>3513</v>
      </c>
      <c r="G59" s="20" t="s">
        <v>3366</v>
      </c>
      <c r="H59" s="20" t="s">
        <v>3367</v>
      </c>
      <c r="I59" s="20" t="s">
        <v>3345</v>
      </c>
      <c r="J59" s="29" t="s">
        <v>3517</v>
      </c>
    </row>
    <row r="60" ht="24" spans="1:10">
      <c r="A60" s="26"/>
      <c r="B60" s="26"/>
      <c r="C60" s="22"/>
      <c r="D60" s="20" t="s">
        <v>3369</v>
      </c>
      <c r="E60" s="20" t="s">
        <v>3518</v>
      </c>
      <c r="F60" s="20" t="s">
        <v>3342</v>
      </c>
      <c r="G60" s="20" t="s">
        <v>3519</v>
      </c>
      <c r="H60" s="20" t="s">
        <v>3520</v>
      </c>
      <c r="I60" s="20" t="s">
        <v>3345</v>
      </c>
      <c r="J60" s="29" t="s">
        <v>3521</v>
      </c>
    </row>
    <row r="61" ht="36" spans="1:10">
      <c r="A61" s="26"/>
      <c r="B61" s="26"/>
      <c r="C61" s="23"/>
      <c r="D61" s="20" t="s">
        <v>3522</v>
      </c>
      <c r="E61" s="20" t="s">
        <v>3523</v>
      </c>
      <c r="F61" s="20" t="s">
        <v>3365</v>
      </c>
      <c r="G61" s="20" t="s">
        <v>3524</v>
      </c>
      <c r="H61" s="20" t="s">
        <v>3525</v>
      </c>
      <c r="I61" s="20" t="s">
        <v>3345</v>
      </c>
      <c r="J61" s="29" t="s">
        <v>3526</v>
      </c>
    </row>
    <row r="62" ht="36" spans="1:10">
      <c r="A62" s="26"/>
      <c r="B62" s="26"/>
      <c r="C62" s="19" t="s">
        <v>3374</v>
      </c>
      <c r="D62" s="20" t="s">
        <v>3375</v>
      </c>
      <c r="E62" s="20" t="s">
        <v>3527</v>
      </c>
      <c r="F62" s="20" t="s">
        <v>3342</v>
      </c>
      <c r="G62" s="20" t="s">
        <v>3452</v>
      </c>
      <c r="H62" s="20" t="s">
        <v>3367</v>
      </c>
      <c r="I62" s="20" t="s">
        <v>3345</v>
      </c>
      <c r="J62" s="29" t="s">
        <v>3528</v>
      </c>
    </row>
    <row r="63" ht="36" spans="1:10">
      <c r="A63" s="26"/>
      <c r="B63" s="26"/>
      <c r="C63" s="22"/>
      <c r="D63" s="20" t="s">
        <v>3375</v>
      </c>
      <c r="E63" s="20" t="s">
        <v>3529</v>
      </c>
      <c r="F63" s="20" t="s">
        <v>3342</v>
      </c>
      <c r="G63" s="20" t="s">
        <v>3429</v>
      </c>
      <c r="H63" s="20" t="s">
        <v>3367</v>
      </c>
      <c r="I63" s="20" t="s">
        <v>3345</v>
      </c>
      <c r="J63" s="29" t="s">
        <v>3530</v>
      </c>
    </row>
    <row r="64" ht="36" spans="1:10">
      <c r="A64" s="26"/>
      <c r="B64" s="26"/>
      <c r="C64" s="23"/>
      <c r="D64" s="20" t="s">
        <v>3375</v>
      </c>
      <c r="E64" s="20" t="s">
        <v>3531</v>
      </c>
      <c r="F64" s="20" t="s">
        <v>3342</v>
      </c>
      <c r="G64" s="20" t="s">
        <v>3452</v>
      </c>
      <c r="H64" s="20" t="s">
        <v>3367</v>
      </c>
      <c r="I64" s="20" t="s">
        <v>3345</v>
      </c>
      <c r="J64" s="29" t="s">
        <v>3532</v>
      </c>
    </row>
    <row r="65" ht="24" spans="1:10">
      <c r="A65" s="27"/>
      <c r="B65" s="27"/>
      <c r="C65" s="20" t="s">
        <v>3383</v>
      </c>
      <c r="D65" s="20" t="s">
        <v>3384</v>
      </c>
      <c r="E65" s="20" t="s">
        <v>3533</v>
      </c>
      <c r="F65" s="20" t="s">
        <v>3365</v>
      </c>
      <c r="G65" s="20" t="s">
        <v>3452</v>
      </c>
      <c r="H65" s="20" t="s">
        <v>3367</v>
      </c>
      <c r="I65" s="20" t="s">
        <v>3345</v>
      </c>
      <c r="J65" s="29" t="s">
        <v>3534</v>
      </c>
    </row>
    <row r="66" spans="1:10">
      <c r="A66" s="25" t="s">
        <v>3535</v>
      </c>
      <c r="B66" s="25" t="s">
        <v>3536</v>
      </c>
      <c r="C66" s="19" t="s">
        <v>3339</v>
      </c>
      <c r="D66" s="20" t="s">
        <v>3340</v>
      </c>
      <c r="E66" s="20" t="s">
        <v>3537</v>
      </c>
      <c r="F66" s="20" t="s">
        <v>3365</v>
      </c>
      <c r="G66" s="20" t="s">
        <v>3538</v>
      </c>
      <c r="H66" s="20" t="s">
        <v>3539</v>
      </c>
      <c r="I66" s="20" t="s">
        <v>3345</v>
      </c>
      <c r="J66" s="29" t="s">
        <v>3540</v>
      </c>
    </row>
    <row r="67" ht="36" spans="1:10">
      <c r="A67" s="26"/>
      <c r="B67" s="26"/>
      <c r="C67" s="23"/>
      <c r="D67" s="20" t="s">
        <v>3358</v>
      </c>
      <c r="E67" s="20" t="s">
        <v>3541</v>
      </c>
      <c r="F67" s="20" t="s">
        <v>3365</v>
      </c>
      <c r="G67" s="20" t="s">
        <v>3452</v>
      </c>
      <c r="H67" s="20" t="s">
        <v>3367</v>
      </c>
      <c r="I67" s="20" t="s">
        <v>3345</v>
      </c>
      <c r="J67" s="29" t="s">
        <v>3542</v>
      </c>
    </row>
    <row r="68" ht="60" spans="1:10">
      <c r="A68" s="26"/>
      <c r="B68" s="26"/>
      <c r="C68" s="20" t="s">
        <v>3374</v>
      </c>
      <c r="D68" s="20" t="s">
        <v>3375</v>
      </c>
      <c r="E68" s="20" t="s">
        <v>3543</v>
      </c>
      <c r="F68" s="20" t="s">
        <v>3365</v>
      </c>
      <c r="G68" s="20" t="s">
        <v>3544</v>
      </c>
      <c r="H68" s="20" t="s">
        <v>3367</v>
      </c>
      <c r="I68" s="20" t="s">
        <v>3345</v>
      </c>
      <c r="J68" s="29" t="s">
        <v>3545</v>
      </c>
    </row>
    <row r="69" ht="24" spans="1:10">
      <c r="A69" s="27"/>
      <c r="B69" s="27"/>
      <c r="C69" s="20" t="s">
        <v>3383</v>
      </c>
      <c r="D69" s="20" t="s">
        <v>3384</v>
      </c>
      <c r="E69" s="20" t="s">
        <v>3546</v>
      </c>
      <c r="F69" s="20" t="s">
        <v>3365</v>
      </c>
      <c r="G69" s="20" t="s">
        <v>3452</v>
      </c>
      <c r="H69" s="20" t="s">
        <v>3367</v>
      </c>
      <c r="I69" s="20" t="s">
        <v>3345</v>
      </c>
      <c r="J69" s="29" t="s">
        <v>3547</v>
      </c>
    </row>
  </sheetData>
  <mergeCells count="24">
    <mergeCell ref="A2:J2"/>
    <mergeCell ref="A6:A15"/>
    <mergeCell ref="A16:A30"/>
    <mergeCell ref="A31:A35"/>
    <mergeCell ref="A36:A48"/>
    <mergeCell ref="A49:A65"/>
    <mergeCell ref="A66:A69"/>
    <mergeCell ref="B6:B15"/>
    <mergeCell ref="B16:B30"/>
    <mergeCell ref="B31:B35"/>
    <mergeCell ref="B36:B48"/>
    <mergeCell ref="B49:B65"/>
    <mergeCell ref="B66:B69"/>
    <mergeCell ref="C6:C12"/>
    <mergeCell ref="C13:C14"/>
    <mergeCell ref="C16:C26"/>
    <mergeCell ref="C27:C29"/>
    <mergeCell ref="C31:C33"/>
    <mergeCell ref="C36:C44"/>
    <mergeCell ref="C45:C46"/>
    <mergeCell ref="C47:C48"/>
    <mergeCell ref="C49:C61"/>
    <mergeCell ref="C62:C64"/>
    <mergeCell ref="C66:C67"/>
  </mergeCells>
  <pageMargins left="0.751388888888889" right="0.751388888888889" top="1" bottom="1" header="0.507638888888889" footer="0.507638888888889"/>
  <pageSetup paperSize="9" scale="70" orientation="landscape" horizontalDpi="600"/>
  <headerFooter>
    <oddFooter>&amp;C&amp;16- &amp;P -</oddFooter>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33"/>
  <dimension ref="A1:B15"/>
  <sheetViews>
    <sheetView workbookViewId="0">
      <selection activeCell="H5" sqref="H5"/>
    </sheetView>
  </sheetViews>
  <sheetFormatPr defaultColWidth="9" defaultRowHeight="13.5" outlineLevelCol="1"/>
  <cols>
    <col min="1" max="1" width="19.375" style="1" customWidth="1"/>
    <col min="2" max="2" width="74.5" style="1" customWidth="1"/>
    <col min="3" max="16384" width="9" style="1"/>
  </cols>
  <sheetData>
    <row r="1" ht="32" customHeight="1" spans="1:2">
      <c r="A1" s="2" t="s">
        <v>3548</v>
      </c>
      <c r="B1" s="2"/>
    </row>
    <row r="3" ht="40" customHeight="1" spans="1:2">
      <c r="A3" s="3" t="s">
        <v>3549</v>
      </c>
      <c r="B3" s="4" t="s">
        <v>3550</v>
      </c>
    </row>
    <row r="4" ht="62" customHeight="1" spans="1:2">
      <c r="A4" s="5" t="s">
        <v>3551</v>
      </c>
      <c r="B4" s="6" t="s">
        <v>3552</v>
      </c>
    </row>
    <row r="5" ht="50" customHeight="1" spans="1:2">
      <c r="A5" s="7" t="s">
        <v>3553</v>
      </c>
      <c r="B5" s="6" t="s">
        <v>3554</v>
      </c>
    </row>
    <row r="6" ht="63" customHeight="1" spans="1:2">
      <c r="A6" s="7" t="s">
        <v>3555</v>
      </c>
      <c r="B6" s="6" t="s">
        <v>3556</v>
      </c>
    </row>
    <row r="7" ht="65" customHeight="1" spans="1:2">
      <c r="A7" s="8" t="s">
        <v>3557</v>
      </c>
      <c r="B7" s="6" t="s">
        <v>3558</v>
      </c>
    </row>
    <row r="8" ht="78" customHeight="1" spans="1:2">
      <c r="A8" s="8" t="s">
        <v>3559</v>
      </c>
      <c r="B8" s="6" t="s">
        <v>3560</v>
      </c>
    </row>
    <row r="9" ht="38" customHeight="1" spans="1:2">
      <c r="A9" s="8" t="s">
        <v>3561</v>
      </c>
      <c r="B9" s="6" t="s">
        <v>3562</v>
      </c>
    </row>
    <row r="10" ht="41" customHeight="1" spans="1:2">
      <c r="A10" s="9" t="s">
        <v>3563</v>
      </c>
      <c r="B10" s="6" t="s">
        <v>3564</v>
      </c>
    </row>
    <row r="11" ht="67" customHeight="1" spans="1:2">
      <c r="A11" s="9" t="s">
        <v>3565</v>
      </c>
      <c r="B11" s="6" t="s">
        <v>3566</v>
      </c>
    </row>
    <row r="12" ht="116" customHeight="1" spans="1:2">
      <c r="A12" s="7" t="s">
        <v>3567</v>
      </c>
      <c r="B12" s="6" t="s">
        <v>3568</v>
      </c>
    </row>
    <row r="13" ht="81" customHeight="1" spans="1:2">
      <c r="A13" s="5" t="s">
        <v>3569</v>
      </c>
      <c r="B13" s="10" t="s">
        <v>3570</v>
      </c>
    </row>
    <row r="14" ht="207" customHeight="1" spans="1:2">
      <c r="A14" s="5" t="s">
        <v>3571</v>
      </c>
      <c r="B14" s="10" t="s">
        <v>3572</v>
      </c>
    </row>
    <row r="15" ht="371" customHeight="1" spans="1:2">
      <c r="A15" s="5" t="s">
        <v>3573</v>
      </c>
      <c r="B15" s="10" t="s">
        <v>3574</v>
      </c>
    </row>
  </sheetData>
  <mergeCells count="1">
    <mergeCell ref="A1:B1"/>
  </mergeCells>
  <conditionalFormatting sqref="A5">
    <cfRule type="expression" dxfId="1" priority="1" stopIfTrue="1">
      <formula>"len($A:$A)=3"</formula>
    </cfRule>
  </conditionalFormatting>
  <conditionalFormatting sqref="A4 A6">
    <cfRule type="expression" dxfId="1" priority="2" stopIfTrue="1">
      <formula>"len($A:$A)=3"</formula>
    </cfRule>
  </conditionalFormatting>
  <pageMargins left="0.472222222222222" right="0.550694444444444" top="1" bottom="1" header="0.507638888888889" footer="0.507638888888889"/>
  <pageSetup paperSize="9" orientation="portrait" horizontalDpi="600"/>
  <headerFooter>
    <oddFooter>&amp;C&amp;16- &amp;P -</oddFooter>
  </headerFooter>
</worksheet>
</file>

<file path=docProps/app.xml><?xml version="1.0" encoding="utf-8"?>
<Properties xmlns="http://schemas.openxmlformats.org/officeDocument/2006/extended-properties" xmlns:vt="http://schemas.openxmlformats.org/officeDocument/2006/docPropsVTypes">
  <Company>云南省财政厅</Company>
  <Application>Microsoft Excel</Application>
  <HeadingPairs>
    <vt:vector size="2" baseType="variant">
      <vt:variant>
        <vt:lpstr>工作表</vt:lpstr>
      </vt:variant>
      <vt:variant>
        <vt:i4>33</vt:i4>
      </vt:variant>
    </vt:vector>
  </HeadingPairs>
  <TitlesOfParts>
    <vt:vector size="33" baseType="lpstr">
      <vt:lpstr>1-1武定县一般公共预算收入情况表</vt:lpstr>
      <vt:lpstr>1-2武定县一般公共预算支出情况表</vt:lpstr>
      <vt:lpstr>1-3武定县本级一般公共预算收入情况表</vt:lpstr>
      <vt:lpstr>1-4武定县本级一般公共预算支出情况表（公开到项级）</vt:lpstr>
      <vt:lpstr>1-5武定县本级一般公共预算基本支出情况表（公开到款级）</vt:lpstr>
      <vt:lpstr>1-6 一般公共预算支出表（县对下转移支付项目）</vt:lpstr>
      <vt:lpstr>1-7武定县分地区税收返还和转移支付预算表</vt:lpstr>
      <vt:lpstr>1-8武定县“三公”经费预算财政拨款情况统计表</vt:lpstr>
      <vt:lpstr>2-1武定县政府性基金预算收入情况表</vt:lpstr>
      <vt:lpstr>2-2武定县政府性基金预算支出情况表</vt:lpstr>
      <vt:lpstr>2-3武定县本级政府性基金预算收入情况表</vt:lpstr>
      <vt:lpstr>2-4武定县本级政府性基金预算支出情况表（公开到项级）</vt:lpstr>
      <vt:lpstr>2-5 本级政府性基金支出表（县对下转移支付）</vt:lpstr>
      <vt:lpstr>3-1武定县国有资本经营收入预算情况表</vt:lpstr>
      <vt:lpstr>3-2武定县国有资本经营支出预算情况表</vt:lpstr>
      <vt:lpstr>3-3武定县本级国有资本经营收入预算情况表</vt:lpstr>
      <vt:lpstr>3-4武定县县本级国有资本经营支出预算情况表（公开到项级）</vt:lpstr>
      <vt:lpstr>3-5 国有资本经营预算转移支付表（分地区）</vt:lpstr>
      <vt:lpstr>3-6 国有资本经营预算转移支付表（分项目）</vt:lpstr>
      <vt:lpstr>4-1武定县社会保险基金收入预算情况表</vt:lpstr>
      <vt:lpstr>4-2武定县社会保险基金支出预算情况表</vt:lpstr>
      <vt:lpstr>4-3武定县本级社会保险基金收入预算情况表</vt:lpstr>
      <vt:lpstr>4-4武定县本级社会保险基金支出预算情况表</vt:lpstr>
      <vt:lpstr>5-1  2024年地方政府债务限额及余额预算情况表</vt:lpstr>
      <vt:lpstr>5-2  武定县2024年地方政府一般债务余额情况表</vt:lpstr>
      <vt:lpstr>5-3  武定县本级2024年地方政府一般债务余额情况表</vt:lpstr>
      <vt:lpstr>5-4  武定县2024年地方政府专项债务余额情况表</vt:lpstr>
      <vt:lpstr>5-5  本级2024年地方政府专项债务余额情况表（本级）</vt:lpstr>
      <vt:lpstr>5-6  武定县地方政府债券发行及还本付息情况表</vt:lpstr>
      <vt:lpstr>5-7 2025年政府专项债务限额和余额情况表</vt:lpstr>
      <vt:lpstr>5-8  武定县2025年年初新增地方政府债券资金安排表</vt:lpstr>
      <vt:lpstr>6-1重大政策和重点项目绩效目标表</vt:lpstr>
      <vt:lpstr>6-2重点工作情况解释说明汇总表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段中杰</dc:creator>
  <cp:lastModifiedBy>WPS_1626176884</cp:lastModifiedBy>
  <dcterms:created xsi:type="dcterms:W3CDTF">2006-09-16T00:00:00Z</dcterms:created>
  <cp:lastPrinted>2020-05-07T10:46:00Z</cp:lastPrinted>
  <dcterms:modified xsi:type="dcterms:W3CDTF">2025-03-07T09:50:28Z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2052-12.1.0.19302</vt:lpwstr>
  </property>
  <property fmtid="{D5CDD505-2E9C-101B-9397-08002B2CF9AE}" pid="3" name="KSOReadingLayout">
    <vt:bool>true</vt:bool>
  </property>
  <property fmtid="{D5CDD505-2E9C-101B-9397-08002B2CF9AE}" pid="4" name="ICV">
    <vt:lpwstr>A9EA8C669A31437F91036298AFA2EDF3_13</vt:lpwstr>
  </property>
</Properties>
</file>