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42" firstSheet="30" activeTab="34"/>
  </bookViews>
  <sheets>
    <sheet name="（表一-1）2024年武定县一般公共预算收入情况表" sheetId="9" r:id="rId1"/>
    <sheet name="（表一-2）2024年本级一般公共预算收入情况表" sheetId="30" r:id="rId2"/>
    <sheet name="（表一-3）2024年县本级一般公共预算支出情况表" sheetId="22" r:id="rId3"/>
    <sheet name="表一-4 2024年县本级一般公共预算支出情况表（公开到项级）" sheetId="31" r:id="rId4"/>
    <sheet name="（表一-5）一般公共预算基本支出情况表（公开到款级）" sheetId="33" r:id="rId5"/>
    <sheet name="（表一-6）一般公共预算支出表（州（市）对下转移支付项目）" sheetId="35" r:id="rId6"/>
    <sheet name="（表一-7）2024年分地区税收返还和转移支付预算表" sheetId="36" r:id="rId7"/>
    <sheet name="（表一-8）2024年“三公”经费预算财政拨款情况统计表" sheetId="38" r:id="rId8"/>
    <sheet name="（表二-1）2024年政府性基金预算收入情况表" sheetId="12" r:id="rId9"/>
    <sheet name="（表二-2）2024年本级政府性基金预算收入情况表" sheetId="39" r:id="rId10"/>
    <sheet name="（表二-3）2024年基金预算支出情况表" sheetId="13" r:id="rId11"/>
    <sheet name="表二-4 2024年本级政府性基金预算支出情况表（公开到项级）" sheetId="40" r:id="rId12"/>
    <sheet name="（表二-5）本级政府性基金支出表（州（市）对下转移支付）" sheetId="41" r:id="rId13"/>
    <sheet name="（表三-1）2024年国有资本经营收入预算情况表" sheetId="42" r:id="rId14"/>
    <sheet name="（表三-2）2024年本级国有资本经营收入预算情况表" sheetId="59" r:id="rId15"/>
    <sheet name="（表三-3）2024年国有资本经营支出预算情况表" sheetId="43" r:id="rId16"/>
    <sheet name="（表三-4）本级国有资本经营支出预算情况表（公开到项级）" sheetId="60" r:id="rId17"/>
    <sheet name="（表三-5）2024年国有资本经营预算转移支付表（分地区）" sheetId="44" r:id="rId18"/>
    <sheet name="（表三-6）2024年国有资本经营预算转移支付表（分项目）" sheetId="45" r:id="rId19"/>
    <sheet name="（表四-1）2024年社会保险基金收入预算情况表" sheetId="15" r:id="rId20"/>
    <sheet name="（表四-2）2024年本级社会保险基金收入预算情况表" sheetId="46" r:id="rId21"/>
    <sheet name="（表四-3）2024年社会保险基金支出预算情况表" sheetId="16" r:id="rId22"/>
    <sheet name="（表四-4）2024年本级社会保险基金支出预算情况表" sheetId="47" r:id="rId23"/>
    <sheet name="（表四-5）2024年社保基金结余情况表" sheetId="17" r:id="rId24"/>
    <sheet name="（表五-1） 2023年地方政府债务限额及余额预算情况表" sheetId="48" r:id="rId25"/>
    <sheet name="（表五-2）2023年地方政府一般债务余额情况表" sheetId="49" r:id="rId26"/>
    <sheet name="（表五-3）本级2023年地方政府一般债务余额情况表" sheetId="50" r:id="rId27"/>
    <sheet name="（表五-4）2023年地方政府专项债务余额情况表" sheetId="51" r:id="rId28"/>
    <sheet name="（表五-5）本级2023年地方政府专项债务余额情况表（本级）" sheetId="52" r:id="rId29"/>
    <sheet name="（表五-6）地方政府债券发行及还本付息情况表" sheetId="53" r:id="rId30"/>
    <sheet name="（表五-7）2024年地方政府债务限额提前下达情况表" sheetId="54" r:id="rId31"/>
    <sheet name="（表五-8）2024年年初新增地方政府债券资金安排表" sheetId="55" r:id="rId32"/>
    <sheet name="（表五-9）2024年政府专项债务限额和余额情况表" sheetId="61" r:id="rId33"/>
    <sheet name="（表六-1）重大政策和重点项目绩效目标表" sheetId="56" r:id="rId34"/>
    <sheet name="（表六-2）重点工作情况解释说明汇总表" sheetId="58" r:id="rId35"/>
    <sheet name="取数" sheetId="21" state="hidden" r:id="rId36"/>
  </sheets>
  <definedNames>
    <definedName name="_xlnm._FilterDatabase" localSheetId="0" hidden="1">'（表一-1）2024年武定县一般公共预算收入情况表'!$A$5:$E$92</definedName>
    <definedName name="_xlnm._FilterDatabase" localSheetId="10" hidden="1">'（表二-3）2024年基金预算支出情况表'!$B$5:$E$87</definedName>
    <definedName name="_xlnm._FilterDatabase" localSheetId="11" hidden="1">'表二-4 2024年本级政府性基金预算支出情况表（公开到项级）'!$B$5:$E$87</definedName>
    <definedName name="_xlnm._FilterDatabase" localSheetId="12" hidden="1">'（表二-5）本级政府性基金支出表（州（市）对下转移支付）'!$B$5:$D$16</definedName>
    <definedName name="_xlnm._FilterDatabase" localSheetId="13" hidden="1">'（表三-1）2024年国有资本经营收入预算情况表'!$B$5:$E$41</definedName>
    <definedName name="_xlnm._FilterDatabase" localSheetId="16" hidden="1">'（表三-4）本级国有资本经营支出预算情况表（公开到项级）'!$B$5:$E$41</definedName>
    <definedName name="_xlnm._FilterDatabase" localSheetId="18" hidden="1">'（表三-6）2024年国有资本经营预算转移支付表（分项目）'!$B$5:$B$7</definedName>
    <definedName name="_xlnm._FilterDatabase" localSheetId="35" hidden="1">取数!$A$6:$N$1712</definedName>
    <definedName name="_xlnm._FilterDatabase" localSheetId="14" hidden="1">'（表三-2）2024年本级国有资本经营收入预算情况表'!$B$5:$E$41</definedName>
    <definedName name="_xlnm._FilterDatabase" localSheetId="15" hidden="1">'（表三-3）2024年国有资本经营支出预算情况表'!$B$5:$E$41</definedName>
    <definedName name="_xlnm._FilterDatabase" localSheetId="2" hidden="1">'（表一-3）2024年县本级一般公共预算支出情况表'!$A$5:$E$494</definedName>
    <definedName name="_xlnm._FilterDatabase" localSheetId="3" hidden="1">'表一-4 2024年县本级一般公共预算支出情况表（公开到项级）'!$A$5:$E$480</definedName>
    <definedName name="_xlnm._FilterDatabase" localSheetId="17" hidden="1">'（表三-5）2024年国有资本经营预算转移支付表（分地区）'!$B$5:$B$17</definedName>
    <definedName name="_xlnm._FilterDatabase" localSheetId="1" hidden="1">'（表一-2）2024年本级一般公共预算收入情况表'!$A$5:$E$92</definedName>
    <definedName name="_ESF8887" localSheetId="0">'（表一-1）2024年武定县一般公共预算收入情况表'!#REF!</definedName>
    <definedName name="_ESF8888" localSheetId="0">'（表一-1）2024年武定县一般公共预算收入情况表'!#REF!</definedName>
    <definedName name="_ESF8889" localSheetId="0">'（表一-1）2024年武定县一般公共预算收入情况表'!#REF!</definedName>
    <definedName name="_ESF8890" localSheetId="0">'（表一-1）2024年武定县一般公共预算收入情况表'!#REF!</definedName>
    <definedName name="_ESF8891" localSheetId="0">'（表一-1）2024年武定县一般公共预算收入情况表'!#REF!</definedName>
    <definedName name="_ESF8892" localSheetId="0">'（表一-1）2024年武定县一般公共预算收入情况表'!#REF!</definedName>
    <definedName name="_ESF8893" localSheetId="0">'（表一-1）2024年武定县一般公共预算收入情况表'!#REF!</definedName>
    <definedName name="_ESF8894" localSheetId="0">'（表一-1）2024年武定县一般公共预算收入情况表'!#REF!</definedName>
    <definedName name="_ESF8895" localSheetId="0">'（表一-1）2024年武定县一般公共预算收入情况表'!#REF!</definedName>
    <definedName name="_ESF8896" localSheetId="0">'（表一-1）2024年武定县一般公共预算收入情况表'!#REF!</definedName>
    <definedName name="_ESF8907" localSheetId="8">'（表二-1）2024年政府性基金预算收入情况表'!#REF!</definedName>
    <definedName name="_ESF8908" localSheetId="8">'（表二-1）2024年政府性基金预算收入情况表'!$C$4:$C$4</definedName>
    <definedName name="_ESF8909" localSheetId="8">'（表二-1）2024年政府性基金预算收入情况表'!#REF!</definedName>
    <definedName name="_ESF8910" localSheetId="8">'（表二-1）2024年政府性基金预算收入情况表'!#REF!</definedName>
    <definedName name="_ESF8911" localSheetId="8">'（表二-1）2024年政府性基金预算收入情况表'!$C$6:$C$29</definedName>
    <definedName name="_ESF8912" localSheetId="8">'（表二-1）2024年政府性基金预算收入情况表'!#REF!</definedName>
    <definedName name="_ESF8913" localSheetId="8">'（表二-1）2024年政府性基金预算收入情况表'!#REF!</definedName>
    <definedName name="_ESF8914" localSheetId="8">'（表二-1）2024年政府性基金预算收入情况表'!#REF!</definedName>
    <definedName name="_ESF8915" localSheetId="8">'（表二-1）2024年政府性基金预算收入情况表'!#REF!</definedName>
    <definedName name="_ESF8916" localSheetId="8">'（表二-1）2024年政府性基金预算收入情况表'!#REF!</definedName>
    <definedName name="_ESF8922" localSheetId="35">取数!$C$7:$C$158</definedName>
    <definedName name="_ESF8923" localSheetId="35">取数!$D$7:$D$158</definedName>
    <definedName name="_ESF8924" localSheetId="35">取数!$E$7:$E$158</definedName>
    <definedName name="_ESF8925" localSheetId="35">取数!$F$6:$G$6</definedName>
    <definedName name="_ESF8926" localSheetId="35">取数!$F$7:$G$158</definedName>
    <definedName name="_ESF8927" localSheetId="35">取数!$J$7:$J$1712</definedName>
    <definedName name="_ESF8928" localSheetId="35">取数!$K$7:$K$1712</definedName>
    <definedName name="_ESF8929" localSheetId="35">取数!$L$7:$L$1712</definedName>
    <definedName name="_ESF8930" localSheetId="35">取数!$M$6:$N$6</definedName>
    <definedName name="_ESF8931" localSheetId="35">取数!$M$7:$N$1712</definedName>
    <definedName name="_EST1538" localSheetId="0">'（表一-1）2024年武定县一般公共预算收入情况表'!#REF!</definedName>
    <definedName name="_EST1539" localSheetId="0">'（表一-1）2024年武定县一般公共预算收入情况表'!#REF!</definedName>
    <definedName name="_EST1542" localSheetId="8">'（表二-1）2024年政府性基金预算收入情况表'!$C$4:$C$29</definedName>
    <definedName name="_EST1543" localSheetId="8">'（表二-1）2024年政府性基金预算收入情况表'!#REF!</definedName>
    <definedName name="_EST1545" localSheetId="35">取数!$C$6:$G$158</definedName>
    <definedName name="_EST1546" localSheetId="35">取数!$J$6:$N$1712</definedName>
    <definedName name="_xlnm._FilterDatabase" localSheetId="8" hidden="1">'（表二-1）2024年政府性基金预算收入情况表'!$B$6:$E$29</definedName>
    <definedName name="_xlnm.Print_Titles" localSheetId="0">'（表一-1）2024年武定县一般公共预算收入情况表'!$1:$5</definedName>
    <definedName name="_xlnm.Print_Titles" localSheetId="8">'（表二-1）2024年政府性基金预算收入情况表'!$1:$5</definedName>
    <definedName name="_xlnm.Print_Titles" localSheetId="21">'（表四-3）2024年社会保险基金支出预算情况表'!$1:$5</definedName>
    <definedName name="_xlnm.Print_Titles" localSheetId="10">'（表二-3）2024年基金预算支出情况表'!$1:$5</definedName>
    <definedName name="_xlnm.Print_Titles" localSheetId="19">'（表四-1）2024年社会保险基金收入预算情况表'!$1:$5</definedName>
    <definedName name="地区名称">#REF!</definedName>
    <definedName name="_xlnm.Print_Titles" localSheetId="2">'（表一-3）2024年县本级一般公共预算支出情况表'!$1:$5</definedName>
    <definedName name="_ESF8887" localSheetId="1">'（表一-2）2024年本级一般公共预算收入情况表'!#REF!</definedName>
    <definedName name="_ESF8888" localSheetId="1">'（表一-2）2024年本级一般公共预算收入情况表'!#REF!</definedName>
    <definedName name="_ESF8889" localSheetId="1">'（表一-2）2024年本级一般公共预算收入情况表'!#REF!</definedName>
    <definedName name="_ESF8890" localSheetId="1">'（表一-2）2024年本级一般公共预算收入情况表'!#REF!</definedName>
    <definedName name="_ESF8891" localSheetId="1">'（表一-2）2024年本级一般公共预算收入情况表'!#REF!</definedName>
    <definedName name="_ESF8892" localSheetId="1">'（表一-2）2024年本级一般公共预算收入情况表'!#REF!</definedName>
    <definedName name="_ESF8893" localSheetId="1">'（表一-2）2024年本级一般公共预算收入情况表'!#REF!</definedName>
    <definedName name="_ESF8894" localSheetId="1">'（表一-2）2024年本级一般公共预算收入情况表'!#REF!</definedName>
    <definedName name="_ESF8895" localSheetId="1">'（表一-2）2024年本级一般公共预算收入情况表'!#REF!</definedName>
    <definedName name="_ESF8896" localSheetId="1">'（表一-2）2024年本级一般公共预算收入情况表'!#REF!</definedName>
    <definedName name="_EST1538" localSheetId="1">'（表一-2）2024年本级一般公共预算收入情况表'!#REF!</definedName>
    <definedName name="_EST1539" localSheetId="1">'（表一-2）2024年本级一般公共预算收入情况表'!#REF!</definedName>
    <definedName name="_xlnm.Print_Titles" localSheetId="1">'（表一-2）2024年本级一般公共预算收入情况表'!$1:$5</definedName>
    <definedName name="_xlnm.Print_Titles" localSheetId="3">'表一-4 2024年县本级一般公共预算支出情况表（公开到项级）'!$1:$5</definedName>
    <definedName name="_xlnm._FilterDatabase" localSheetId="4" hidden="1">'（表一-5）一般公共预算基本支出情况表（公开到款级）'!$A$5:$B$32</definedName>
    <definedName name="_xlnm.Print_Titles" localSheetId="4">'（表一-5）一般公共预算基本支出情况表（公开到款级）'!$1:$5</definedName>
    <definedName name="_xlnm._FilterDatabase" localSheetId="5" hidden="1">'（表一-6）一般公共预算支出表（州（市）对下转移支付项目）'!$A$3:$B$3</definedName>
    <definedName name="_xlnm._FilterDatabase" localSheetId="6" hidden="1">'（表一-7）2024年分地区税收返还和转移支付预算表'!$A$3:$D$3</definedName>
    <definedName name="_xlnm._FilterDatabase" localSheetId="7" hidden="1">'（表一-8）2024年“三公”经费预算财政拨款情况统计表'!$A$3:$E$3</definedName>
    <definedName name="_ESF8907" localSheetId="9">'（表二-2）2024年本级政府性基金预算收入情况表'!#REF!</definedName>
    <definedName name="_ESF8908" localSheetId="9">'（表二-2）2024年本级政府性基金预算收入情况表'!$C$4:$C$4</definedName>
    <definedName name="_ESF8909" localSheetId="9">'（表二-2）2024年本级政府性基金预算收入情况表'!#REF!</definedName>
    <definedName name="_ESF8910" localSheetId="9">'（表二-2）2024年本级政府性基金预算收入情况表'!#REF!</definedName>
    <definedName name="_ESF8911" localSheetId="9">'（表二-2）2024年本级政府性基金预算收入情况表'!$C$6:$C$29</definedName>
    <definedName name="_ESF8912" localSheetId="9">'（表二-2）2024年本级政府性基金预算收入情况表'!#REF!</definedName>
    <definedName name="_ESF8913" localSheetId="9">'（表二-2）2024年本级政府性基金预算收入情况表'!#REF!</definedName>
    <definedName name="_ESF8914" localSheetId="9">'（表二-2）2024年本级政府性基金预算收入情况表'!#REF!</definedName>
    <definedName name="_ESF8915" localSheetId="9">'（表二-2）2024年本级政府性基金预算收入情况表'!#REF!</definedName>
    <definedName name="_ESF8916" localSheetId="9">'（表二-2）2024年本级政府性基金预算收入情况表'!#REF!</definedName>
    <definedName name="_EST1542" localSheetId="9">'（表二-2）2024年本级政府性基金预算收入情况表'!$C$4:$C$29</definedName>
    <definedName name="_EST1543" localSheetId="9">'（表二-2）2024年本级政府性基金预算收入情况表'!#REF!</definedName>
    <definedName name="_xlnm._FilterDatabase" localSheetId="9" hidden="1">'（表二-2）2024年本级政府性基金预算收入情况表'!$B$6:$E$29</definedName>
    <definedName name="_xlnm.Print_Titles" localSheetId="9">'（表二-2）2024年本级政府性基金预算收入情况表'!$1:$5</definedName>
    <definedName name="_xlnm.Print_Titles" localSheetId="11">'表二-4 2024年本级政府性基金预算支出情况表（公开到项级）'!$1:$5</definedName>
    <definedName name="_xlnm.Print_Titles" localSheetId="12">'（表二-5）本级政府性基金支出表（州（市）对下转移支付）'!$1:$5</definedName>
    <definedName name="_xlnm.Print_Titles" localSheetId="20">'（表四-2）2024年本级社会保险基金收入预算情况表'!$1:$5</definedName>
    <definedName name="_xlnm.Print_Titles" localSheetId="22">'（表四-4）2024年本级社会保险基金支出预算情况表'!$1:$5</definedName>
  </definedNames>
  <calcPr calcId="144525" fullPrecision="0"/>
</workbook>
</file>

<file path=xl/comments1.xml><?xml version="1.0" encoding="utf-8"?>
<comments xmlns="http://schemas.openxmlformats.org/spreadsheetml/2006/main">
  <authors>
    <author>lduser1</author>
  </authors>
  <commentList>
    <comment ref="H1319" authorId="0">
      <text>
        <r>
          <rPr>
            <b/>
            <sz val="9"/>
            <rFont val="宋体"/>
            <charset val="134"/>
          </rPr>
          <t>lduser1:</t>
        </r>
        <r>
          <rPr>
            <sz val="9"/>
            <rFont val="宋体"/>
            <charset val="134"/>
          </rPr>
          <t xml:space="preserve">
2012年科目名称改动</t>
        </r>
      </text>
    </comment>
    <comment ref="H1350" authorId="0">
      <text>
        <r>
          <rPr>
            <b/>
            <sz val="9"/>
            <rFont val="宋体"/>
            <charset val="134"/>
          </rPr>
          <t>lduser1:</t>
        </r>
        <r>
          <rPr>
            <sz val="9"/>
            <rFont val="宋体"/>
            <charset val="134"/>
          </rPr>
          <t xml:space="preserve">
2011年科目“一般财政预算石油储备支出”</t>
        </r>
      </text>
    </comment>
  </commentList>
</comments>
</file>

<file path=xl/sharedStrings.xml><?xml version="1.0" encoding="utf-8"?>
<sst xmlns="http://schemas.openxmlformats.org/spreadsheetml/2006/main" count="13851" uniqueCount="6129">
  <si>
    <r>
      <rPr>
        <sz val="12"/>
        <rFont val="宋体"/>
        <charset val="134"/>
      </rPr>
      <t>表一</t>
    </r>
    <r>
      <rPr>
        <sz val="12"/>
        <rFont val="Times New Roman"/>
        <charset val="134"/>
      </rPr>
      <t>-1</t>
    </r>
  </si>
  <si>
    <r>
      <rPr>
        <sz val="20"/>
        <rFont val="宋体"/>
        <charset val="134"/>
      </rPr>
      <t>武定县</t>
    </r>
    <r>
      <rPr>
        <sz val="20"/>
        <rFont val="Times New Roman"/>
        <charset val="134"/>
      </rPr>
      <t>2024</t>
    </r>
    <r>
      <rPr>
        <sz val="20"/>
        <rFont val="宋体"/>
        <charset val="134"/>
      </rPr>
      <t>年一般公共预算收入情况表</t>
    </r>
  </si>
  <si>
    <t>单位：万元</t>
  </si>
  <si>
    <t>科目编码</t>
  </si>
  <si>
    <r>
      <rPr>
        <b/>
        <sz val="12"/>
        <rFont val="宋体"/>
        <charset val="134"/>
      </rPr>
      <t>项目名称</t>
    </r>
  </si>
  <si>
    <r>
      <rPr>
        <b/>
        <sz val="12"/>
        <rFont val="Times New Roman"/>
        <charset val="134"/>
      </rPr>
      <t>2023</t>
    </r>
    <r>
      <rPr>
        <b/>
        <sz val="12"/>
        <rFont val="宋体"/>
        <charset val="134"/>
      </rPr>
      <t>年决算数</t>
    </r>
  </si>
  <si>
    <r>
      <rPr>
        <b/>
        <sz val="12"/>
        <rFont val="Times New Roman"/>
        <charset val="134"/>
      </rPr>
      <t>2024</t>
    </r>
    <r>
      <rPr>
        <b/>
        <sz val="12"/>
        <rFont val="宋体"/>
        <charset val="134"/>
      </rPr>
      <t>年预算数</t>
    </r>
  </si>
  <si>
    <r>
      <rPr>
        <b/>
        <sz val="12"/>
        <rFont val="宋体"/>
        <charset val="134"/>
      </rPr>
      <t>为上年执行数</t>
    </r>
    <r>
      <rPr>
        <b/>
        <sz val="12"/>
        <rFont val="Times New Roman"/>
        <charset val="134"/>
      </rPr>
      <t>%</t>
    </r>
  </si>
  <si>
    <t>一、税收收入</t>
  </si>
  <si>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</si>
  <si>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</si>
  <si>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</si>
  <si>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</si>
  <si>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</si>
  <si>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</si>
  <si>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</si>
  <si>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</si>
  <si>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</si>
  <si>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</si>
  <si>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</si>
  <si>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</si>
  <si>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</si>
  <si>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</si>
  <si>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t>二、非税收入</t>
  </si>
  <si>
    <t xml:space="preserve">    专项收入</t>
  </si>
  <si>
    <r>
      <rPr>
        <sz val="11"/>
        <rFont val="Times New Roman"/>
        <charset val="134"/>
      </rPr>
      <t xml:space="preserve">    </t>
    </r>
    <r>
      <rPr>
        <sz val="11"/>
        <rFont val="宋体"/>
        <charset val="134"/>
      </rPr>
      <t>行政事业性收费收入</t>
    </r>
  </si>
  <si>
    <t xml:space="preserve">    罚没收入</t>
  </si>
  <si>
    <t xml:space="preserve">    国有资源（资产）有偿使用收入</t>
  </si>
  <si>
    <r>
      <rPr>
        <sz val="11"/>
        <rFont val="Times New Roman"/>
        <charset val="134"/>
      </rPr>
      <t xml:space="preserve">    </t>
    </r>
    <r>
      <rPr>
        <sz val="11"/>
        <rFont val="宋体"/>
        <charset val="134"/>
      </rPr>
      <t>政府住房基金收入</t>
    </r>
  </si>
  <si>
    <t xml:space="preserve">    其他收入</t>
  </si>
  <si>
    <t>收入合计</t>
  </si>
  <si>
    <t>转移性收入</t>
  </si>
  <si>
    <t xml:space="preserve">  返还性收入</t>
  </si>
  <si>
    <t xml:space="preserve">      所得税基数返还收入</t>
  </si>
  <si>
    <t xml:space="preserve">      增值税和消费税税收返还收入 </t>
  </si>
  <si>
    <t xml:space="preserve">      增值税五五分享税收返还收入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</si>
  <si>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</si>
  <si>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</si>
  <si>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</si>
  <si>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</si>
  <si>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</si>
  <si>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</si>
  <si>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产粮（油）大县奖励资金收入</t>
  </si>
  <si>
    <t xml:space="preserve">      重点生态功能区转移支付收入</t>
  </si>
  <si>
    <t xml:space="preserve">      固定数额补助收入</t>
  </si>
  <si>
    <t xml:space="preserve">      民族地区转移支付收入</t>
  </si>
  <si>
    <t xml:space="preserve">   巩固脱贫攻坚成果衔接乡村振兴转移支付收入</t>
  </si>
  <si>
    <r>
      <rPr>
        <sz val="11"/>
        <rFont val="Times New Roman"/>
        <charset val="134"/>
      </rPr>
      <t xml:space="preserve">      </t>
    </r>
    <r>
      <rPr>
        <sz val="11"/>
        <rFont val="宋体"/>
        <charset val="134"/>
      </rPr>
      <t>一般公共服务共同事权转移支付收入</t>
    </r>
  </si>
  <si>
    <t xml:space="preserve">      公共安全共同财政事权转移支付收入</t>
  </si>
  <si>
    <t xml:space="preserve">      教育共同财政事权转移支付收入</t>
  </si>
  <si>
    <t xml:space="preserve">      文化旅游体育与传媒共同财政事权转移支付收入</t>
  </si>
  <si>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</si>
  <si>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医疗卫生共同财政事权转移支付收入</t>
    </r>
  </si>
  <si>
    <t xml:space="preserve">      节能环保共同财政事权转移支付收入</t>
  </si>
  <si>
    <r>
      <rPr>
        <sz val="11"/>
        <rFont val="Times New Roman"/>
        <charset val="134"/>
      </rPr>
      <t xml:space="preserve">      </t>
    </r>
    <r>
      <rPr>
        <sz val="11"/>
        <rFont val="宋体"/>
        <charset val="134"/>
      </rPr>
      <t>农林水共同财政事权转移支付收入</t>
    </r>
  </si>
  <si>
    <t xml:space="preserve">      交通运输共同财政事权转移支付收入</t>
  </si>
  <si>
    <t xml:space="preserve">      住房保障共同财政事权转移支付收入</t>
  </si>
  <si>
    <t xml:space="preserve">      粮油物资储备共同财政事权转移支付收入</t>
  </si>
  <si>
    <t xml:space="preserve">      灾害防治及应急管理共同财政事权转移支付支出</t>
  </si>
  <si>
    <t xml:space="preserve">      其他共同财政事权转移支付收入</t>
  </si>
  <si>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</si>
  <si>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增值税留抵退税转移支付收入</t>
    </r>
  </si>
  <si>
    <r>
      <rPr>
        <sz val="11"/>
        <rFont val="Times New Roman"/>
        <charset val="134"/>
      </rPr>
      <t xml:space="preserve">      </t>
    </r>
    <r>
      <rPr>
        <sz val="11"/>
        <rFont val="宋体"/>
        <charset val="134"/>
      </rPr>
      <t>其他退税减税降费转移支付收入</t>
    </r>
  </si>
  <si>
    <r>
      <rPr>
        <b/>
        <sz val="11"/>
        <rFont val="Times New Roman"/>
        <charset val="134"/>
      </rPr>
      <t xml:space="preserve">  </t>
    </r>
    <r>
      <rPr>
        <b/>
        <sz val="11"/>
        <rFont val="宋体"/>
        <charset val="134"/>
      </rPr>
      <t>专项转移支付收入</t>
    </r>
  </si>
  <si>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</si>
  <si>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</si>
  <si>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</si>
  <si>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</si>
  <si>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</si>
  <si>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</si>
  <si>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</si>
  <si>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</si>
  <si>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</si>
  <si>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</si>
  <si>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</si>
  <si>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</si>
  <si>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</si>
  <si>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</si>
  <si>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</si>
  <si>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</si>
  <si>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</si>
  <si>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</si>
  <si>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</si>
  <si>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r>
      <rPr>
        <sz val="11"/>
        <rFont val="Times New Roman"/>
        <charset val="134"/>
      </rPr>
      <t xml:space="preserve">      </t>
    </r>
    <r>
      <rPr>
        <sz val="11"/>
        <rFont val="宋体"/>
        <charset val="134"/>
      </rPr>
      <t>其他支出</t>
    </r>
  </si>
  <si>
    <r>
      <rPr>
        <b/>
        <sz val="11"/>
        <rFont val="Times New Roman"/>
        <charset val="134"/>
      </rPr>
      <t xml:space="preserve">  </t>
    </r>
    <r>
      <rPr>
        <b/>
        <sz val="11"/>
        <rFont val="宋体"/>
        <charset val="134"/>
      </rPr>
      <t>上年结余收入</t>
    </r>
  </si>
  <si>
    <r>
      <rPr>
        <sz val="11"/>
        <rFont val="Times New Roman"/>
        <charset val="134"/>
      </rPr>
      <t xml:space="preserve">      </t>
    </r>
    <r>
      <rPr>
        <sz val="11"/>
        <rFont val="宋体"/>
        <charset val="134"/>
      </rPr>
      <t>上年结转</t>
    </r>
  </si>
  <si>
    <r>
      <rPr>
        <sz val="11"/>
        <rFont val="Times New Roman"/>
        <charset val="134"/>
      </rPr>
      <t xml:space="preserve">      </t>
    </r>
    <r>
      <rPr>
        <sz val="11"/>
        <rFont val="宋体"/>
        <charset val="134"/>
      </rPr>
      <t>净结余</t>
    </r>
  </si>
  <si>
    <r>
      <rPr>
        <b/>
        <sz val="11"/>
        <rFont val="Times New Roman"/>
        <charset val="134"/>
      </rPr>
      <t xml:space="preserve">  </t>
    </r>
    <r>
      <rPr>
        <b/>
        <sz val="11"/>
        <rFont val="宋体"/>
        <charset val="134"/>
      </rPr>
      <t>动用预算稳定调节基金</t>
    </r>
  </si>
  <si>
    <r>
      <rPr>
        <b/>
        <sz val="11"/>
        <rFont val="Times New Roman"/>
        <charset val="134"/>
      </rPr>
      <t xml:space="preserve">  </t>
    </r>
    <r>
      <rPr>
        <b/>
        <sz val="11"/>
        <rFont val="宋体"/>
        <charset val="134"/>
      </rPr>
      <t>调入资金</t>
    </r>
  </si>
  <si>
    <r>
      <rPr>
        <b/>
        <sz val="11"/>
        <rFont val="Times New Roman"/>
        <charset val="134"/>
      </rPr>
      <t xml:space="preserve">      </t>
    </r>
    <r>
      <rPr>
        <sz val="11"/>
        <rFont val="宋体"/>
        <charset val="134"/>
      </rPr>
      <t>调入政府性基金预算资金</t>
    </r>
  </si>
  <si>
    <r>
      <rPr>
        <sz val="11"/>
        <rFont val="Times New Roman"/>
        <charset val="134"/>
      </rPr>
      <t xml:space="preserve">      </t>
    </r>
    <r>
      <rPr>
        <sz val="11"/>
        <rFont val="宋体"/>
        <charset val="134"/>
      </rPr>
      <t>调入国有资本经营预算资金</t>
    </r>
  </si>
  <si>
    <r>
      <rPr>
        <sz val="11"/>
        <rFont val="Times New Roman"/>
        <charset val="134"/>
      </rPr>
      <t xml:space="preserve">      </t>
    </r>
    <r>
      <rPr>
        <sz val="11"/>
        <rFont val="宋体"/>
        <charset val="134"/>
      </rPr>
      <t>调入其他资金</t>
    </r>
  </si>
  <si>
    <r>
      <rPr>
        <b/>
        <sz val="11"/>
        <rFont val="Times New Roman"/>
        <charset val="134"/>
      </rPr>
      <t xml:space="preserve">  </t>
    </r>
    <r>
      <rPr>
        <b/>
        <sz val="11"/>
        <rFont val="宋体"/>
        <charset val="134"/>
      </rPr>
      <t>债务转贷收入</t>
    </r>
  </si>
  <si>
    <r>
      <rPr>
        <sz val="11"/>
        <rFont val="Times New Roman"/>
        <charset val="134"/>
      </rPr>
      <t xml:space="preserve">      </t>
    </r>
    <r>
      <rPr>
        <sz val="11"/>
        <rFont val="宋体"/>
        <charset val="134"/>
      </rPr>
      <t>地方政府一般债券转贷收入</t>
    </r>
  </si>
  <si>
    <t>收入总计</t>
  </si>
  <si>
    <r>
      <rPr>
        <sz val="12"/>
        <rFont val="宋体"/>
        <charset val="134"/>
      </rPr>
      <t>表一</t>
    </r>
    <r>
      <rPr>
        <sz val="12"/>
        <rFont val="Times New Roman"/>
        <charset val="134"/>
      </rPr>
      <t>-2</t>
    </r>
  </si>
  <si>
    <t>武定县本级2024年一般公共预算收入情况表</t>
  </si>
  <si>
    <t>表一-3</t>
  </si>
  <si>
    <t>武定县2024年县本级一般公共预算支出情况表</t>
  </si>
  <si>
    <t/>
  </si>
  <si>
    <r>
      <rPr>
        <sz val="12"/>
        <rFont val="宋体"/>
        <charset val="134"/>
      </rPr>
      <t>单位：万元</t>
    </r>
  </si>
  <si>
    <r>
      <rPr>
        <b/>
        <sz val="12"/>
        <rFont val="宋体"/>
        <charset val="134"/>
      </rPr>
      <t>科目编码</t>
    </r>
  </si>
  <si>
    <r>
      <rPr>
        <b/>
        <sz val="12"/>
        <rFont val="宋体"/>
        <charset val="134"/>
      </rPr>
      <t>为上年执行数</t>
    </r>
  </si>
  <si>
    <r>
      <rPr>
        <b/>
        <sz val="11"/>
        <rFont val="Times New Roman"/>
        <charset val="134"/>
      </rPr>
      <t xml:space="preserve"> </t>
    </r>
    <r>
      <rPr>
        <b/>
        <sz val="11"/>
        <rFont val="宋体"/>
        <charset val="134"/>
      </rPr>
      <t>一、</t>
    </r>
    <r>
      <rPr>
        <b/>
        <sz val="11"/>
        <rFont val="Times New Roman"/>
        <charset val="134"/>
      </rPr>
      <t xml:space="preserve"> </t>
    </r>
    <r>
      <rPr>
        <b/>
        <sz val="11"/>
        <rFont val="宋体"/>
        <charset val="134"/>
      </rPr>
      <t>一般公共服务支出</t>
    </r>
  </si>
  <si>
    <r>
      <rPr>
        <b/>
        <sz val="11"/>
        <rFont val="Times New Roman"/>
        <charset val="134"/>
      </rPr>
      <t xml:space="preserve">    </t>
    </r>
    <r>
      <rPr>
        <b/>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</si>
  <si>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</si>
  <si>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</si>
  <si>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</si>
  <si>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</si>
  <si>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人大代表履职能力提升</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</si>
  <si>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</si>
  <si>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事业运行</t>
    </r>
  </si>
  <si>
    <r>
      <rPr>
        <b/>
        <sz val="11"/>
        <rFont val="Times New Roman"/>
        <charset val="134"/>
      </rPr>
      <t xml:space="preserve">    </t>
    </r>
    <r>
      <rPr>
        <b/>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</si>
  <si>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</si>
  <si>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</si>
  <si>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其他政协事务支出</t>
    </r>
  </si>
  <si>
    <r>
      <rPr>
        <b/>
        <sz val="11"/>
        <rFont val="Times New Roman"/>
        <charset val="134"/>
      </rPr>
      <t xml:space="preserve">    </t>
    </r>
    <r>
      <rPr>
        <b/>
        <sz val="11"/>
        <rFont val="宋体"/>
        <charset val="134"/>
      </rPr>
      <t>政府办公厅</t>
    </r>
    <r>
      <rPr>
        <b/>
        <sz val="11"/>
        <rFont val="Times New Roman"/>
        <charset val="134"/>
      </rPr>
      <t>(</t>
    </r>
    <r>
      <rPr>
        <b/>
        <sz val="11"/>
        <rFont val="宋体"/>
        <charset val="134"/>
      </rPr>
      <t>室</t>
    </r>
    <r>
      <rPr>
        <b/>
        <sz val="11"/>
        <rFont val="Times New Roman"/>
        <charset val="134"/>
      </rPr>
      <t>)</t>
    </r>
    <r>
      <rPr>
        <b/>
        <sz val="11"/>
        <rFont val="宋体"/>
        <charset val="134"/>
      </rPr>
      <t>及相关机构事务</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</si>
  <si>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</si>
  <si>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其他政府办公厅</t>
    </r>
    <r>
      <rPr>
        <sz val="11"/>
        <rFont val="Times New Roman"/>
        <charset val="134"/>
      </rPr>
      <t>(</t>
    </r>
    <r>
      <rPr>
        <sz val="11"/>
        <rFont val="宋体"/>
        <charset val="134"/>
      </rPr>
      <t>室</t>
    </r>
    <r>
      <rPr>
        <sz val="11"/>
        <rFont val="Times New Roman"/>
        <charset val="134"/>
      </rPr>
      <t>)</t>
    </r>
    <r>
      <rPr>
        <sz val="11"/>
        <rFont val="宋体"/>
        <charset val="134"/>
      </rPr>
      <t>及相关机构事务支出</t>
    </r>
  </si>
  <si>
    <r>
      <rPr>
        <b/>
        <sz val="11"/>
        <rFont val="Times New Roman"/>
        <charset val="134"/>
      </rPr>
      <t xml:space="preserve">    </t>
    </r>
    <r>
      <rPr>
        <b/>
        <sz val="11"/>
        <rFont val="宋体"/>
        <charset val="134"/>
      </rPr>
      <t>发展与改革事务</t>
    </r>
  </si>
  <si>
    <r>
      <rPr>
        <sz val="11"/>
        <rFont val="Times New Roman"/>
        <charset val="134"/>
      </rPr>
      <t xml:space="preserve">      </t>
    </r>
    <r>
      <rPr>
        <sz val="11"/>
        <rFont val="宋体"/>
        <charset val="134"/>
      </rPr>
      <t>社会事业发展规划</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</si>
  <si>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</si>
  <si>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其他发展与改革事务支出</t>
    </r>
  </si>
  <si>
    <r>
      <rPr>
        <b/>
        <sz val="11"/>
        <rFont val="Times New Roman"/>
        <charset val="134"/>
      </rPr>
      <t xml:space="preserve">    </t>
    </r>
    <r>
      <rPr>
        <b/>
        <sz val="11"/>
        <rFont val="宋体"/>
        <charset val="134"/>
      </rPr>
      <t>统计信息事务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</si>
  <si>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</si>
  <si>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专项普查活动</t>
    </r>
  </si>
  <si>
    <r>
      <rPr>
        <b/>
        <sz val="11"/>
        <rFont val="Times New Roman"/>
        <charset val="134"/>
      </rPr>
      <t xml:space="preserve">    </t>
    </r>
    <r>
      <rPr>
        <b/>
        <sz val="11"/>
        <rFont val="宋体"/>
        <charset val="134"/>
      </rPr>
      <t>财政事务</t>
    </r>
  </si>
  <si>
    <r>
      <rPr>
        <sz val="11"/>
        <rFont val="Times New Roman"/>
        <charset val="134"/>
      </rPr>
      <t xml:space="preserve">      </t>
    </r>
    <r>
      <rPr>
        <sz val="11"/>
        <rFont val="宋体"/>
        <charset val="134"/>
      </rPr>
      <t>其他财政事务支出</t>
    </r>
  </si>
  <si>
    <r>
      <rPr>
        <b/>
        <sz val="11"/>
        <rFont val="Times New Roman"/>
        <charset val="134"/>
      </rPr>
      <t xml:space="preserve">    </t>
    </r>
    <r>
      <rPr>
        <b/>
        <sz val="11"/>
        <rFont val="宋体"/>
        <charset val="134"/>
      </rPr>
      <t>税收事务</t>
    </r>
  </si>
  <si>
    <r>
      <rPr>
        <b/>
        <sz val="11"/>
        <rFont val="Times New Roman"/>
        <charset val="134"/>
      </rPr>
      <t xml:space="preserve">    </t>
    </r>
    <r>
      <rPr>
        <b/>
        <sz val="11"/>
        <rFont val="宋体"/>
        <charset val="134"/>
      </rPr>
      <t>审计事务</t>
    </r>
  </si>
  <si>
    <r>
      <rPr>
        <sz val="11"/>
        <rFont val="Times New Roman"/>
        <charset val="134"/>
      </rPr>
      <t xml:space="preserve">      </t>
    </r>
    <r>
      <rPr>
        <sz val="11"/>
        <rFont val="宋体"/>
        <charset val="134"/>
      </rPr>
      <t>审计业务</t>
    </r>
  </si>
  <si>
    <r>
      <rPr>
        <b/>
        <sz val="11"/>
        <rFont val="Times New Roman"/>
        <charset val="134"/>
      </rPr>
      <t xml:space="preserve">    </t>
    </r>
    <r>
      <rPr>
        <b/>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</si>
  <si>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</si>
  <si>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其他纪检监察事务支出</t>
    </r>
  </si>
  <si>
    <r>
      <rPr>
        <b/>
        <sz val="11"/>
        <rFont val="Times New Roman"/>
        <charset val="134"/>
      </rPr>
      <t xml:space="preserve">    </t>
    </r>
    <r>
      <rPr>
        <b/>
        <sz val="11"/>
        <rFont val="宋体"/>
        <charset val="134"/>
      </rPr>
      <t>商贸事务</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</si>
  <si>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</si>
  <si>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其他商贸事务支出</t>
    </r>
  </si>
  <si>
    <r>
      <rPr>
        <b/>
        <sz val="11"/>
        <rFont val="Times New Roman"/>
        <charset val="134"/>
      </rPr>
      <t xml:space="preserve">    </t>
    </r>
    <r>
      <rPr>
        <b/>
        <sz val="11"/>
        <rFont val="宋体"/>
        <charset val="134"/>
      </rPr>
      <t>民族事务</t>
    </r>
  </si>
  <si>
    <r>
      <rPr>
        <sz val="11"/>
        <rFont val="Times New Roman"/>
        <charset val="134"/>
      </rPr>
      <t xml:space="preserve">      </t>
    </r>
    <r>
      <rPr>
        <sz val="11"/>
        <rFont val="宋体"/>
        <charset val="134"/>
      </rPr>
      <t>民族工作专项</t>
    </r>
  </si>
  <si>
    <r>
      <rPr>
        <b/>
        <sz val="11"/>
        <rFont val="Times New Roman"/>
        <charset val="134"/>
      </rPr>
      <t xml:space="preserve">    </t>
    </r>
    <r>
      <rPr>
        <b/>
        <sz val="11"/>
        <rFont val="宋体"/>
        <charset val="134"/>
      </rPr>
      <t>档案事务</t>
    </r>
  </si>
  <si>
    <r>
      <rPr>
        <sz val="11"/>
        <rFont val="Times New Roman"/>
        <charset val="134"/>
      </rPr>
      <t xml:space="preserve">      </t>
    </r>
    <r>
      <rPr>
        <sz val="11"/>
        <rFont val="宋体"/>
        <charset val="134"/>
      </rPr>
      <t>档案馆</t>
    </r>
  </si>
  <si>
    <r>
      <rPr>
        <b/>
        <sz val="11"/>
        <rFont val="Times New Roman"/>
        <charset val="134"/>
      </rPr>
      <t xml:space="preserve">    </t>
    </r>
    <r>
      <rPr>
        <b/>
        <sz val="11"/>
        <rFont val="宋体"/>
        <charset val="134"/>
      </rPr>
      <t>民主党派及工商联事务</t>
    </r>
  </si>
  <si>
    <r>
      <rPr>
        <b/>
        <sz val="11"/>
        <rFont val="Times New Roman"/>
        <charset val="134"/>
      </rPr>
      <t xml:space="preserve">    </t>
    </r>
    <r>
      <rPr>
        <b/>
        <sz val="11"/>
        <rFont val="宋体"/>
        <charset val="134"/>
      </rPr>
      <t>群众团体事务</t>
    </r>
  </si>
  <si>
    <r>
      <rPr>
        <sz val="11"/>
        <rFont val="Times New Roman"/>
        <charset val="134"/>
      </rPr>
      <t xml:space="preserve">      </t>
    </r>
    <r>
      <rPr>
        <sz val="11"/>
        <rFont val="宋体"/>
        <charset val="134"/>
      </rPr>
      <t>其他群众团体事务支出</t>
    </r>
  </si>
  <si>
    <r>
      <rPr>
        <b/>
        <sz val="11"/>
        <rFont val="Times New Roman"/>
        <charset val="134"/>
      </rPr>
      <t xml:space="preserve">    </t>
    </r>
    <r>
      <rPr>
        <b/>
        <sz val="11"/>
        <rFont val="宋体"/>
        <charset val="134"/>
      </rPr>
      <t>党委办公厅</t>
    </r>
    <r>
      <rPr>
        <b/>
        <sz val="11"/>
        <rFont val="Times New Roman"/>
        <charset val="134"/>
      </rPr>
      <t>(</t>
    </r>
    <r>
      <rPr>
        <b/>
        <sz val="11"/>
        <rFont val="宋体"/>
        <charset val="134"/>
      </rPr>
      <t>室</t>
    </r>
    <r>
      <rPr>
        <b/>
        <sz val="11"/>
        <rFont val="Times New Roman"/>
        <charset val="134"/>
      </rPr>
      <t>)</t>
    </r>
    <r>
      <rPr>
        <b/>
        <sz val="11"/>
        <rFont val="宋体"/>
        <charset val="134"/>
      </rPr>
      <t>及相关机构事务</t>
    </r>
  </si>
  <si>
    <r>
      <rPr>
        <sz val="11"/>
        <rFont val="Times New Roman"/>
        <charset val="134"/>
      </rPr>
      <t xml:space="preserve">      </t>
    </r>
    <r>
      <rPr>
        <sz val="11"/>
        <rFont val="宋体"/>
        <charset val="134"/>
      </rPr>
      <t>专项业务</t>
    </r>
  </si>
  <si>
    <r>
      <rPr>
        <b/>
        <sz val="11"/>
        <rFont val="Times New Roman"/>
        <charset val="134"/>
      </rPr>
      <t xml:space="preserve">    </t>
    </r>
    <r>
      <rPr>
        <b/>
        <sz val="11"/>
        <rFont val="宋体"/>
        <charset val="134"/>
      </rPr>
      <t>组织事务</t>
    </r>
  </si>
  <si>
    <r>
      <rPr>
        <sz val="11"/>
        <rFont val="Times New Roman"/>
        <charset val="134"/>
      </rPr>
      <t xml:space="preserve">      </t>
    </r>
    <r>
      <rPr>
        <sz val="11"/>
        <rFont val="宋体"/>
        <charset val="134"/>
      </rPr>
      <t>其他组织事务支出</t>
    </r>
  </si>
  <si>
    <r>
      <rPr>
        <b/>
        <sz val="11"/>
        <rFont val="Times New Roman"/>
        <charset val="134"/>
      </rPr>
      <t xml:space="preserve">    </t>
    </r>
    <r>
      <rPr>
        <b/>
        <sz val="11"/>
        <rFont val="宋体"/>
        <charset val="134"/>
      </rPr>
      <t>宣传事务</t>
    </r>
  </si>
  <si>
    <r>
      <rPr>
        <b/>
        <sz val="11"/>
        <rFont val="Times New Roman"/>
        <charset val="134"/>
      </rPr>
      <t xml:space="preserve">    </t>
    </r>
    <r>
      <rPr>
        <b/>
        <sz val="11"/>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</si>
  <si>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</si>
  <si>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华侨事务</t>
    </r>
  </si>
  <si>
    <r>
      <rPr>
        <sz val="11"/>
        <rFont val="Times New Roman"/>
        <charset val="134"/>
      </rPr>
      <t xml:space="preserve">      </t>
    </r>
    <r>
      <rPr>
        <sz val="11"/>
        <rFont val="宋体"/>
        <charset val="134"/>
      </rPr>
      <t>其他统战事务支出</t>
    </r>
  </si>
  <si>
    <r>
      <rPr>
        <b/>
        <sz val="11"/>
        <rFont val="Times New Roman"/>
        <charset val="134"/>
      </rPr>
      <t xml:space="preserve">    </t>
    </r>
    <r>
      <rPr>
        <b/>
        <sz val="11"/>
        <rFont val="宋体"/>
        <charset val="134"/>
      </rPr>
      <t>其他共产党事务支出</t>
    </r>
  </si>
  <si>
    <r>
      <rPr>
        <sz val="11"/>
        <rFont val="Times New Roman"/>
        <charset val="134"/>
      </rPr>
      <t xml:space="preserve">      </t>
    </r>
    <r>
      <rPr>
        <sz val="11"/>
        <rFont val="宋体"/>
        <charset val="134"/>
      </rPr>
      <t>其他共产党事务支出</t>
    </r>
  </si>
  <si>
    <r>
      <rPr>
        <b/>
        <sz val="11"/>
        <rFont val="Times New Roman"/>
        <charset val="134"/>
      </rPr>
      <t xml:space="preserve">    </t>
    </r>
    <r>
      <rPr>
        <b/>
        <sz val="11"/>
        <rFont val="宋体"/>
        <charset val="134"/>
      </rPr>
      <t>市场监督管理事务</t>
    </r>
  </si>
  <si>
    <r>
      <rPr>
        <sz val="11"/>
        <rFont val="Times New Roman"/>
        <charset val="134"/>
      </rPr>
      <t xml:space="preserve">      </t>
    </r>
    <r>
      <rPr>
        <sz val="11"/>
        <rFont val="宋体"/>
        <charset val="134"/>
      </rPr>
      <t>质量基础</t>
    </r>
  </si>
  <si>
    <r>
      <rPr>
        <sz val="11"/>
        <rFont val="Times New Roman"/>
        <charset val="134"/>
      </rPr>
      <t xml:space="preserve">      </t>
    </r>
    <r>
      <rPr>
        <sz val="11"/>
        <rFont val="宋体"/>
        <charset val="134"/>
      </rPr>
      <t>质量安全监管</t>
    </r>
  </si>
  <si>
    <r>
      <rPr>
        <sz val="11"/>
        <rFont val="Times New Roman"/>
        <charset val="134"/>
      </rPr>
      <t xml:space="preserve">      </t>
    </r>
    <r>
      <rPr>
        <sz val="11"/>
        <rFont val="宋体"/>
        <charset val="134"/>
      </rPr>
      <t>食品安全监管</t>
    </r>
  </si>
  <si>
    <r>
      <rPr>
        <sz val="11"/>
        <rFont val="Times New Roman"/>
        <charset val="134"/>
      </rPr>
      <t xml:space="preserve">      </t>
    </r>
    <r>
      <rPr>
        <sz val="11"/>
        <rFont val="宋体"/>
        <charset val="134"/>
      </rPr>
      <t>其他市场监督管理事务</t>
    </r>
  </si>
  <si>
    <r>
      <rPr>
        <b/>
        <sz val="11"/>
        <rFont val="Times New Roman"/>
        <charset val="134"/>
      </rPr>
      <t xml:space="preserve">   </t>
    </r>
    <r>
      <rPr>
        <b/>
        <sz val="11"/>
        <rFont val="宋体"/>
        <charset val="134"/>
      </rPr>
      <t>信访事务</t>
    </r>
  </si>
  <si>
    <r>
      <rPr>
        <b/>
        <sz val="11"/>
        <rFont val="Times New Roman"/>
        <charset val="134"/>
      </rPr>
      <t xml:space="preserve">    </t>
    </r>
    <r>
      <rPr>
        <b/>
        <sz val="11"/>
        <rFont val="宋体"/>
        <charset val="134"/>
      </rPr>
      <t>其他一般公共服务支出</t>
    </r>
  </si>
  <si>
    <r>
      <rPr>
        <sz val="11"/>
        <rFont val="Times New Roman"/>
        <charset val="134"/>
      </rPr>
      <t xml:space="preserve">      </t>
    </r>
    <r>
      <rPr>
        <sz val="11"/>
        <rFont val="宋体"/>
        <charset val="134"/>
      </rPr>
      <t>其他一般公共服务支出</t>
    </r>
  </si>
  <si>
    <r>
      <rPr>
        <b/>
        <sz val="11"/>
        <rFont val="宋体"/>
        <charset val="134"/>
      </rPr>
      <t>二、国防支出</t>
    </r>
  </si>
  <si>
    <r>
      <rPr>
        <b/>
        <sz val="11"/>
        <rFont val="Times New Roman"/>
        <charset val="134"/>
      </rPr>
      <t xml:space="preserve">    </t>
    </r>
    <r>
      <rPr>
        <b/>
        <sz val="11"/>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</si>
  <si>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</si>
  <si>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民兵</t>
    </r>
  </si>
  <si>
    <r>
      <rPr>
        <sz val="11"/>
        <rFont val="Times New Roman"/>
        <charset val="134"/>
      </rPr>
      <t xml:space="preserve">      </t>
    </r>
    <r>
      <rPr>
        <sz val="11"/>
        <rFont val="宋体"/>
        <charset val="134"/>
      </rPr>
      <t>其他国防动员支出</t>
    </r>
  </si>
  <si>
    <r>
      <rPr>
        <b/>
        <sz val="11"/>
        <rFont val="Times New Roman"/>
        <charset val="134"/>
      </rPr>
      <t xml:space="preserve">    </t>
    </r>
    <r>
      <rPr>
        <b/>
        <sz val="11"/>
        <rFont val="宋体"/>
        <charset val="134"/>
      </rPr>
      <t>其他国防支出</t>
    </r>
  </si>
  <si>
    <r>
      <rPr>
        <sz val="11"/>
        <rFont val="Times New Roman"/>
        <charset val="134"/>
      </rPr>
      <t xml:space="preserve">      </t>
    </r>
    <r>
      <rPr>
        <sz val="11"/>
        <rFont val="宋体"/>
        <charset val="134"/>
      </rPr>
      <t>其他国防支出</t>
    </r>
  </si>
  <si>
    <r>
      <rPr>
        <b/>
        <sz val="11"/>
        <rFont val="Times New Roman"/>
        <charset val="134"/>
      </rPr>
      <t xml:space="preserve"> </t>
    </r>
    <r>
      <rPr>
        <b/>
        <sz val="11"/>
        <rFont val="宋体"/>
        <charset val="134"/>
      </rPr>
      <t>三、公共安全支出</t>
    </r>
  </si>
  <si>
    <r>
      <rPr>
        <b/>
        <sz val="11"/>
        <rFont val="Times New Roman"/>
        <charset val="134"/>
      </rPr>
      <t xml:space="preserve">    </t>
    </r>
    <r>
      <rPr>
        <b/>
        <sz val="11"/>
        <rFont val="宋体"/>
        <charset val="134"/>
      </rPr>
      <t>公安</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</si>
  <si>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</si>
  <si>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</si>
  <si>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特别业务</t>
    </r>
  </si>
  <si>
    <r>
      <rPr>
        <sz val="11"/>
        <rFont val="Times New Roman"/>
        <charset val="134"/>
      </rPr>
      <t xml:space="preserve">      </t>
    </r>
    <r>
      <rPr>
        <sz val="11"/>
        <rFont val="宋体"/>
        <charset val="134"/>
      </rPr>
      <t>其他公安支出</t>
    </r>
  </si>
  <si>
    <r>
      <rPr>
        <b/>
        <sz val="11"/>
        <rFont val="Times New Roman"/>
        <charset val="134"/>
      </rPr>
      <t xml:space="preserve">    </t>
    </r>
    <r>
      <rPr>
        <b/>
        <sz val="11"/>
        <rFont val="宋体"/>
        <charset val="134"/>
      </rPr>
      <t>检察</t>
    </r>
  </si>
  <si>
    <r>
      <rPr>
        <b/>
        <sz val="11"/>
        <rFont val="Times New Roman"/>
        <charset val="134"/>
      </rPr>
      <t xml:space="preserve">    </t>
    </r>
    <r>
      <rPr>
        <b/>
        <sz val="11"/>
        <rFont val="宋体"/>
        <charset val="134"/>
      </rPr>
      <t>法院</t>
    </r>
  </si>
  <si>
    <r>
      <rPr>
        <sz val="11"/>
        <rFont val="Times New Roman"/>
        <charset val="134"/>
      </rPr>
      <t xml:space="preserve">      </t>
    </r>
    <r>
      <rPr>
        <sz val="11"/>
        <rFont val="宋体"/>
        <charset val="134"/>
      </rPr>
      <t>案件执行</t>
    </r>
  </si>
  <si>
    <r>
      <rPr>
        <b/>
        <sz val="11"/>
        <rFont val="Times New Roman"/>
        <charset val="134"/>
      </rPr>
      <t xml:space="preserve">    </t>
    </r>
    <r>
      <rPr>
        <b/>
        <sz val="11"/>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</si>
  <si>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</si>
  <si>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</si>
  <si>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公共法律服务</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</si>
  <si>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</si>
  <si>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其他司法支出</t>
    </r>
  </si>
  <si>
    <r>
      <rPr>
        <b/>
        <sz val="11"/>
        <rFont val="Times New Roman"/>
        <charset val="134"/>
      </rPr>
      <t xml:space="preserve">    </t>
    </r>
    <r>
      <rPr>
        <b/>
        <sz val="11"/>
        <rFont val="宋体"/>
        <charset val="134"/>
      </rPr>
      <t>其他公共安全支出</t>
    </r>
  </si>
  <si>
    <r>
      <rPr>
        <sz val="11"/>
        <rFont val="Times New Roman"/>
        <charset val="134"/>
      </rPr>
      <t xml:space="preserve">      </t>
    </r>
    <r>
      <rPr>
        <sz val="11"/>
        <rFont val="宋体"/>
        <charset val="134"/>
      </rPr>
      <t>其他公共安全支出</t>
    </r>
  </si>
  <si>
    <r>
      <rPr>
        <b/>
        <sz val="11"/>
        <rFont val="宋体"/>
        <charset val="134"/>
      </rPr>
      <t>四、教育支出</t>
    </r>
  </si>
  <si>
    <r>
      <rPr>
        <b/>
        <sz val="11"/>
        <rFont val="Times New Roman"/>
        <charset val="134"/>
      </rPr>
      <t xml:space="preserve">    </t>
    </r>
    <r>
      <rPr>
        <b/>
        <sz val="11"/>
        <rFont val="宋体"/>
        <charset val="134"/>
      </rPr>
      <t>教育管理事务</t>
    </r>
  </si>
  <si>
    <r>
      <rPr>
        <sz val="11"/>
        <rFont val="Times New Roman"/>
        <charset val="134"/>
      </rPr>
      <t xml:space="preserve">      </t>
    </r>
    <r>
      <rPr>
        <sz val="11"/>
        <rFont val="宋体"/>
        <charset val="134"/>
      </rPr>
      <t>其他教育管理事务支出</t>
    </r>
  </si>
  <si>
    <r>
      <rPr>
        <b/>
        <sz val="11"/>
        <rFont val="Times New Roman"/>
        <charset val="134"/>
      </rPr>
      <t xml:space="preserve">    </t>
    </r>
    <r>
      <rPr>
        <b/>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</si>
  <si>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</si>
  <si>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</si>
  <si>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</si>
  <si>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</si>
  <si>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其他普通教育支出</t>
    </r>
  </si>
  <si>
    <r>
      <rPr>
        <b/>
        <sz val="11"/>
        <rFont val="Times New Roman"/>
        <charset val="134"/>
      </rPr>
      <t xml:space="preserve">    </t>
    </r>
    <r>
      <rPr>
        <b/>
        <sz val="11"/>
        <rFont val="宋体"/>
        <charset val="134"/>
      </rPr>
      <t>职业教育</t>
    </r>
  </si>
  <si>
    <r>
      <rPr>
        <sz val="11"/>
        <rFont val="Times New Roman"/>
        <charset val="134"/>
      </rPr>
      <t xml:space="preserve">      </t>
    </r>
    <r>
      <rPr>
        <sz val="11"/>
        <rFont val="宋体"/>
        <charset val="134"/>
      </rPr>
      <t>中等职业教育</t>
    </r>
  </si>
  <si>
    <r>
      <rPr>
        <b/>
        <sz val="11"/>
        <rFont val="Times New Roman"/>
        <charset val="134"/>
      </rPr>
      <t xml:space="preserve">    </t>
    </r>
    <r>
      <rPr>
        <b/>
        <sz val="11"/>
        <rFont val="宋体"/>
        <charset val="134"/>
      </rPr>
      <t>特殊教育</t>
    </r>
  </si>
  <si>
    <r>
      <rPr>
        <sz val="11"/>
        <rFont val="Times New Roman"/>
        <charset val="134"/>
      </rPr>
      <t xml:space="preserve">      </t>
    </r>
    <r>
      <rPr>
        <sz val="11"/>
        <rFont val="宋体"/>
        <charset val="134"/>
      </rPr>
      <t>特殊学校教育</t>
    </r>
  </si>
  <si>
    <r>
      <rPr>
        <b/>
        <sz val="11"/>
        <rFont val="Times New Roman"/>
        <charset val="134"/>
      </rPr>
      <t xml:space="preserve">    </t>
    </r>
    <r>
      <rPr>
        <b/>
        <sz val="11"/>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</si>
  <si>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</si>
  <si>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</si>
  <si>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b/>
        <sz val="11"/>
        <rFont val="Times New Roman"/>
        <charset val="134"/>
      </rPr>
      <t xml:space="preserve">  </t>
    </r>
    <r>
      <rPr>
        <b/>
        <sz val="11"/>
        <rFont val="宋体"/>
        <charset val="134"/>
      </rPr>
      <t>教育费附加安排的支出</t>
    </r>
  </si>
  <si>
    <r>
      <rPr>
        <sz val="11"/>
        <rFont val="Times New Roman"/>
        <charset val="134"/>
      </rPr>
      <t xml:space="preserve">      </t>
    </r>
    <r>
      <rPr>
        <sz val="11"/>
        <rFont val="宋体"/>
        <charset val="134"/>
      </rPr>
      <t>其他教育费附加安排的支出</t>
    </r>
  </si>
  <si>
    <r>
      <rPr>
        <b/>
        <sz val="11"/>
        <rFont val="Times New Roman"/>
        <charset val="134"/>
      </rPr>
      <t xml:space="preserve">  </t>
    </r>
    <r>
      <rPr>
        <b/>
        <sz val="11"/>
        <rFont val="宋体"/>
        <charset val="134"/>
      </rPr>
      <t>五、科学技术支出</t>
    </r>
  </si>
  <si>
    <r>
      <rPr>
        <b/>
        <sz val="11"/>
        <rFont val="Times New Roman"/>
        <charset val="134"/>
      </rPr>
      <t xml:space="preserve">    </t>
    </r>
    <r>
      <rPr>
        <b/>
        <sz val="11"/>
        <rFont val="宋体"/>
        <charset val="134"/>
      </rPr>
      <t>科学技术管理事务</t>
    </r>
  </si>
  <si>
    <r>
      <rPr>
        <b/>
        <sz val="11"/>
        <rFont val="Times New Roman"/>
        <charset val="134"/>
      </rPr>
      <t xml:space="preserve">    </t>
    </r>
    <r>
      <rPr>
        <b/>
        <sz val="11"/>
        <rFont val="宋体"/>
        <charset val="134"/>
      </rPr>
      <t>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</si>
  <si>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</si>
  <si>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其他技术研究与开发支出</t>
    </r>
  </si>
  <si>
    <r>
      <rPr>
        <b/>
        <sz val="11"/>
        <rFont val="Times New Roman"/>
        <charset val="134"/>
      </rPr>
      <t xml:space="preserve">    </t>
    </r>
    <r>
      <rPr>
        <b/>
        <sz val="11"/>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</si>
  <si>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</si>
  <si>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</si>
  <si>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其他科学技术普及支出</t>
    </r>
  </si>
  <si>
    <r>
      <rPr>
        <b/>
        <sz val="11"/>
        <rFont val="Times New Roman"/>
        <charset val="134"/>
      </rPr>
      <t xml:space="preserve">    </t>
    </r>
    <r>
      <rPr>
        <b/>
        <sz val="11"/>
        <rFont val="宋体"/>
        <charset val="134"/>
      </rPr>
      <t>其他科学技术支出</t>
    </r>
  </si>
  <si>
    <r>
      <rPr>
        <sz val="11"/>
        <rFont val="Times New Roman"/>
        <charset val="134"/>
      </rPr>
      <t xml:space="preserve">      </t>
    </r>
    <r>
      <rPr>
        <sz val="11"/>
        <rFont val="宋体"/>
        <charset val="134"/>
      </rPr>
      <t>其他科学技术支出</t>
    </r>
  </si>
  <si>
    <r>
      <rPr>
        <b/>
        <sz val="11"/>
        <rFont val="Times New Roman"/>
        <charset val="134"/>
      </rPr>
      <t xml:space="preserve"> </t>
    </r>
    <r>
      <rPr>
        <b/>
        <sz val="11"/>
        <rFont val="宋体"/>
        <charset val="134"/>
      </rPr>
      <t>六、文化旅游体育与传媒支出</t>
    </r>
  </si>
  <si>
    <r>
      <rPr>
        <b/>
        <sz val="11"/>
        <rFont val="Times New Roman"/>
        <charset val="134"/>
      </rPr>
      <t xml:space="preserve">    </t>
    </r>
    <r>
      <rPr>
        <b/>
        <sz val="11"/>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</si>
  <si>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</si>
  <si>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</si>
  <si>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</si>
  <si>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</si>
  <si>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</si>
  <si>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旅游宣传</t>
    </r>
  </si>
  <si>
    <r>
      <rPr>
        <sz val="11"/>
        <rFont val="Times New Roman"/>
        <charset val="134"/>
      </rPr>
      <t xml:space="preserve">      </t>
    </r>
    <r>
      <rPr>
        <sz val="11"/>
        <rFont val="宋体"/>
        <charset val="134"/>
      </rPr>
      <t>其他文化和旅游支出</t>
    </r>
  </si>
  <si>
    <r>
      <rPr>
        <b/>
        <sz val="11"/>
        <rFont val="Times New Roman"/>
        <charset val="134"/>
      </rPr>
      <t xml:space="preserve">    </t>
    </r>
    <r>
      <rPr>
        <b/>
        <sz val="11"/>
        <rFont val="宋体"/>
        <charset val="134"/>
      </rPr>
      <t>文物</t>
    </r>
  </si>
  <si>
    <r>
      <rPr>
        <sz val="11"/>
        <rFont val="Times New Roman"/>
        <charset val="134"/>
      </rPr>
      <t xml:space="preserve">      </t>
    </r>
    <r>
      <rPr>
        <sz val="11"/>
        <rFont val="宋体"/>
        <charset val="134"/>
      </rPr>
      <t>文物保护</t>
    </r>
  </si>
  <si>
    <r>
      <rPr>
        <b/>
        <sz val="11"/>
        <rFont val="Times New Roman"/>
        <charset val="134"/>
      </rPr>
      <t xml:space="preserve">    </t>
    </r>
    <r>
      <rPr>
        <b/>
        <sz val="11"/>
        <rFont val="宋体"/>
        <charset val="134"/>
      </rPr>
      <t>体育</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</si>
  <si>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</si>
  <si>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体育场馆</t>
    </r>
  </si>
  <si>
    <r>
      <rPr>
        <b/>
        <sz val="11"/>
        <rFont val="Times New Roman"/>
        <charset val="134"/>
      </rPr>
      <t xml:space="preserve">    </t>
    </r>
    <r>
      <rPr>
        <b/>
        <sz val="11"/>
        <rFont val="宋体"/>
        <charset val="134"/>
      </rPr>
      <t>广播电视</t>
    </r>
  </si>
  <si>
    <r>
      <rPr>
        <sz val="11"/>
        <rFont val="Times New Roman"/>
        <charset val="134"/>
      </rPr>
      <t xml:space="preserve">      </t>
    </r>
    <r>
      <rPr>
        <sz val="11"/>
        <rFont val="宋体"/>
        <charset val="134"/>
      </rPr>
      <t>传输发射</t>
    </r>
  </si>
  <si>
    <r>
      <rPr>
        <sz val="11"/>
        <rFont val="Times New Roman"/>
        <charset val="134"/>
      </rPr>
      <t xml:space="preserve">      </t>
    </r>
    <r>
      <rPr>
        <sz val="11"/>
        <rFont val="宋体"/>
        <charset val="134"/>
      </rPr>
      <t>广播电视事务</t>
    </r>
  </si>
  <si>
    <r>
      <rPr>
        <sz val="11"/>
        <rFont val="Times New Roman"/>
        <charset val="134"/>
      </rPr>
      <t xml:space="preserve">      </t>
    </r>
    <r>
      <rPr>
        <sz val="11"/>
        <rFont val="宋体"/>
        <charset val="134"/>
      </rPr>
      <t>其他广播电视支出</t>
    </r>
  </si>
  <si>
    <r>
      <rPr>
        <b/>
        <sz val="11"/>
        <rFont val="Times New Roman"/>
        <charset val="134"/>
      </rPr>
      <t xml:space="preserve">    </t>
    </r>
    <r>
      <rPr>
        <b/>
        <sz val="11"/>
        <rFont val="宋体"/>
        <charset val="134"/>
      </rPr>
      <t>其他文化旅游体育与传媒支出</t>
    </r>
  </si>
  <si>
    <r>
      <rPr>
        <sz val="11"/>
        <rFont val="Times New Roman"/>
        <charset val="134"/>
      </rPr>
      <t xml:space="preserve">      </t>
    </r>
    <r>
      <rPr>
        <sz val="11"/>
        <rFont val="宋体"/>
        <charset val="134"/>
      </rPr>
      <t>宣传文化发展专项支出</t>
    </r>
  </si>
  <si>
    <r>
      <rPr>
        <sz val="11"/>
        <rFont val="Times New Roman"/>
        <charset val="134"/>
      </rPr>
      <t xml:space="preserve">      </t>
    </r>
    <r>
      <rPr>
        <sz val="11"/>
        <rFont val="宋体"/>
        <charset val="134"/>
      </rPr>
      <t>其他文化旅游体育与传媒支出</t>
    </r>
  </si>
  <si>
    <r>
      <rPr>
        <b/>
        <sz val="11"/>
        <rFont val="Times New Roman"/>
        <charset val="134"/>
      </rPr>
      <t xml:space="preserve"> </t>
    </r>
    <r>
      <rPr>
        <b/>
        <sz val="11"/>
        <rFont val="宋体"/>
        <charset val="134"/>
      </rPr>
      <t>七、</t>
    </r>
    <r>
      <rPr>
        <b/>
        <sz val="11"/>
        <rFont val="Times New Roman"/>
        <charset val="134"/>
      </rPr>
      <t xml:space="preserve"> </t>
    </r>
    <r>
      <rPr>
        <b/>
        <sz val="11"/>
        <rFont val="宋体"/>
        <charset val="134"/>
      </rPr>
      <t>社会保障和就业支出</t>
    </r>
  </si>
  <si>
    <r>
      <rPr>
        <b/>
        <sz val="11"/>
        <rFont val="Times New Roman"/>
        <charset val="134"/>
      </rPr>
      <t xml:space="preserve">    </t>
    </r>
    <r>
      <rPr>
        <b/>
        <sz val="11"/>
        <rFont val="宋体"/>
        <charset val="134"/>
      </rPr>
      <t>人力资源和社会保障管理事务</t>
    </r>
  </si>
  <si>
    <r>
      <rPr>
        <sz val="11"/>
        <rFont val="Times New Roman"/>
        <charset val="134"/>
      </rPr>
      <t xml:space="preserve">      </t>
    </r>
    <r>
      <rPr>
        <sz val="11"/>
        <rFont val="宋体"/>
        <charset val="134"/>
      </rPr>
      <t>其他人力资源和社会保障管理事务支出</t>
    </r>
  </si>
  <si>
    <r>
      <rPr>
        <b/>
        <sz val="11"/>
        <rFont val="Times New Roman"/>
        <charset val="134"/>
      </rPr>
      <t xml:space="preserve">    </t>
    </r>
    <r>
      <rPr>
        <b/>
        <sz val="11"/>
        <rFont val="宋体"/>
        <charset val="134"/>
      </rPr>
      <t>民政管理事务</t>
    </r>
  </si>
  <si>
    <r>
      <rPr>
        <sz val="11"/>
        <rFont val="Times New Roman"/>
        <charset val="134"/>
      </rPr>
      <t xml:space="preserve">      </t>
    </r>
    <r>
      <rPr>
        <sz val="11"/>
        <rFont val="宋体"/>
        <charset val="134"/>
      </rPr>
      <t>基层政权建设和社区治理</t>
    </r>
  </si>
  <si>
    <r>
      <rPr>
        <sz val="11"/>
        <rFont val="Times New Roman"/>
        <charset val="134"/>
      </rPr>
      <t xml:space="preserve">      </t>
    </r>
    <r>
      <rPr>
        <sz val="11"/>
        <rFont val="宋体"/>
        <charset val="134"/>
      </rPr>
      <t>其他民政管理事务支出</t>
    </r>
  </si>
  <si>
    <r>
      <rPr>
        <b/>
        <sz val="11"/>
        <rFont val="Times New Roman"/>
        <charset val="134"/>
      </rPr>
      <t xml:space="preserve">    </t>
    </r>
    <r>
      <rPr>
        <b/>
        <sz val="11"/>
        <rFont val="宋体"/>
        <charset val="134"/>
      </rPr>
      <t>行政事业单位养老支出</t>
    </r>
  </si>
  <si>
    <r>
      <rPr>
        <sz val="11"/>
        <rFont val="Times New Roman"/>
        <charset val="134"/>
      </rPr>
      <t xml:space="preserve">      </t>
    </r>
    <r>
      <rPr>
        <sz val="11"/>
        <rFont val="宋体"/>
        <charset val="134"/>
      </rPr>
      <t>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</si>
  <si>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</si>
  <si>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机关事业单位基本养老保险缴费支出</t>
    </r>
  </si>
  <si>
    <r>
      <rPr>
        <sz val="11"/>
        <rFont val="Times New Roman"/>
        <charset val="134"/>
      </rPr>
      <t xml:space="preserve">      </t>
    </r>
    <r>
      <rPr>
        <sz val="11"/>
        <rFont val="宋体"/>
        <charset val="134"/>
      </rPr>
      <t>机关事业单位职业年金缴费支出</t>
    </r>
  </si>
  <si>
    <r>
      <rPr>
        <sz val="11"/>
        <rFont val="Times New Roman"/>
        <charset val="134"/>
      </rPr>
      <t xml:space="preserve">      </t>
    </r>
    <r>
      <rPr>
        <sz val="11"/>
        <rFont val="宋体"/>
        <charset val="134"/>
      </rPr>
      <t>其他行政事业单位养老支出</t>
    </r>
  </si>
  <si>
    <r>
      <rPr>
        <sz val="11"/>
        <rFont val="Times New Roman"/>
        <charset val="134"/>
      </rPr>
      <t xml:space="preserve">      </t>
    </r>
    <r>
      <rPr>
        <sz val="11"/>
        <rFont val="宋体"/>
        <charset val="134"/>
      </rPr>
      <t>对机关事业单位基本养老保险基金的补助</t>
    </r>
  </si>
  <si>
    <r>
      <rPr>
        <b/>
        <sz val="11"/>
        <rFont val="Times New Roman"/>
        <charset val="134"/>
      </rPr>
      <t xml:space="preserve">    </t>
    </r>
    <r>
      <rPr>
        <b/>
        <sz val="11"/>
        <rFont val="宋体"/>
        <charset val="134"/>
      </rPr>
      <t>就业补助</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</si>
  <si>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</si>
  <si>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</si>
  <si>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</si>
  <si>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</si>
  <si>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其他就业补助支出</t>
    </r>
  </si>
  <si>
    <r>
      <rPr>
        <b/>
        <sz val="11"/>
        <rFont val="Times New Roman"/>
        <charset val="134"/>
      </rPr>
      <t xml:space="preserve">    </t>
    </r>
    <r>
      <rPr>
        <b/>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</si>
  <si>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</si>
  <si>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</si>
  <si>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</si>
  <si>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</si>
  <si>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烈士纪念设施管理维护</t>
    </r>
  </si>
  <si>
    <r>
      <rPr>
        <sz val="11"/>
        <rFont val="Times New Roman"/>
        <charset val="134"/>
      </rPr>
      <t xml:space="preserve">      </t>
    </r>
    <r>
      <rPr>
        <sz val="11"/>
        <rFont val="宋体"/>
        <charset val="134"/>
      </rPr>
      <t>其他优抚支出</t>
    </r>
  </si>
  <si>
    <r>
      <rPr>
        <b/>
        <sz val="11"/>
        <rFont val="Times New Roman"/>
        <charset val="134"/>
      </rPr>
      <t xml:space="preserve">    </t>
    </r>
    <r>
      <rPr>
        <b/>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</si>
  <si>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</si>
  <si>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</si>
  <si>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</si>
  <si>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</si>
  <si>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</si>
  <si>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b/>
        <sz val="11"/>
        <rFont val="Times New Roman"/>
        <charset val="134"/>
      </rPr>
      <t xml:space="preserve">    </t>
    </r>
    <r>
      <rPr>
        <b/>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</si>
  <si>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</si>
  <si>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</si>
  <si>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</si>
  <si>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养老服务</t>
    </r>
  </si>
  <si>
    <r>
      <rPr>
        <b/>
        <sz val="11"/>
        <rFont val="Times New Roman"/>
        <charset val="134"/>
      </rPr>
      <t xml:space="preserve">    </t>
    </r>
    <r>
      <rPr>
        <b/>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</si>
  <si>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</si>
  <si>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</si>
  <si>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</si>
  <si>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其他残疾人事业支出</t>
    </r>
  </si>
  <si>
    <r>
      <rPr>
        <b/>
        <sz val="11"/>
        <rFont val="Times New Roman"/>
        <charset val="134"/>
      </rPr>
      <t xml:space="preserve">    </t>
    </r>
    <r>
      <rPr>
        <b/>
        <sz val="11"/>
        <rFont val="宋体"/>
        <charset val="134"/>
      </rPr>
      <t>红十字事业</t>
    </r>
  </si>
  <si>
    <r>
      <rPr>
        <b/>
        <sz val="11"/>
        <rFont val="Times New Roman"/>
        <charset val="134"/>
      </rPr>
      <t xml:space="preserve">    </t>
    </r>
    <r>
      <rPr>
        <b/>
        <sz val="11"/>
        <rFont val="宋体"/>
        <charset val="134"/>
      </rPr>
      <t>最低生活保障</t>
    </r>
  </si>
  <si>
    <r>
      <rPr>
        <sz val="11"/>
        <rFont val="Times New Roman"/>
        <charset val="134"/>
      </rPr>
      <t xml:space="preserve">      </t>
    </r>
    <r>
      <rPr>
        <sz val="11"/>
        <rFont val="宋体"/>
        <charset val="134"/>
      </rPr>
      <t>城市最低生活保障金支出</t>
    </r>
  </si>
  <si>
    <r>
      <rPr>
        <sz val="11"/>
        <rFont val="Times New Roman"/>
        <charset val="134"/>
      </rPr>
      <t xml:space="preserve">      </t>
    </r>
    <r>
      <rPr>
        <sz val="11"/>
        <rFont val="宋体"/>
        <charset val="134"/>
      </rPr>
      <t>农村最低生活保障金支出</t>
    </r>
  </si>
  <si>
    <r>
      <rPr>
        <b/>
        <sz val="11"/>
        <rFont val="Times New Roman"/>
        <charset val="134"/>
      </rPr>
      <t xml:space="preserve">    </t>
    </r>
    <r>
      <rPr>
        <b/>
        <sz val="11"/>
        <rFont val="宋体"/>
        <charset val="134"/>
      </rPr>
      <t>临时救助</t>
    </r>
  </si>
  <si>
    <r>
      <rPr>
        <sz val="11"/>
        <rFont val="Times New Roman"/>
        <charset val="134"/>
      </rPr>
      <t xml:space="preserve">      </t>
    </r>
    <r>
      <rPr>
        <sz val="11"/>
        <rFont val="宋体"/>
        <charset val="134"/>
      </rPr>
      <t>临时救助支出</t>
    </r>
  </si>
  <si>
    <r>
      <rPr>
        <sz val="11"/>
        <rFont val="Times New Roman"/>
        <charset val="134"/>
      </rPr>
      <t xml:space="preserve">      </t>
    </r>
    <r>
      <rPr>
        <sz val="11"/>
        <rFont val="宋体"/>
        <charset val="134"/>
      </rPr>
      <t>流浪乞讨人员救助支出</t>
    </r>
  </si>
  <si>
    <r>
      <rPr>
        <b/>
        <sz val="11"/>
        <rFont val="Times New Roman"/>
        <charset val="134"/>
      </rPr>
      <t xml:space="preserve">    </t>
    </r>
    <r>
      <rPr>
        <b/>
        <sz val="11"/>
        <rFont val="宋体"/>
        <charset val="134"/>
      </rPr>
      <t>特困人员救助供养</t>
    </r>
  </si>
  <si>
    <r>
      <rPr>
        <sz val="11"/>
        <rFont val="Times New Roman"/>
        <charset val="134"/>
      </rPr>
      <t xml:space="preserve">      </t>
    </r>
    <r>
      <rPr>
        <sz val="11"/>
        <rFont val="宋体"/>
        <charset val="134"/>
      </rPr>
      <t>城市特困人员救助供养支出</t>
    </r>
  </si>
  <si>
    <r>
      <rPr>
        <sz val="11"/>
        <rFont val="Times New Roman"/>
        <charset val="134"/>
      </rPr>
      <t xml:space="preserve">      </t>
    </r>
    <r>
      <rPr>
        <sz val="11"/>
        <rFont val="宋体"/>
        <charset val="134"/>
      </rPr>
      <t>农村特困人员救助供养支出</t>
    </r>
  </si>
  <si>
    <r>
      <rPr>
        <b/>
        <sz val="11"/>
        <rFont val="Times New Roman"/>
        <charset val="134"/>
      </rPr>
      <t xml:space="preserve">    </t>
    </r>
    <r>
      <rPr>
        <b/>
        <sz val="11"/>
        <rFont val="宋体"/>
        <charset val="134"/>
      </rPr>
      <t>其他生活救助</t>
    </r>
  </si>
  <si>
    <r>
      <rPr>
        <sz val="11"/>
        <rFont val="Times New Roman"/>
        <charset val="134"/>
      </rPr>
      <t xml:space="preserve">      </t>
    </r>
    <r>
      <rPr>
        <sz val="11"/>
        <rFont val="宋体"/>
        <charset val="134"/>
      </rPr>
      <t>其他农村生活救助</t>
    </r>
  </si>
  <si>
    <r>
      <rPr>
        <b/>
        <sz val="11"/>
        <rFont val="Times New Roman"/>
        <charset val="134"/>
      </rPr>
      <t xml:space="preserve">    </t>
    </r>
    <r>
      <rPr>
        <b/>
        <sz val="11"/>
        <rFont val="宋体"/>
        <charset val="134"/>
      </rPr>
      <t>财政对基本养老保险基金的补助</t>
    </r>
  </si>
  <si>
    <r>
      <rPr>
        <sz val="11"/>
        <rFont val="Times New Roman"/>
        <charset val="134"/>
      </rPr>
      <t xml:space="preserve">      </t>
    </r>
    <r>
      <rPr>
        <sz val="11"/>
        <rFont val="宋体"/>
        <charset val="134"/>
      </rPr>
      <t>财政对城乡居民基本养老保险基金的补助</t>
    </r>
  </si>
  <si>
    <r>
      <rPr>
        <b/>
        <sz val="11"/>
        <rFont val="Times New Roman"/>
        <charset val="134"/>
      </rPr>
      <t xml:space="preserve">    </t>
    </r>
    <r>
      <rPr>
        <b/>
        <sz val="11"/>
        <rFont val="宋体"/>
        <charset val="134"/>
      </rPr>
      <t>财政对其他社会保险基金的补助</t>
    </r>
  </si>
  <si>
    <r>
      <rPr>
        <sz val="11"/>
        <rFont val="Times New Roman"/>
        <charset val="134"/>
      </rPr>
      <t xml:space="preserve">      </t>
    </r>
    <r>
      <rPr>
        <sz val="11"/>
        <rFont val="宋体"/>
        <charset val="134"/>
      </rPr>
      <t>财政对失业保险基金的补助</t>
    </r>
  </si>
  <si>
    <r>
      <rPr>
        <b/>
        <sz val="11"/>
        <rFont val="Times New Roman"/>
        <charset val="134"/>
      </rPr>
      <t xml:space="preserve">    </t>
    </r>
    <r>
      <rPr>
        <b/>
        <sz val="11"/>
        <rFont val="宋体"/>
        <charset val="134"/>
      </rPr>
      <t>退役军人管理事务</t>
    </r>
  </si>
  <si>
    <r>
      <rPr>
        <sz val="11"/>
        <rFont val="Times New Roman"/>
        <charset val="134"/>
      </rPr>
      <t xml:space="preserve">      </t>
    </r>
    <r>
      <rPr>
        <sz val="11"/>
        <rFont val="宋体"/>
        <charset val="134"/>
      </rPr>
      <t>拥军优属</t>
    </r>
  </si>
  <si>
    <r>
      <rPr>
        <b/>
        <sz val="11"/>
        <rFont val="Times New Roman"/>
        <charset val="134"/>
      </rPr>
      <t xml:space="preserve">    </t>
    </r>
    <r>
      <rPr>
        <b/>
        <sz val="11"/>
        <rFont val="宋体"/>
        <charset val="134"/>
      </rPr>
      <t>财政代缴社会保险费支出</t>
    </r>
  </si>
  <si>
    <r>
      <rPr>
        <sz val="11"/>
        <rFont val="Times New Roman"/>
        <charset val="134"/>
      </rPr>
      <t xml:space="preserve">      </t>
    </r>
    <r>
      <rPr>
        <sz val="11"/>
        <rFont val="宋体"/>
        <charset val="134"/>
      </rPr>
      <t>财政代缴城乡居民基本养老保险费支出</t>
    </r>
  </si>
  <si>
    <r>
      <rPr>
        <b/>
        <sz val="11"/>
        <rFont val="Times New Roman"/>
        <charset val="134"/>
      </rPr>
      <t xml:space="preserve">    </t>
    </r>
    <r>
      <rPr>
        <b/>
        <sz val="11"/>
        <rFont val="宋体"/>
        <charset val="134"/>
      </rPr>
      <t>其他社会保障和就业支出</t>
    </r>
  </si>
  <si>
    <r>
      <rPr>
        <sz val="11"/>
        <rFont val="Times New Roman"/>
        <charset val="134"/>
      </rPr>
      <t xml:space="preserve">      </t>
    </r>
    <r>
      <rPr>
        <sz val="11"/>
        <rFont val="宋体"/>
        <charset val="134"/>
      </rPr>
      <t>其他社会保障和就业支出</t>
    </r>
  </si>
  <si>
    <r>
      <rPr>
        <b/>
        <sz val="11"/>
        <rFont val="Times New Roman"/>
        <charset val="134"/>
      </rPr>
      <t xml:space="preserve"> </t>
    </r>
    <r>
      <rPr>
        <b/>
        <sz val="11"/>
        <rFont val="宋体"/>
        <charset val="134"/>
      </rPr>
      <t>八、</t>
    </r>
    <r>
      <rPr>
        <b/>
        <sz val="11"/>
        <rFont val="Times New Roman"/>
        <charset val="134"/>
      </rPr>
      <t xml:space="preserve"> </t>
    </r>
    <r>
      <rPr>
        <b/>
        <sz val="11"/>
        <rFont val="宋体"/>
        <charset val="134"/>
      </rPr>
      <t>卫生健康支出</t>
    </r>
  </si>
  <si>
    <r>
      <rPr>
        <b/>
        <sz val="11"/>
        <rFont val="Times New Roman"/>
        <charset val="134"/>
      </rPr>
      <t xml:space="preserve">    </t>
    </r>
    <r>
      <rPr>
        <b/>
        <sz val="11"/>
        <rFont val="宋体"/>
        <charset val="134"/>
      </rPr>
      <t>卫生健康管理事务</t>
    </r>
  </si>
  <si>
    <r>
      <rPr>
        <b/>
        <sz val="11"/>
        <rFont val="Times New Roman"/>
        <charset val="134"/>
      </rPr>
      <t xml:space="preserve">    </t>
    </r>
    <r>
      <rPr>
        <b/>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</si>
  <si>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</si>
  <si>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其他公立医院支出</t>
    </r>
  </si>
  <si>
    <r>
      <rPr>
        <b/>
        <sz val="11"/>
        <rFont val="Times New Roman"/>
        <charset val="134"/>
      </rPr>
      <t xml:space="preserve">    </t>
    </r>
    <r>
      <rPr>
        <b/>
        <sz val="11"/>
        <rFont val="宋体"/>
        <charset val="134"/>
      </rPr>
      <t>基层医疗卫生机构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</si>
  <si>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</si>
  <si>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其他基层医疗卫生机构支出</t>
    </r>
  </si>
  <si>
    <r>
      <rPr>
        <b/>
        <sz val="11"/>
        <rFont val="Times New Roman"/>
        <charset val="134"/>
      </rPr>
      <t xml:space="preserve">    </t>
    </r>
    <r>
      <rPr>
        <b/>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</si>
  <si>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</si>
  <si>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</si>
  <si>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</si>
  <si>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</si>
  <si>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重大公共卫生服务</t>
    </r>
  </si>
  <si>
    <r>
      <rPr>
        <sz val="11"/>
        <rFont val="Times New Roman"/>
        <charset val="134"/>
      </rPr>
      <t xml:space="preserve">      </t>
    </r>
    <r>
      <rPr>
        <sz val="11"/>
        <rFont val="宋体"/>
        <charset val="134"/>
      </rPr>
      <t>突发公共卫生事件应急处置</t>
    </r>
  </si>
  <si>
    <r>
      <rPr>
        <sz val="11"/>
        <rFont val="Times New Roman"/>
        <charset val="134"/>
      </rPr>
      <t xml:space="preserve">      </t>
    </r>
    <r>
      <rPr>
        <sz val="11"/>
        <rFont val="宋体"/>
        <charset val="134"/>
      </rPr>
      <t>其他公共卫生支出</t>
    </r>
  </si>
  <si>
    <r>
      <rPr>
        <b/>
        <sz val="11"/>
        <rFont val="Times New Roman"/>
        <charset val="134"/>
      </rPr>
      <t xml:space="preserve">    </t>
    </r>
    <r>
      <rPr>
        <b/>
        <sz val="11"/>
        <rFont val="宋体"/>
        <charset val="134"/>
      </rPr>
      <t>中医药</t>
    </r>
  </si>
  <si>
    <r>
      <rPr>
        <sz val="11"/>
        <rFont val="Times New Roman"/>
        <charset val="134"/>
      </rPr>
      <t xml:space="preserve">      </t>
    </r>
    <r>
      <rPr>
        <sz val="11"/>
        <rFont val="宋体"/>
        <charset val="134"/>
      </rPr>
      <t>中医</t>
    </r>
    <r>
      <rPr>
        <sz val="11"/>
        <rFont val="Times New Roman"/>
        <charset val="134"/>
      </rPr>
      <t>(</t>
    </r>
    <r>
      <rPr>
        <sz val="11"/>
        <rFont val="宋体"/>
        <charset val="134"/>
      </rPr>
      <t>民族医</t>
    </r>
    <r>
      <rPr>
        <sz val="11"/>
        <rFont val="Times New Roman"/>
        <charset val="134"/>
      </rPr>
      <t>)</t>
    </r>
    <r>
      <rPr>
        <sz val="11"/>
        <rFont val="宋体"/>
        <charset val="134"/>
      </rPr>
      <t>药专项</t>
    </r>
  </si>
  <si>
    <r>
      <rPr>
        <b/>
        <sz val="11"/>
        <rFont val="Times New Roman"/>
        <charset val="134"/>
      </rPr>
      <t xml:space="preserve">    </t>
    </r>
    <r>
      <rPr>
        <b/>
        <sz val="11"/>
        <rFont val="宋体"/>
        <charset val="134"/>
      </rPr>
      <t>计划生育事务</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</si>
  <si>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</si>
  <si>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其他计划生育事务支出</t>
    </r>
  </si>
  <si>
    <r>
      <rPr>
        <b/>
        <sz val="11"/>
        <rFont val="Times New Roman"/>
        <charset val="134"/>
      </rPr>
      <t xml:space="preserve">    </t>
    </r>
    <r>
      <rPr>
        <b/>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</si>
  <si>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</si>
  <si>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</si>
  <si>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</si>
  <si>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sz val="11"/>
        <rFont val="Times New Roman"/>
        <charset val="134"/>
      </rPr>
      <t xml:space="preserve">      </t>
    </r>
    <r>
      <rPr>
        <sz val="11"/>
        <rFont val="宋体"/>
        <charset val="134"/>
      </rPr>
      <t>其他行政事业单位医疗支出</t>
    </r>
  </si>
  <si>
    <r>
      <rPr>
        <b/>
        <sz val="11"/>
        <rFont val="Times New Roman"/>
        <charset val="134"/>
      </rPr>
      <t xml:space="preserve">    </t>
    </r>
    <r>
      <rPr>
        <b/>
        <sz val="11"/>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</si>
  <si>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</si>
  <si>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</si>
  <si>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</si>
  <si>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b/>
        <sz val="11"/>
        <rFont val="Times New Roman"/>
        <charset val="134"/>
      </rPr>
      <t xml:space="preserve">    </t>
    </r>
    <r>
      <rPr>
        <b/>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</si>
  <si>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</si>
  <si>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</si>
  <si>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b/>
        <sz val="11"/>
        <rFont val="Times New Roman"/>
        <charset val="134"/>
      </rPr>
      <t xml:space="preserve">    </t>
    </r>
    <r>
      <rPr>
        <b/>
        <sz val="11"/>
        <rFont val="宋体"/>
        <charset val="134"/>
      </rPr>
      <t>优抚对象医疗</t>
    </r>
  </si>
  <si>
    <r>
      <rPr>
        <sz val="11"/>
        <rFont val="Times New Roman"/>
        <charset val="134"/>
      </rPr>
      <t xml:space="preserve">      </t>
    </r>
    <r>
      <rPr>
        <sz val="11"/>
        <rFont val="宋体"/>
        <charset val="134"/>
      </rPr>
      <t>优抚对象医疗补助</t>
    </r>
  </si>
  <si>
    <r>
      <rPr>
        <b/>
        <sz val="11"/>
        <rFont val="Times New Roman"/>
        <charset val="134"/>
      </rPr>
      <t xml:space="preserve">    </t>
    </r>
    <r>
      <rPr>
        <b/>
        <sz val="11"/>
        <rFont val="宋体"/>
        <charset val="134"/>
      </rPr>
      <t>医疗保障管理事务</t>
    </r>
  </si>
  <si>
    <r>
      <rPr>
        <sz val="11"/>
        <rFont val="Times New Roman"/>
        <charset val="134"/>
      </rPr>
      <t xml:space="preserve">      </t>
    </r>
    <r>
      <rPr>
        <sz val="11"/>
        <rFont val="宋体"/>
        <charset val="134"/>
      </rPr>
      <t>医疗保障政策管理</t>
    </r>
  </si>
  <si>
    <r>
      <rPr>
        <b/>
        <sz val="11"/>
        <rFont val="Times New Roman"/>
        <charset val="134"/>
      </rPr>
      <t xml:space="preserve">    </t>
    </r>
    <r>
      <rPr>
        <b/>
        <sz val="11"/>
        <rFont val="宋体"/>
        <charset val="134"/>
      </rPr>
      <t>老龄卫生健康事务</t>
    </r>
  </si>
  <si>
    <r>
      <rPr>
        <sz val="11"/>
        <rFont val="Times New Roman"/>
        <charset val="134"/>
      </rPr>
      <t xml:space="preserve">      </t>
    </r>
    <r>
      <rPr>
        <sz val="11"/>
        <rFont val="宋体"/>
        <charset val="134"/>
      </rPr>
      <t>老龄卫生健康事务</t>
    </r>
  </si>
  <si>
    <t xml:space="preserve">  中医药事务</t>
  </si>
  <si>
    <t xml:space="preserve">      中医(民族医)药专项</t>
  </si>
  <si>
    <r>
      <rPr>
        <b/>
        <sz val="11"/>
        <rFont val="Times New Roman"/>
        <charset val="134"/>
      </rPr>
      <t xml:space="preserve">    </t>
    </r>
    <r>
      <rPr>
        <b/>
        <sz val="11"/>
        <rFont val="宋体"/>
        <charset val="134"/>
      </rPr>
      <t>其他卫生健康支出</t>
    </r>
  </si>
  <si>
    <r>
      <rPr>
        <sz val="11"/>
        <rFont val="Times New Roman"/>
        <charset val="134"/>
      </rPr>
      <t xml:space="preserve">      </t>
    </r>
    <r>
      <rPr>
        <sz val="11"/>
        <rFont val="宋体"/>
        <charset val="134"/>
      </rPr>
      <t>其他卫生健康支出</t>
    </r>
  </si>
  <si>
    <r>
      <rPr>
        <b/>
        <sz val="11"/>
        <rFont val="Times New Roman"/>
        <charset val="134"/>
      </rPr>
      <t xml:space="preserve">  </t>
    </r>
    <r>
      <rPr>
        <b/>
        <sz val="11"/>
        <rFont val="宋体"/>
        <charset val="134"/>
      </rPr>
      <t>九、节能环保支出</t>
    </r>
  </si>
  <si>
    <r>
      <rPr>
        <b/>
        <sz val="11"/>
        <rFont val="Times New Roman"/>
        <charset val="134"/>
      </rPr>
      <t xml:space="preserve">    </t>
    </r>
    <r>
      <rPr>
        <b/>
        <sz val="11"/>
        <rFont val="宋体"/>
        <charset val="134"/>
      </rPr>
      <t>环境保护管理事务</t>
    </r>
  </si>
  <si>
    <r>
      <rPr>
        <b/>
        <sz val="11"/>
        <rFont val="Times New Roman"/>
        <charset val="134"/>
      </rPr>
      <t xml:space="preserve">    </t>
    </r>
    <r>
      <rPr>
        <b/>
        <sz val="11"/>
        <rFont val="宋体"/>
        <charset val="134"/>
      </rPr>
      <t>污染防治</t>
    </r>
  </si>
  <si>
    <r>
      <rPr>
        <sz val="11"/>
        <rFont val="Times New Roman"/>
        <charset val="134"/>
      </rPr>
      <t xml:space="preserve">      </t>
    </r>
    <r>
      <rPr>
        <sz val="11"/>
        <rFont val="宋体"/>
        <charset val="134"/>
      </rPr>
      <t>大气</t>
    </r>
  </si>
  <si>
    <r>
      <rPr>
        <sz val="11"/>
        <rFont val="Times New Roman"/>
        <charset val="134"/>
      </rPr>
      <t xml:space="preserve">      </t>
    </r>
    <r>
      <rPr>
        <sz val="11"/>
        <rFont val="宋体"/>
        <charset val="134"/>
      </rPr>
      <t>水体</t>
    </r>
  </si>
  <si>
    <r>
      <rPr>
        <b/>
        <sz val="11"/>
        <rFont val="Times New Roman"/>
        <charset val="134"/>
      </rPr>
      <t xml:space="preserve">    </t>
    </r>
    <r>
      <rPr>
        <b/>
        <sz val="11"/>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</si>
  <si>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</si>
  <si>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</si>
  <si>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草原生态修复治理</t>
    </r>
  </si>
  <si>
    <r>
      <rPr>
        <sz val="11"/>
        <rFont val="Times New Roman"/>
        <charset val="134"/>
      </rPr>
      <t xml:space="preserve">      </t>
    </r>
    <r>
      <rPr>
        <sz val="11"/>
        <rFont val="宋体"/>
        <charset val="134"/>
      </rPr>
      <t>其他自然生态保护支出</t>
    </r>
  </si>
  <si>
    <r>
      <rPr>
        <b/>
        <sz val="11"/>
        <rFont val="Times New Roman"/>
        <charset val="134"/>
      </rPr>
      <t xml:space="preserve">    </t>
    </r>
    <r>
      <rPr>
        <b/>
        <sz val="11"/>
        <rFont val="宋体"/>
        <charset val="134"/>
      </rPr>
      <t>天然林保护</t>
    </r>
  </si>
  <si>
    <r>
      <rPr>
        <sz val="11"/>
        <rFont val="Times New Roman"/>
        <charset val="134"/>
      </rPr>
      <t xml:space="preserve">      </t>
    </r>
    <r>
      <rPr>
        <sz val="11"/>
        <rFont val="宋体"/>
        <charset val="134"/>
      </rPr>
      <t>森林管护</t>
    </r>
  </si>
  <si>
    <r>
      <rPr>
        <b/>
        <sz val="11"/>
        <rFont val="Times New Roman"/>
        <charset val="134"/>
      </rPr>
      <t xml:space="preserve">    </t>
    </r>
    <r>
      <rPr>
        <b/>
        <sz val="11"/>
        <rFont val="宋体"/>
        <charset val="134"/>
      </rPr>
      <t>退耕还林还草</t>
    </r>
  </si>
  <si>
    <r>
      <rPr>
        <sz val="11"/>
        <rFont val="Times New Roman"/>
        <charset val="134"/>
      </rPr>
      <t xml:space="preserve">      </t>
    </r>
    <r>
      <rPr>
        <sz val="11"/>
        <rFont val="宋体"/>
        <charset val="134"/>
      </rPr>
      <t>退耕现金</t>
    </r>
  </si>
  <si>
    <r>
      <rPr>
        <b/>
        <sz val="11"/>
        <rFont val="Times New Roman"/>
        <charset val="134"/>
      </rPr>
      <t xml:space="preserve">    </t>
    </r>
    <r>
      <rPr>
        <b/>
        <sz val="11"/>
        <rFont val="宋体"/>
        <charset val="134"/>
      </rPr>
      <t>已垦草原退耕还草</t>
    </r>
  </si>
  <si>
    <r>
      <rPr>
        <sz val="11"/>
        <rFont val="Times New Roman"/>
        <charset val="134"/>
      </rPr>
      <t xml:space="preserve">      </t>
    </r>
    <r>
      <rPr>
        <sz val="11"/>
        <rFont val="宋体"/>
        <charset val="134"/>
      </rPr>
      <t>已垦草原退耕还草</t>
    </r>
  </si>
  <si>
    <r>
      <rPr>
        <b/>
        <sz val="11"/>
        <rFont val="Times New Roman"/>
        <charset val="134"/>
      </rPr>
      <t xml:space="preserve">    </t>
    </r>
    <r>
      <rPr>
        <b/>
        <sz val="11"/>
        <rFont val="宋体"/>
        <charset val="134"/>
      </rPr>
      <t>其他节能环保支出</t>
    </r>
  </si>
  <si>
    <r>
      <rPr>
        <sz val="11"/>
        <rFont val="Times New Roman"/>
        <charset val="134"/>
      </rPr>
      <t xml:space="preserve">      </t>
    </r>
    <r>
      <rPr>
        <sz val="11"/>
        <rFont val="宋体"/>
        <charset val="134"/>
      </rPr>
      <t>其他节能环保支出</t>
    </r>
  </si>
  <si>
    <r>
      <rPr>
        <b/>
        <sz val="11"/>
        <rFont val="Times New Roman"/>
        <charset val="134"/>
      </rPr>
      <t xml:space="preserve"> </t>
    </r>
    <r>
      <rPr>
        <b/>
        <sz val="11"/>
        <rFont val="宋体"/>
        <charset val="134"/>
      </rPr>
      <t>十、</t>
    </r>
    <r>
      <rPr>
        <b/>
        <sz val="11"/>
        <rFont val="Times New Roman"/>
        <charset val="134"/>
      </rPr>
      <t xml:space="preserve"> </t>
    </r>
    <r>
      <rPr>
        <b/>
        <sz val="11"/>
        <rFont val="宋体"/>
        <charset val="134"/>
      </rPr>
      <t>城乡社区支出</t>
    </r>
  </si>
  <si>
    <r>
      <rPr>
        <b/>
        <sz val="11"/>
        <rFont val="Times New Roman"/>
        <charset val="134"/>
      </rPr>
      <t xml:space="preserve">    </t>
    </r>
    <r>
      <rPr>
        <b/>
        <sz val="11"/>
        <rFont val="宋体"/>
        <charset val="134"/>
      </rPr>
      <t>城乡社区管理事务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</si>
  <si>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</si>
  <si>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其他城乡社区管理事务支出</t>
    </r>
  </si>
  <si>
    <r>
      <rPr>
        <b/>
        <sz val="11"/>
        <rFont val="Times New Roman"/>
        <charset val="134"/>
      </rPr>
      <t xml:space="preserve">    </t>
    </r>
    <r>
      <rPr>
        <b/>
        <sz val="11"/>
        <rFont val="宋体"/>
        <charset val="134"/>
      </rPr>
      <t>城乡社区规划与管理</t>
    </r>
  </si>
  <si>
    <r>
      <rPr>
        <sz val="11"/>
        <rFont val="Times New Roman"/>
        <charset val="134"/>
      </rPr>
      <t xml:space="preserve">      </t>
    </r>
    <r>
      <rPr>
        <sz val="11"/>
        <rFont val="宋体"/>
        <charset val="134"/>
      </rPr>
      <t>城乡社区规划与管理</t>
    </r>
  </si>
  <si>
    <r>
      <rPr>
        <b/>
        <sz val="11"/>
        <rFont val="Times New Roman"/>
        <charset val="134"/>
      </rPr>
      <t xml:space="preserve">    </t>
    </r>
    <r>
      <rPr>
        <b/>
        <sz val="11"/>
        <rFont val="宋体"/>
        <charset val="134"/>
      </rPr>
      <t>城乡社区公共设施</t>
    </r>
  </si>
  <si>
    <r>
      <rPr>
        <sz val="11"/>
        <rFont val="Times New Roman"/>
        <charset val="134"/>
      </rPr>
      <t xml:space="preserve">      </t>
    </r>
    <r>
      <rPr>
        <sz val="11"/>
        <rFont val="宋体"/>
        <charset val="134"/>
      </rPr>
      <t>小城镇基础设施建设</t>
    </r>
  </si>
  <si>
    <r>
      <rPr>
        <b/>
        <sz val="11"/>
        <rFont val="Times New Roman"/>
        <charset val="134"/>
      </rPr>
      <t xml:space="preserve">    </t>
    </r>
    <r>
      <rPr>
        <b/>
        <sz val="11"/>
        <rFont val="宋体"/>
        <charset val="134"/>
      </rPr>
      <t>城乡社区环境卫生</t>
    </r>
  </si>
  <si>
    <r>
      <rPr>
        <sz val="11"/>
        <rFont val="Times New Roman"/>
        <charset val="134"/>
      </rPr>
      <t xml:space="preserve">      </t>
    </r>
    <r>
      <rPr>
        <sz val="11"/>
        <rFont val="宋体"/>
        <charset val="134"/>
      </rPr>
      <t>城乡社区环境卫生</t>
    </r>
  </si>
  <si>
    <r>
      <rPr>
        <b/>
        <sz val="11"/>
        <rFont val="Times New Roman"/>
        <charset val="134"/>
      </rPr>
      <t xml:space="preserve">    </t>
    </r>
    <r>
      <rPr>
        <b/>
        <sz val="11"/>
        <rFont val="宋体"/>
        <charset val="134"/>
      </rPr>
      <t>其他城乡社区支出</t>
    </r>
  </si>
  <si>
    <r>
      <rPr>
        <sz val="11"/>
        <rFont val="Times New Roman"/>
        <charset val="134"/>
      </rPr>
      <t xml:space="preserve">      </t>
    </r>
    <r>
      <rPr>
        <sz val="11"/>
        <rFont val="宋体"/>
        <charset val="134"/>
      </rPr>
      <t>其他城乡社区支出</t>
    </r>
  </si>
  <si>
    <r>
      <rPr>
        <b/>
        <sz val="11"/>
        <rFont val="Times New Roman"/>
        <charset val="134"/>
      </rPr>
      <t xml:space="preserve">  </t>
    </r>
    <r>
      <rPr>
        <b/>
        <sz val="11"/>
        <rFont val="宋体"/>
        <charset val="134"/>
      </rPr>
      <t>十一、农林水支出</t>
    </r>
  </si>
  <si>
    <r>
      <rPr>
        <b/>
        <sz val="11"/>
        <rFont val="Times New Roman"/>
        <charset val="134"/>
      </rPr>
      <t xml:space="preserve">    </t>
    </r>
    <r>
      <rPr>
        <b/>
        <sz val="11"/>
        <rFont val="宋体"/>
        <charset val="134"/>
      </rPr>
      <t>农业农村</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</si>
  <si>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</si>
  <si>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</si>
  <si>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</si>
  <si>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统计监测与信息服务</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</si>
  <si>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</si>
  <si>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</si>
  <si>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农业生产发展</t>
    </r>
  </si>
  <si>
    <r>
      <rPr>
        <sz val="11"/>
        <rFont val="Times New Roman"/>
        <charset val="134"/>
      </rPr>
      <t xml:space="preserve">      </t>
    </r>
    <r>
      <rPr>
        <sz val="11"/>
        <rFont val="宋体"/>
        <charset val="134"/>
      </rPr>
      <t>农村社会事业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</si>
  <si>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</si>
  <si>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</si>
  <si>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耕地建设与利用</t>
    </r>
  </si>
  <si>
    <r>
      <rPr>
        <sz val="11"/>
        <rFont val="Times New Roman"/>
        <charset val="134"/>
      </rPr>
      <t xml:space="preserve">      </t>
    </r>
    <r>
      <rPr>
        <sz val="11"/>
        <rFont val="宋体"/>
        <charset val="134"/>
      </rPr>
      <t>其他农业农村支出</t>
    </r>
  </si>
  <si>
    <r>
      <rPr>
        <b/>
        <sz val="11"/>
        <rFont val="Times New Roman"/>
        <charset val="134"/>
      </rPr>
      <t xml:space="preserve">    </t>
    </r>
    <r>
      <rPr>
        <b/>
        <sz val="11"/>
        <rFont val="宋体"/>
        <charset val="134"/>
      </rPr>
      <t>林业和草原</t>
    </r>
  </si>
  <si>
    <r>
      <rPr>
        <sz val="11"/>
        <rFont val="Times New Roman"/>
        <charset val="134"/>
      </rPr>
      <t xml:space="preserve">      </t>
    </r>
    <r>
      <rPr>
        <sz val="11"/>
        <rFont val="宋体"/>
        <charset val="134"/>
      </rPr>
      <t>事业机构</t>
    </r>
  </si>
  <si>
    <r>
      <rPr>
        <sz val="11"/>
        <rFont val="Times New Roman"/>
        <charset val="134"/>
      </rPr>
      <t xml:space="preserve">      </t>
    </r>
    <r>
      <rPr>
        <sz val="11"/>
        <rFont val="宋体"/>
        <charset val="134"/>
      </rPr>
      <t>森林资源培育</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</si>
  <si>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</si>
  <si>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</si>
  <si>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rFont val="Times New Roman"/>
        <charset val="134"/>
      </rPr>
      <t xml:space="preserve">      </t>
    </r>
    <r>
      <rPr>
        <sz val="11"/>
        <rFont val="宋体"/>
        <charset val="134"/>
      </rPr>
      <t>贷款贴息</t>
    </r>
  </si>
  <si>
    <r>
      <rPr>
        <sz val="11"/>
        <rFont val="Times New Roman"/>
        <charset val="134"/>
      </rPr>
      <t xml:space="preserve">      </t>
    </r>
    <r>
      <rPr>
        <sz val="11"/>
        <rFont val="宋体"/>
        <charset val="134"/>
      </rPr>
      <t>产业化管理</t>
    </r>
  </si>
  <si>
    <r>
      <rPr>
        <sz val="11"/>
        <rFont val="Times New Roman"/>
        <charset val="134"/>
      </rPr>
      <t xml:space="preserve">      </t>
    </r>
    <r>
      <rPr>
        <sz val="11"/>
        <rFont val="宋体"/>
        <charset val="134"/>
      </rPr>
      <t>林业草原防灾减灾</t>
    </r>
  </si>
  <si>
    <r>
      <rPr>
        <sz val="11"/>
        <rFont val="Times New Roman"/>
        <charset val="134"/>
      </rPr>
      <t xml:space="preserve">      </t>
    </r>
    <r>
      <rPr>
        <sz val="11"/>
        <rFont val="宋体"/>
        <charset val="134"/>
      </rPr>
      <t>其他林业和草原支出</t>
    </r>
  </si>
  <si>
    <r>
      <rPr>
        <b/>
        <sz val="11"/>
        <rFont val="Times New Roman"/>
        <charset val="134"/>
      </rPr>
      <t xml:space="preserve">    </t>
    </r>
    <r>
      <rPr>
        <b/>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</si>
  <si>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</si>
  <si>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</si>
  <si>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</si>
  <si>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</si>
  <si>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</si>
  <si>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</si>
  <si>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</si>
  <si>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</si>
  <si>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农村水利</t>
    </r>
  </si>
  <si>
    <r>
      <rPr>
        <b/>
        <sz val="11"/>
        <rFont val="Times New Roman"/>
        <charset val="134"/>
      </rPr>
      <t xml:space="preserve">    </t>
    </r>
    <r>
      <rPr>
        <b/>
        <sz val="11"/>
        <rFont val="宋体"/>
        <charset val="134"/>
      </rPr>
      <t>巩固脱贫衔接乡村振兴</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</si>
  <si>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</si>
  <si>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</si>
  <si>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</si>
  <si>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贷款奖补和贴息</t>
    </r>
  </si>
  <si>
    <r>
      <rPr>
        <sz val="11"/>
        <rFont val="Times New Roman"/>
        <charset val="134"/>
      </rPr>
      <t xml:space="preserve">      </t>
    </r>
    <r>
      <rPr>
        <sz val="11"/>
        <rFont val="宋体"/>
        <charset val="134"/>
      </rPr>
      <t>其他巩固脱贫衔接乡村振兴支出</t>
    </r>
  </si>
  <si>
    <r>
      <rPr>
        <b/>
        <sz val="11"/>
        <rFont val="Times New Roman"/>
        <charset val="134"/>
      </rPr>
      <t xml:space="preserve">    </t>
    </r>
    <r>
      <rPr>
        <b/>
        <sz val="11"/>
        <rFont val="宋体"/>
        <charset val="134"/>
      </rPr>
      <t>农村综合改革</t>
    </r>
  </si>
  <si>
    <r>
      <rPr>
        <sz val="11"/>
        <rFont val="Times New Roman"/>
        <charset val="134"/>
      </rPr>
      <t xml:space="preserve">      </t>
    </r>
    <r>
      <rPr>
        <sz val="11"/>
        <rFont val="宋体"/>
        <charset val="134"/>
      </rPr>
      <t>对村级公益事业建设的补助</t>
    </r>
  </si>
  <si>
    <r>
      <rPr>
        <sz val="11"/>
        <rFont val="Times New Roman"/>
        <charset val="134"/>
      </rPr>
      <t xml:space="preserve">      </t>
    </r>
    <r>
      <rPr>
        <sz val="11"/>
        <rFont val="宋体"/>
        <charset val="134"/>
      </rPr>
      <t>国有农场办社会职能改革补助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</si>
  <si>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</si>
  <si>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</si>
  <si>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rFont val="Times New Roman"/>
        <charset val="134"/>
      </rPr>
      <t xml:space="preserve">      </t>
    </r>
    <r>
      <rPr>
        <sz val="11"/>
        <rFont val="宋体"/>
        <charset val="134"/>
      </rPr>
      <t>农村综合改革示范试点补助</t>
    </r>
  </si>
  <si>
    <r>
      <rPr>
        <b/>
        <sz val="11"/>
        <rFont val="Times New Roman"/>
        <charset val="134"/>
      </rPr>
      <t xml:space="preserve">    </t>
    </r>
    <r>
      <rPr>
        <b/>
        <sz val="11"/>
        <rFont val="宋体"/>
        <charset val="134"/>
      </rPr>
      <t>普惠金融发展支出</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</si>
  <si>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</si>
  <si>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</si>
  <si>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创业担保贷款贴息及奖补</t>
    </r>
  </si>
  <si>
    <r>
      <rPr>
        <sz val="11"/>
        <rFont val="Times New Roman"/>
        <charset val="134"/>
      </rPr>
      <t xml:space="preserve">      </t>
    </r>
    <r>
      <rPr>
        <sz val="11"/>
        <rFont val="宋体"/>
        <charset val="134"/>
      </rPr>
      <t>其他普惠金融发展支出</t>
    </r>
  </si>
  <si>
    <r>
      <rPr>
        <b/>
        <sz val="11"/>
        <rFont val="Times New Roman"/>
        <charset val="134"/>
      </rPr>
      <t xml:space="preserve">    </t>
    </r>
    <r>
      <rPr>
        <b/>
        <sz val="11"/>
        <rFont val="宋体"/>
        <charset val="134"/>
      </rPr>
      <t>其他农林水支出</t>
    </r>
  </si>
  <si>
    <r>
      <rPr>
        <sz val="11"/>
        <rFont val="Times New Roman"/>
        <charset val="134"/>
      </rPr>
      <t xml:space="preserve">      </t>
    </r>
    <r>
      <rPr>
        <sz val="11"/>
        <rFont val="宋体"/>
        <charset val="134"/>
      </rPr>
      <t>其他农林水支出</t>
    </r>
  </si>
  <si>
    <r>
      <rPr>
        <b/>
        <sz val="11"/>
        <rFont val="Times New Roman"/>
        <charset val="134"/>
      </rPr>
      <t xml:space="preserve">  </t>
    </r>
    <r>
      <rPr>
        <b/>
        <sz val="11"/>
        <rFont val="宋体"/>
        <charset val="134"/>
      </rPr>
      <t>十二、交通运输支出</t>
    </r>
  </si>
  <si>
    <r>
      <rPr>
        <b/>
        <sz val="11"/>
        <rFont val="Times New Roman"/>
        <charset val="134"/>
      </rPr>
      <t xml:space="preserve">    </t>
    </r>
    <r>
      <rPr>
        <b/>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</si>
  <si>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</si>
  <si>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</si>
  <si>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</si>
  <si>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其他公路水路运输支出</t>
    </r>
  </si>
  <si>
    <r>
      <rPr>
        <b/>
        <sz val="11"/>
        <rFont val="Times New Roman"/>
        <charset val="134"/>
      </rPr>
      <t xml:space="preserve">    </t>
    </r>
    <r>
      <rPr>
        <b/>
        <sz val="11"/>
        <rFont val="宋体"/>
        <charset val="134"/>
      </rPr>
      <t>车辆购置税支出</t>
    </r>
  </si>
  <si>
    <r>
      <rPr>
        <sz val="11"/>
        <rFont val="Times New Roman"/>
        <charset val="134"/>
      </rPr>
      <t xml:space="preserve">      </t>
    </r>
    <r>
      <rPr>
        <sz val="11"/>
        <rFont val="宋体"/>
        <charset val="134"/>
      </rPr>
      <t>车辆购置税用于农村公路建设支出</t>
    </r>
  </si>
  <si>
    <r>
      <rPr>
        <b/>
        <sz val="11"/>
        <rFont val="Times New Roman"/>
        <charset val="134"/>
      </rPr>
      <t xml:space="preserve">    </t>
    </r>
    <r>
      <rPr>
        <b/>
        <sz val="11"/>
        <rFont val="宋体"/>
        <charset val="134"/>
      </rPr>
      <t>其他交通运输支出</t>
    </r>
  </si>
  <si>
    <r>
      <rPr>
        <sz val="11"/>
        <rFont val="Times New Roman"/>
        <charset val="134"/>
      </rPr>
      <t xml:space="preserve">      </t>
    </r>
    <r>
      <rPr>
        <sz val="11"/>
        <rFont val="宋体"/>
        <charset val="134"/>
      </rPr>
      <t>公共交通运营补助</t>
    </r>
  </si>
  <si>
    <r>
      <rPr>
        <b/>
        <sz val="11"/>
        <rFont val="Times New Roman"/>
        <charset val="134"/>
      </rPr>
      <t xml:space="preserve">  </t>
    </r>
    <r>
      <rPr>
        <b/>
        <sz val="11"/>
        <rFont val="宋体"/>
        <charset val="134"/>
      </rPr>
      <t>十三、资源勘探工业信息等支出</t>
    </r>
  </si>
  <si>
    <r>
      <rPr>
        <b/>
        <sz val="11"/>
        <rFont val="Times New Roman"/>
        <charset val="134"/>
      </rPr>
      <t xml:space="preserve">    </t>
    </r>
    <r>
      <rPr>
        <b/>
        <sz val="11"/>
        <rFont val="宋体"/>
        <charset val="134"/>
      </rPr>
      <t>工业和信息产业监管</t>
    </r>
  </si>
  <si>
    <r>
      <rPr>
        <sz val="11"/>
        <rFont val="Times New Roman"/>
        <charset val="134"/>
      </rPr>
      <t xml:space="preserve">      </t>
    </r>
    <r>
      <rPr>
        <sz val="11"/>
        <rFont val="宋体"/>
        <charset val="134"/>
      </rPr>
      <t>产业发展</t>
    </r>
  </si>
  <si>
    <r>
      <rPr>
        <b/>
        <sz val="11"/>
        <rFont val="Times New Roman"/>
        <charset val="134"/>
      </rPr>
      <t xml:space="preserve">    </t>
    </r>
    <r>
      <rPr>
        <b/>
        <sz val="11"/>
        <rFont val="宋体"/>
        <charset val="134"/>
      </rPr>
      <t>支持中小企业发展和管理支出</t>
    </r>
  </si>
  <si>
    <r>
      <rPr>
        <sz val="11"/>
        <rFont val="Times New Roman"/>
        <charset val="134"/>
      </rPr>
      <t xml:space="preserve">      </t>
    </r>
    <r>
      <rPr>
        <sz val="11"/>
        <rFont val="宋体"/>
        <charset val="134"/>
      </rPr>
      <t>中小企业发展专项</t>
    </r>
  </si>
  <si>
    <r>
      <rPr>
        <b/>
        <sz val="11"/>
        <rFont val="Times New Roman"/>
        <charset val="134"/>
      </rPr>
      <t xml:space="preserve"> </t>
    </r>
    <r>
      <rPr>
        <b/>
        <sz val="11"/>
        <rFont val="宋体"/>
        <charset val="134"/>
      </rPr>
      <t>十四、</t>
    </r>
    <r>
      <rPr>
        <b/>
        <sz val="11"/>
        <rFont val="Times New Roman"/>
        <charset val="134"/>
      </rPr>
      <t xml:space="preserve"> </t>
    </r>
    <r>
      <rPr>
        <b/>
        <sz val="11"/>
        <rFont val="宋体"/>
        <charset val="134"/>
      </rPr>
      <t>商业服务业等支出</t>
    </r>
  </si>
  <si>
    <r>
      <rPr>
        <b/>
        <sz val="11"/>
        <rFont val="Times New Roman"/>
        <charset val="134"/>
      </rPr>
      <t xml:space="preserve">    </t>
    </r>
    <r>
      <rPr>
        <b/>
        <sz val="11"/>
        <rFont val="宋体"/>
        <charset val="134"/>
      </rPr>
      <t>商业流通事务</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</si>
  <si>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</si>
  <si>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其他商业流通事务支出</t>
    </r>
  </si>
  <si>
    <r>
      <rPr>
        <b/>
        <sz val="11"/>
        <rFont val="Times New Roman"/>
        <charset val="134"/>
      </rPr>
      <t xml:space="preserve">    </t>
    </r>
    <r>
      <rPr>
        <b/>
        <sz val="11"/>
        <rFont val="宋体"/>
        <charset val="134"/>
      </rPr>
      <t>涉外发展服务支出</t>
    </r>
  </si>
  <si>
    <r>
      <rPr>
        <sz val="11"/>
        <rFont val="Times New Roman"/>
        <charset val="134"/>
      </rPr>
      <t xml:space="preserve">      </t>
    </r>
    <r>
      <rPr>
        <sz val="11"/>
        <rFont val="宋体"/>
        <charset val="134"/>
      </rPr>
      <t>其他涉外发展服务支出</t>
    </r>
  </si>
  <si>
    <r>
      <rPr>
        <b/>
        <sz val="11"/>
        <rFont val="Times New Roman"/>
        <charset val="134"/>
      </rPr>
      <t xml:space="preserve">    </t>
    </r>
    <r>
      <rPr>
        <b/>
        <sz val="11"/>
        <rFont val="宋体"/>
        <charset val="134"/>
      </rPr>
      <t>其他商业服务业等支出</t>
    </r>
  </si>
  <si>
    <r>
      <rPr>
        <sz val="11"/>
        <rFont val="Times New Roman"/>
        <charset val="134"/>
      </rPr>
      <t xml:space="preserve">      </t>
    </r>
    <r>
      <rPr>
        <sz val="11"/>
        <rFont val="宋体"/>
        <charset val="134"/>
      </rPr>
      <t>其他商业服务业等支出</t>
    </r>
  </si>
  <si>
    <r>
      <rPr>
        <b/>
        <sz val="11"/>
        <rFont val="Times New Roman"/>
        <charset val="134"/>
      </rPr>
      <t xml:space="preserve">  </t>
    </r>
    <r>
      <rPr>
        <b/>
        <sz val="11"/>
        <rFont val="宋体"/>
        <charset val="134"/>
      </rPr>
      <t>十五、自然资源海洋气象等支出</t>
    </r>
  </si>
  <si>
    <r>
      <rPr>
        <b/>
        <sz val="11"/>
        <rFont val="Times New Roman"/>
        <charset val="134"/>
      </rPr>
      <t xml:space="preserve">    </t>
    </r>
    <r>
      <rPr>
        <b/>
        <sz val="11"/>
        <rFont val="宋体"/>
        <charset val="134"/>
      </rPr>
      <t>自然资源事务</t>
    </r>
  </si>
  <si>
    <r>
      <rPr>
        <sz val="11"/>
        <rFont val="Times New Roman"/>
        <charset val="134"/>
      </rPr>
      <t xml:space="preserve">     </t>
    </r>
    <r>
      <rPr>
        <sz val="11"/>
        <rFont val="宋体"/>
        <charset val="134"/>
      </rPr>
      <t>其他自然资源事务支出</t>
    </r>
  </si>
  <si>
    <r>
      <rPr>
        <b/>
        <sz val="11"/>
        <rFont val="Times New Roman"/>
        <charset val="134"/>
      </rPr>
      <t xml:space="preserve">    </t>
    </r>
    <r>
      <rPr>
        <b/>
        <sz val="11"/>
        <rFont val="宋体"/>
        <charset val="134"/>
      </rPr>
      <t>气象事务</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</si>
  <si>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</si>
  <si>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</si>
  <si>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r>
      <rPr>
        <b/>
        <sz val="11"/>
        <rFont val="Times New Roman"/>
        <charset val="134"/>
      </rPr>
      <t xml:space="preserve">    </t>
    </r>
    <r>
      <rPr>
        <b/>
        <sz val="11"/>
        <rFont val="宋体"/>
        <charset val="134"/>
      </rPr>
      <t>其他自然资源海洋气象等支出</t>
    </r>
  </si>
  <si>
    <r>
      <rPr>
        <sz val="11"/>
        <rFont val="Times New Roman"/>
        <charset val="134"/>
      </rPr>
      <t xml:space="preserve">      </t>
    </r>
    <r>
      <rPr>
        <sz val="11"/>
        <rFont val="宋体"/>
        <charset val="134"/>
      </rPr>
      <t>其他自然资源海洋气象等支出</t>
    </r>
  </si>
  <si>
    <r>
      <rPr>
        <b/>
        <sz val="11"/>
        <rFont val="Times New Roman"/>
        <charset val="134"/>
      </rPr>
      <t xml:space="preserve">  </t>
    </r>
    <r>
      <rPr>
        <b/>
        <sz val="11"/>
        <rFont val="宋体"/>
        <charset val="134"/>
      </rPr>
      <t>十六、住房保障支出</t>
    </r>
  </si>
  <si>
    <r>
      <rPr>
        <b/>
        <sz val="11"/>
        <rFont val="Times New Roman"/>
        <charset val="134"/>
      </rPr>
      <t xml:space="preserve">    </t>
    </r>
    <r>
      <rPr>
        <b/>
        <sz val="11"/>
        <rFont val="宋体"/>
        <charset val="134"/>
      </rPr>
      <t>保障性安居工程支出</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</si>
  <si>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</si>
  <si>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</si>
  <si>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老旧小区改造</t>
    </r>
  </si>
  <si>
    <r>
      <rPr>
        <sz val="11"/>
        <rFont val="Times New Roman"/>
        <charset val="134"/>
      </rPr>
      <t xml:space="preserve">      </t>
    </r>
    <r>
      <rPr>
        <sz val="11"/>
        <rFont val="宋体"/>
        <charset val="134"/>
      </rPr>
      <t>其他保障性安居工程支出</t>
    </r>
  </si>
  <si>
    <r>
      <rPr>
        <b/>
        <sz val="11"/>
        <rFont val="Times New Roman"/>
        <charset val="134"/>
      </rPr>
      <t xml:space="preserve">    </t>
    </r>
    <r>
      <rPr>
        <b/>
        <sz val="11"/>
        <rFont val="宋体"/>
        <charset val="134"/>
      </rPr>
      <t>住房改革支出</t>
    </r>
  </si>
  <si>
    <r>
      <rPr>
        <sz val="11"/>
        <rFont val="Times New Roman"/>
        <charset val="134"/>
      </rPr>
      <t xml:space="preserve">      </t>
    </r>
    <r>
      <rPr>
        <sz val="11"/>
        <rFont val="宋体"/>
        <charset val="134"/>
      </rPr>
      <t>住房公积金</t>
    </r>
  </si>
  <si>
    <r>
      <rPr>
        <b/>
        <sz val="11"/>
        <rFont val="Times New Roman"/>
        <charset val="134"/>
      </rPr>
      <t xml:space="preserve"> </t>
    </r>
    <r>
      <rPr>
        <b/>
        <sz val="11"/>
        <rFont val="宋体"/>
        <charset val="134"/>
      </rPr>
      <t>十七、</t>
    </r>
    <r>
      <rPr>
        <b/>
        <sz val="11"/>
        <rFont val="Times New Roman"/>
        <charset val="134"/>
      </rPr>
      <t xml:space="preserve"> </t>
    </r>
    <r>
      <rPr>
        <b/>
        <sz val="11"/>
        <rFont val="宋体"/>
        <charset val="134"/>
      </rPr>
      <t>粮油物资储备支出</t>
    </r>
  </si>
  <si>
    <r>
      <rPr>
        <b/>
        <sz val="11"/>
        <rFont val="Times New Roman"/>
        <charset val="134"/>
      </rPr>
      <t xml:space="preserve">    </t>
    </r>
    <r>
      <rPr>
        <b/>
        <sz val="11"/>
        <rFont val="宋体"/>
        <charset val="134"/>
      </rPr>
      <t>粮油物资事务</t>
    </r>
  </si>
  <si>
    <r>
      <rPr>
        <sz val="11"/>
        <rFont val="Times New Roman"/>
        <charset val="134"/>
      </rPr>
      <t xml:space="preserve">      </t>
    </r>
    <r>
      <rPr>
        <sz val="11"/>
        <rFont val="宋体"/>
        <charset val="134"/>
      </rPr>
      <t>粮食风险基金</t>
    </r>
  </si>
  <si>
    <r>
      <rPr>
        <b/>
        <sz val="11"/>
        <rFont val="Times New Roman"/>
        <charset val="134"/>
      </rPr>
      <t xml:space="preserve">  </t>
    </r>
    <r>
      <rPr>
        <b/>
        <sz val="11"/>
        <rFont val="宋体"/>
        <charset val="134"/>
      </rPr>
      <t>十八、灾害防治及应急管理支出</t>
    </r>
  </si>
  <si>
    <r>
      <rPr>
        <b/>
        <sz val="11"/>
        <rFont val="Times New Roman"/>
        <charset val="134"/>
      </rPr>
      <t xml:space="preserve">    </t>
    </r>
    <r>
      <rPr>
        <b/>
        <sz val="11"/>
        <rFont val="宋体"/>
        <charset val="134"/>
      </rPr>
      <t>应急管理事务</t>
    </r>
  </si>
  <si>
    <r>
      <rPr>
        <sz val="11"/>
        <rFont val="Times New Roman"/>
        <charset val="134"/>
      </rPr>
      <t xml:space="preserve">      </t>
    </r>
    <r>
      <rPr>
        <sz val="11"/>
        <rFont val="宋体"/>
        <charset val="134"/>
      </rPr>
      <t>安全监管</t>
    </r>
  </si>
  <si>
    <r>
      <rPr>
        <b/>
        <sz val="11"/>
        <rFont val="Times New Roman"/>
        <charset val="134"/>
      </rPr>
      <t xml:space="preserve">    </t>
    </r>
    <r>
      <rPr>
        <b/>
        <sz val="11"/>
        <rFont val="宋体"/>
        <charset val="134"/>
      </rPr>
      <t>消防救援事务</t>
    </r>
  </si>
  <si>
    <r>
      <rPr>
        <sz val="11"/>
        <rFont val="Times New Roman"/>
        <charset val="134"/>
      </rPr>
      <t xml:space="preserve">      </t>
    </r>
    <r>
      <rPr>
        <sz val="11"/>
        <rFont val="宋体"/>
        <charset val="134"/>
      </rPr>
      <t>消防应急救援</t>
    </r>
  </si>
  <si>
    <r>
      <rPr>
        <b/>
        <sz val="11"/>
        <rFont val="Times New Roman"/>
        <charset val="134"/>
      </rPr>
      <t xml:space="preserve">    </t>
    </r>
    <r>
      <rPr>
        <b/>
        <sz val="11"/>
        <rFont val="宋体"/>
        <charset val="134"/>
      </rPr>
      <t>地震事务</t>
    </r>
  </si>
  <si>
    <r>
      <rPr>
        <sz val="11"/>
        <rFont val="Times New Roman"/>
        <charset val="134"/>
      </rPr>
      <t xml:space="preserve">      </t>
    </r>
    <r>
      <rPr>
        <sz val="11"/>
        <rFont val="宋体"/>
        <charset val="134"/>
      </rPr>
      <t>地震预测预报</t>
    </r>
  </si>
  <si>
    <r>
      <rPr>
        <sz val="11"/>
        <rFont val="Times New Roman"/>
        <charset val="134"/>
      </rPr>
      <t xml:space="preserve">      </t>
    </r>
    <r>
      <rPr>
        <sz val="11"/>
        <rFont val="宋体"/>
        <charset val="134"/>
      </rPr>
      <t>地震事业机构</t>
    </r>
    <r>
      <rPr>
        <sz val="11"/>
        <rFont val="Times New Roman"/>
        <charset val="134"/>
      </rPr>
      <t xml:space="preserve"> </t>
    </r>
  </si>
  <si>
    <r>
      <rPr>
        <b/>
        <sz val="11"/>
        <rFont val="Times New Roman"/>
        <charset val="134"/>
      </rPr>
      <t xml:space="preserve">    </t>
    </r>
    <r>
      <rPr>
        <b/>
        <sz val="11"/>
        <rFont val="宋体"/>
        <charset val="134"/>
      </rPr>
      <t>自然灾害防治</t>
    </r>
  </si>
  <si>
    <r>
      <rPr>
        <sz val="11"/>
        <rFont val="Times New Roman"/>
        <charset val="134"/>
      </rPr>
      <t xml:space="preserve">      </t>
    </r>
    <r>
      <rPr>
        <sz val="11"/>
        <rFont val="宋体"/>
        <charset val="134"/>
      </rPr>
      <t>地质灾害防治</t>
    </r>
  </si>
  <si>
    <r>
      <rPr>
        <sz val="11"/>
        <rFont val="Times New Roman"/>
        <charset val="134"/>
      </rPr>
      <t xml:space="preserve">      </t>
    </r>
    <r>
      <rPr>
        <sz val="11"/>
        <rFont val="宋体"/>
        <charset val="134"/>
      </rPr>
      <t>森林草原防灾减灾</t>
    </r>
  </si>
  <si>
    <r>
      <rPr>
        <sz val="11"/>
        <rFont val="Times New Roman"/>
        <charset val="134"/>
      </rPr>
      <t xml:space="preserve">      </t>
    </r>
    <r>
      <rPr>
        <sz val="11"/>
        <rFont val="宋体"/>
        <charset val="134"/>
      </rPr>
      <t>其他自然灾害防治支出</t>
    </r>
  </si>
  <si>
    <r>
      <rPr>
        <b/>
        <sz val="11"/>
        <rFont val="Times New Roman"/>
        <charset val="134"/>
      </rPr>
      <t xml:space="preserve">    </t>
    </r>
    <r>
      <rPr>
        <b/>
        <sz val="11"/>
        <rFont val="宋体"/>
        <charset val="134"/>
      </rPr>
      <t>自然灾害救灾及恢复重建支出</t>
    </r>
  </si>
  <si>
    <r>
      <rPr>
        <sz val="11"/>
        <rFont val="Times New Roman"/>
        <charset val="134"/>
      </rPr>
      <t xml:space="preserve">      </t>
    </r>
    <r>
      <rPr>
        <sz val="11"/>
        <rFont val="宋体"/>
        <charset val="134"/>
      </rPr>
      <t>自然灾害救灾补助</t>
    </r>
  </si>
  <si>
    <r>
      <rPr>
        <b/>
        <sz val="11"/>
        <rFont val="Times New Roman"/>
        <charset val="134"/>
      </rPr>
      <t xml:space="preserve">    </t>
    </r>
    <r>
      <rPr>
        <b/>
        <sz val="11"/>
        <rFont val="宋体"/>
        <charset val="134"/>
      </rPr>
      <t>其他灾害防治及应急管理支出</t>
    </r>
  </si>
  <si>
    <r>
      <rPr>
        <sz val="11"/>
        <rFont val="Times New Roman"/>
        <charset val="134"/>
      </rPr>
      <t xml:space="preserve">      </t>
    </r>
    <r>
      <rPr>
        <sz val="11"/>
        <rFont val="宋体"/>
        <charset val="134"/>
      </rPr>
      <t>其他灾害防治及应急管理支出</t>
    </r>
  </si>
  <si>
    <r>
      <rPr>
        <b/>
        <sz val="11"/>
        <rFont val="宋体"/>
        <charset val="134"/>
      </rPr>
      <t>十九、预备费</t>
    </r>
  </si>
  <si>
    <r>
      <rPr>
        <b/>
        <sz val="11"/>
        <rFont val="宋体"/>
        <charset val="134"/>
      </rPr>
      <t>二十、其他支出</t>
    </r>
  </si>
  <si>
    <r>
      <rPr>
        <sz val="11"/>
        <rFont val="Times New Roman"/>
        <charset val="134"/>
      </rPr>
      <t xml:space="preserve">      </t>
    </r>
    <r>
      <rPr>
        <sz val="11"/>
        <rFont val="宋体"/>
        <charset val="134"/>
      </rPr>
      <t>年初预留</t>
    </r>
  </si>
  <si>
    <r>
      <rPr>
        <b/>
        <sz val="11"/>
        <rFont val="宋体"/>
        <charset val="134"/>
      </rPr>
      <t>二十一、债务付息支出</t>
    </r>
  </si>
  <si>
    <r>
      <rPr>
        <b/>
        <sz val="11"/>
        <rFont val="Times New Roman"/>
        <charset val="134"/>
      </rPr>
      <t xml:space="preserve">    </t>
    </r>
    <r>
      <rPr>
        <b/>
        <sz val="11"/>
        <rFont val="宋体"/>
        <charset val="134"/>
      </rPr>
      <t>地方政府一般债券付息支出</t>
    </r>
    <r>
      <rPr>
        <b/>
        <sz val="11"/>
        <rFont val="Times New Roman"/>
        <charset val="134"/>
      </rPr>
      <t xml:space="preserve"> </t>
    </r>
  </si>
  <si>
    <r>
      <rPr>
        <sz val="11"/>
        <rFont val="Times New Roman"/>
        <charset val="134"/>
      </rPr>
      <t xml:space="preserve">      </t>
    </r>
    <r>
      <rPr>
        <sz val="11"/>
        <rFont val="宋体"/>
        <charset val="134"/>
      </rPr>
      <t>地方政府一般债券付息支出</t>
    </r>
    <r>
      <rPr>
        <sz val="11"/>
        <rFont val="Times New Roman"/>
        <charset val="134"/>
      </rPr>
      <t xml:space="preserve"> </t>
    </r>
  </si>
  <si>
    <r>
      <rPr>
        <sz val="11"/>
        <rFont val="Times New Roman"/>
        <charset val="134"/>
      </rPr>
      <t xml:space="preserve">      </t>
    </r>
    <r>
      <rPr>
        <sz val="11"/>
        <rFont val="宋体"/>
        <charset val="134"/>
      </rPr>
      <t>地方政府向国际组织借款付息支出</t>
    </r>
  </si>
  <si>
    <r>
      <rPr>
        <b/>
        <sz val="11"/>
        <rFont val="宋体"/>
        <charset val="134"/>
      </rPr>
      <t>二十二、债务发行费用支出</t>
    </r>
  </si>
  <si>
    <r>
      <rPr>
        <b/>
        <sz val="11"/>
        <rFont val="Times New Roman"/>
        <charset val="134"/>
      </rPr>
      <t xml:space="preserve">    </t>
    </r>
    <r>
      <rPr>
        <b/>
        <sz val="11"/>
        <rFont val="宋体"/>
        <charset val="134"/>
      </rPr>
      <t>地方政府一般债务发行费用支出</t>
    </r>
  </si>
  <si>
    <r>
      <rPr>
        <b/>
        <sz val="11"/>
        <rFont val="宋体"/>
        <charset val="134"/>
      </rPr>
      <t>支出合计</t>
    </r>
  </si>
  <si>
    <r>
      <rPr>
        <b/>
        <sz val="11"/>
        <rFont val="宋体"/>
        <charset val="134"/>
      </rPr>
      <t>转移性支出</t>
    </r>
  </si>
  <si>
    <r>
      <rPr>
        <b/>
        <sz val="11"/>
        <rFont val="Times New Roman"/>
        <charset val="134"/>
      </rPr>
      <t xml:space="preserve">  </t>
    </r>
    <r>
      <rPr>
        <b/>
        <sz val="11"/>
        <rFont val="宋体"/>
        <charset val="134"/>
      </rPr>
      <t>上解支出</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</si>
  <si>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</si>
  <si>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专项上解支出</t>
    </r>
  </si>
  <si>
    <r>
      <rPr>
        <b/>
        <sz val="11"/>
        <rFont val="宋体"/>
        <charset val="134"/>
      </rPr>
      <t>调出资金</t>
    </r>
  </si>
  <si>
    <r>
      <rPr>
        <b/>
        <sz val="11"/>
        <rFont val="宋体"/>
        <charset val="134"/>
      </rPr>
      <t>安排预算稳定调节基金</t>
    </r>
  </si>
  <si>
    <r>
      <rPr>
        <b/>
        <sz val="11"/>
        <rFont val="宋体"/>
        <charset val="134"/>
      </rPr>
      <t>债务还本支出</t>
    </r>
  </si>
  <si>
    <r>
      <rPr>
        <b/>
        <sz val="11"/>
        <rFont val="Times New Roman"/>
        <charset val="134"/>
      </rPr>
      <t xml:space="preserve">   </t>
    </r>
    <r>
      <rPr>
        <b/>
        <sz val="11"/>
        <rFont val="宋体"/>
        <charset val="134"/>
      </rPr>
      <t>地方政府一般债务还本支出</t>
    </r>
  </si>
  <si>
    <r>
      <rPr>
        <sz val="11"/>
        <rFont val="Times New Roman"/>
        <charset val="134"/>
      </rPr>
      <t xml:space="preserve">      </t>
    </r>
    <r>
      <rPr>
        <sz val="11"/>
        <rFont val="宋体"/>
        <charset val="134"/>
      </rPr>
      <t>地方政府一般债券还本支出</t>
    </r>
    <r>
      <rPr>
        <sz val="11"/>
        <rFont val="Times New Roman"/>
        <charset val="134"/>
      </rPr>
      <t xml:space="preserve"> </t>
    </r>
  </si>
  <si>
    <r>
      <rPr>
        <sz val="11"/>
        <rFont val="Times New Roman"/>
        <charset val="134"/>
      </rPr>
      <t xml:space="preserve">      </t>
    </r>
    <r>
      <rPr>
        <sz val="11"/>
        <rFont val="宋体"/>
        <charset val="134"/>
      </rPr>
      <t>地方政府向国际组织借款还本支出</t>
    </r>
  </si>
  <si>
    <r>
      <rPr>
        <sz val="11"/>
        <rFont val="Times New Roman"/>
        <charset val="134"/>
      </rPr>
      <t xml:space="preserve">      </t>
    </r>
    <r>
      <rPr>
        <sz val="11"/>
        <rFont val="宋体"/>
        <charset val="134"/>
      </rPr>
      <t>地方政府其他一般债务还本支出</t>
    </r>
    <r>
      <rPr>
        <sz val="11"/>
        <rFont val="Times New Roman"/>
        <charset val="134"/>
      </rPr>
      <t xml:space="preserve"> </t>
    </r>
  </si>
  <si>
    <r>
      <rPr>
        <b/>
        <sz val="11"/>
        <rFont val="宋体"/>
        <charset val="134"/>
      </rPr>
      <t>年终结余</t>
    </r>
  </si>
  <si>
    <r>
      <rPr>
        <sz val="11"/>
        <rFont val="Times New Roman"/>
        <charset val="134"/>
      </rPr>
      <t xml:space="preserve">    </t>
    </r>
    <r>
      <rPr>
        <sz val="11"/>
        <rFont val="宋体"/>
        <charset val="134"/>
      </rPr>
      <t>结转</t>
    </r>
  </si>
  <si>
    <r>
      <rPr>
        <b/>
        <sz val="11"/>
        <rFont val="宋体"/>
        <charset val="134"/>
      </rPr>
      <t>支出总计</t>
    </r>
  </si>
  <si>
    <t>表一-4</t>
  </si>
  <si>
    <r>
      <t>武定县</t>
    </r>
    <r>
      <rPr>
        <sz val="20"/>
        <rFont val="Times New Roman"/>
        <charset val="134"/>
      </rPr>
      <t>2024</t>
    </r>
    <r>
      <rPr>
        <sz val="20"/>
        <rFont val="宋体"/>
        <charset val="134"/>
      </rPr>
      <t>年县本级一般公共预算支出情况表</t>
    </r>
  </si>
  <si>
    <t>表一-5</t>
  </si>
  <si>
    <t>武定县2024年县本级一般公共预算政府预算经济分类表（基本支出）</t>
  </si>
  <si>
    <t>经济科目名称</t>
  </si>
  <si>
    <t>2024年预算数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</si>
  <si>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</si>
  <si>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</si>
  <si>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</si>
  <si>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</si>
  <si>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</si>
  <si>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</si>
  <si>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</si>
  <si>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</si>
  <si>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</si>
  <si>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</si>
  <si>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</si>
  <si>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</si>
  <si>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</si>
  <si>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</si>
  <si>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</si>
  <si>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</si>
  <si>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</si>
  <si>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</si>
  <si>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</si>
  <si>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</si>
  <si>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</si>
  <si>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</si>
  <si>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</si>
  <si>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</si>
  <si>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</si>
  <si>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</si>
  <si>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</si>
  <si>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</si>
  <si>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表一-6</t>
  </si>
  <si>
    <t>武定县2024年县本级一般公共预算支出表(县对下转移支付项目)</t>
  </si>
  <si>
    <t>项       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</si>
  <si>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</si>
  <si>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</si>
  <si>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</si>
  <si>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</si>
  <si>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</si>
  <si>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</si>
  <si>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</si>
  <si>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</si>
  <si>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</si>
  <si>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</si>
  <si>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</si>
  <si>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</si>
  <si>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</si>
  <si>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</si>
  <si>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</si>
  <si>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</si>
  <si>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</si>
  <si>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</si>
  <si>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</si>
  <si>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</si>
  <si>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</si>
  <si>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备注：武定县实行乡财县管体制，乡镇作为县级一级预算单位管理，县对乡镇不再进行体制算账，无此项预算。</t>
  </si>
  <si>
    <t>表一-7</t>
  </si>
  <si>
    <t>武定县2024年分地区税收返还和转移支付预算表</t>
  </si>
  <si>
    <t>州（市）</t>
  </si>
  <si>
    <t>税收返还</t>
  </si>
  <si>
    <t>转移支付</t>
  </si>
  <si>
    <t>一、提前下达数</t>
  </si>
  <si>
    <t xml:space="preserve">    武定县</t>
  </si>
  <si>
    <t xml:space="preserve">        狮山镇</t>
  </si>
  <si>
    <t xml:space="preserve">        插甸镇</t>
  </si>
  <si>
    <t xml:space="preserve">        高桥镇</t>
  </si>
  <si>
    <t xml:space="preserve">        猫街镇</t>
  </si>
  <si>
    <t xml:space="preserve">        白路镇</t>
  </si>
  <si>
    <t xml:space="preserve">        田心乡</t>
  </si>
  <si>
    <t xml:space="preserve">        发窝乡</t>
  </si>
  <si>
    <t xml:space="preserve">        万德镇</t>
  </si>
  <si>
    <t xml:space="preserve">        己衣镇</t>
  </si>
  <si>
    <t xml:space="preserve">        东坡乡</t>
  </si>
  <si>
    <t xml:space="preserve">        环州乡</t>
  </si>
  <si>
    <t>二、预算数</t>
  </si>
  <si>
    <t>表一-8</t>
  </si>
  <si>
    <t>2024年武定县“三公”经费预算财政拨款情况统计表</t>
  </si>
  <si>
    <t>项目</t>
  </si>
  <si>
    <t>2023年预算数</t>
  </si>
  <si>
    <t>比上年增、减情况</t>
  </si>
  <si>
    <t>增、减金额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</si>
  <si>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</si>
  <si>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</si>
  <si>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</si>
  <si>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</si>
  <si>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</si>
  <si>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</si>
  <si>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经费。2024年我县无因公出国（境）经费预算。（二）公务接待费用。公务接待费预算409.53万元，比上年预算数减少29.57万元，下降6.73%。下降的原因是各部门严格按照公务接待管理办法，切实规范接待范围和标准，简化接待程序，严格控制陪餐人数，切实控制接待费用支出。（三）公务车用车购置及运行维护费。2024年公务车用车购置及运行维护费预算899.19万元，其中：公务用车购置费294.94万元，比上年预算数增加129.64万元，增长78.43%，增长的主要原因是全县公务用车整体老化，部分车辆车况较差，油耗较高，甚至在出行当中发生了车辆自燃的情况，严重影响出行安全和运维成本。为进一步强化公务用车出行安全，控制行政运行成本，经县人民政府批准，全县2024年采购公务用车12辆，另加1辆上年采购车辆的购置税，导致购置经费比上年增加。公务用车运行维护费604.25万元，比上年预算数减少81.79万元，下降11.92%。主要原因是我县已脱贫摘帽，机关事业单位干部职工大规模地走访联系户的频次有所降低，从而导致公务用车运行维护费的下降。同时，我县不断规范公务用车使用管理，强化厉行节约各项要求，严格控制公务用车运行维护费支出。
</t>
  </si>
  <si>
    <t>表二-1</t>
  </si>
  <si>
    <t>武定县2024年政府性基金预算收入情况表</t>
  </si>
  <si>
    <t>预算编码</t>
  </si>
  <si>
    <t>项目名称</t>
  </si>
  <si>
    <t>一、城市公用事业附加收入</t>
  </si>
  <si>
    <t>二、国有土地收益基金收入</t>
  </si>
  <si>
    <t>三、农业土地开发资金收入</t>
  </si>
  <si>
    <t>四、国有土地使用权出让收入</t>
  </si>
  <si>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</si>
  <si>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补缴的土地价款</t>
    </r>
  </si>
  <si>
    <t xml:space="preserve">    缴纳新增建设用地土地有偿使用费</t>
  </si>
  <si>
    <r>
      <rPr>
        <sz val="11"/>
        <rFont val="Times New Roman"/>
        <charset val="134"/>
      </rPr>
      <t xml:space="preserve">        </t>
    </r>
    <r>
      <rPr>
        <sz val="11"/>
        <rFont val="宋体"/>
        <charset val="134"/>
      </rPr>
      <t>其他土地出让收入</t>
    </r>
  </si>
  <si>
    <t>五、大中型水库库区基金收入</t>
  </si>
  <si>
    <t>六、彩票公益金收入</t>
  </si>
  <si>
    <t>七、城市基础设施配套费收入</t>
  </si>
  <si>
    <t>八、小型水库移民扶助基金收入</t>
  </si>
  <si>
    <t>九、国家重大水利工程建设基金收入</t>
  </si>
  <si>
    <t>十、污水处理费收入</t>
  </si>
  <si>
    <t>十一、专项债务对应项目专项收入</t>
  </si>
  <si>
    <t xml:space="preserve">    其他地方自行试点项目收益专项债券对应项目专项收入</t>
  </si>
  <si>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</si>
  <si>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　政府性基金补助收入</t>
    </r>
  </si>
  <si>
    <r>
      <rPr>
        <sz val="11"/>
        <rFont val="Times New Roman"/>
        <charset val="134"/>
      </rPr>
      <t xml:space="preserve">    </t>
    </r>
    <r>
      <rPr>
        <sz val="11"/>
        <rFont val="宋体"/>
        <charset val="134"/>
      </rPr>
      <t>　政府性基金上解收入</t>
    </r>
  </si>
  <si>
    <t>上年结余收入</t>
  </si>
  <si>
    <t>调入资金</t>
  </si>
  <si>
    <t>债务转贷收入</t>
  </si>
  <si>
    <t>表二-2</t>
  </si>
  <si>
    <t>武定县2024年本级政府性基金预算收入情况表</t>
  </si>
  <si>
    <t>表二-3</t>
  </si>
  <si>
    <r>
      <t>武定县</t>
    </r>
    <r>
      <rPr>
        <sz val="20"/>
        <rFont val="Times New Roman"/>
        <charset val="134"/>
      </rPr>
      <t>2024</t>
    </r>
    <r>
      <rPr>
        <sz val="20"/>
        <rFont val="宋体"/>
        <charset val="134"/>
      </rPr>
      <t>年政府性基金预算支出情况表</t>
    </r>
  </si>
  <si>
    <r>
      <rPr>
        <b/>
        <sz val="12"/>
        <rFont val="宋体"/>
        <charset val="134"/>
      </rPr>
      <t>预算编码</t>
    </r>
  </si>
  <si>
    <r>
      <rPr>
        <b/>
        <sz val="14"/>
        <rFont val="宋体"/>
        <charset val="134"/>
      </rPr>
      <t>项目名称</t>
    </r>
  </si>
  <si>
    <r>
      <rPr>
        <b/>
        <sz val="11"/>
        <rFont val="宋体"/>
        <charset val="134"/>
      </rPr>
      <t>一、文化旅游体育与媒体支出</t>
    </r>
  </si>
  <si>
    <r>
      <rPr>
        <b/>
        <sz val="11"/>
        <rFont val="Times New Roman"/>
        <charset val="134"/>
      </rPr>
      <t xml:space="preserve">    </t>
    </r>
    <r>
      <rPr>
        <b/>
        <sz val="11"/>
        <rFont val="宋体"/>
        <charset val="134"/>
      </rPr>
      <t>国家电影事业发展专项资金及对应专项债务收入安排的支出</t>
    </r>
  </si>
  <si>
    <r>
      <rPr>
        <sz val="11"/>
        <rFont val="Times New Roman"/>
        <charset val="134"/>
      </rPr>
      <t xml:space="preserve">      </t>
    </r>
    <r>
      <rPr>
        <sz val="11"/>
        <rFont val="宋体"/>
        <charset val="134"/>
      </rPr>
      <t>资助国产影片放映</t>
    </r>
  </si>
  <si>
    <r>
      <rPr>
        <sz val="11"/>
        <rFont val="Times New Roman"/>
        <charset val="134"/>
      </rPr>
      <t xml:space="preserve">      </t>
    </r>
    <r>
      <rPr>
        <sz val="11"/>
        <rFont val="宋体"/>
        <charset val="134"/>
      </rPr>
      <t>资助影院建设</t>
    </r>
  </si>
  <si>
    <r>
      <rPr>
        <sz val="11"/>
        <rFont val="Times New Roman"/>
        <charset val="134"/>
      </rPr>
      <t xml:space="preserve">      </t>
    </r>
    <r>
      <rPr>
        <sz val="11"/>
        <rFont val="宋体"/>
        <charset val="134"/>
      </rPr>
      <t>其他国家电影事业发展专项资金支出</t>
    </r>
  </si>
  <si>
    <r>
      <rPr>
        <b/>
        <sz val="11"/>
        <rFont val="Times New Roman"/>
        <charset val="134"/>
      </rPr>
      <t xml:space="preserve">    </t>
    </r>
    <r>
      <rPr>
        <b/>
        <sz val="11"/>
        <rFont val="宋体"/>
        <charset val="134"/>
      </rPr>
      <t>旅游发展基金支出</t>
    </r>
  </si>
  <si>
    <r>
      <rPr>
        <sz val="11"/>
        <rFont val="Times New Roman"/>
        <charset val="134"/>
      </rPr>
      <t xml:space="preserve">      </t>
    </r>
    <r>
      <rPr>
        <sz val="11"/>
        <rFont val="宋体"/>
        <charset val="134"/>
      </rPr>
      <t>地方旅游开发项目补助</t>
    </r>
  </si>
  <si>
    <r>
      <rPr>
        <b/>
        <sz val="11"/>
        <rFont val="宋体"/>
        <charset val="134"/>
      </rPr>
      <t>二、社会保障和就业支出</t>
    </r>
  </si>
  <si>
    <r>
      <rPr>
        <b/>
        <sz val="11"/>
        <rFont val="Times New Roman"/>
        <charset val="134"/>
      </rPr>
      <t xml:space="preserve">    </t>
    </r>
    <r>
      <rPr>
        <b/>
        <sz val="11"/>
        <rFont val="宋体"/>
        <charset val="134"/>
      </rPr>
      <t>大中型水库移民后期扶持基金支出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</si>
  <si>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</si>
  <si>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基础设施建设和经济发展</t>
    </r>
  </si>
  <si>
    <r>
      <rPr>
        <sz val="11"/>
        <rFont val="Times New Roman"/>
        <charset val="134"/>
      </rPr>
      <t xml:space="preserve">      </t>
    </r>
    <r>
      <rPr>
        <sz val="11"/>
        <rFont val="宋体"/>
        <charset val="134"/>
      </rPr>
      <t>其他大中型水库移民后期扶持基金支出</t>
    </r>
  </si>
  <si>
    <r>
      <rPr>
        <b/>
        <sz val="11"/>
        <rFont val="宋体"/>
        <charset val="134"/>
      </rPr>
      <t>三、节能环保支出</t>
    </r>
  </si>
  <si>
    <r>
      <rPr>
        <b/>
        <sz val="11"/>
        <rFont val="宋体"/>
        <charset val="134"/>
      </rPr>
      <t>四、城乡社区支出</t>
    </r>
  </si>
  <si>
    <r>
      <rPr>
        <b/>
        <sz val="11"/>
        <rFont val="Times New Roman"/>
        <charset val="134"/>
      </rPr>
      <t xml:space="preserve">    </t>
    </r>
    <r>
      <rPr>
        <b/>
        <sz val="11"/>
        <rFont val="宋体"/>
        <charset val="134"/>
      </rPr>
      <t>国有土地使用权出让收入安排的支出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</si>
  <si>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</si>
  <si>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</si>
  <si>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</si>
  <si>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</si>
  <si>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</si>
  <si>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</si>
  <si>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r>
      <rPr>
        <sz val="11"/>
        <rFont val="Times New Roman"/>
        <charset val="134"/>
      </rPr>
      <t xml:space="preserve"> </t>
    </r>
  </si>
  <si>
    <r>
      <rPr>
        <sz val="11"/>
        <rFont val="Times New Roman"/>
        <charset val="134"/>
      </rPr>
      <t xml:space="preserve">      </t>
    </r>
    <r>
      <rPr>
        <sz val="11"/>
        <rFont val="宋体"/>
        <charset val="134"/>
      </rPr>
      <t>农业生产发展支出</t>
    </r>
  </si>
  <si>
    <r>
      <rPr>
        <sz val="11"/>
        <rFont val="Times New Roman"/>
        <charset val="134"/>
      </rPr>
      <t xml:space="preserve">      </t>
    </r>
    <r>
      <rPr>
        <sz val="11"/>
        <rFont val="宋体"/>
        <charset val="134"/>
      </rPr>
      <t>农村社会事业支出</t>
    </r>
  </si>
  <si>
    <r>
      <rPr>
        <sz val="11"/>
        <rFont val="Times New Roman"/>
        <charset val="134"/>
      </rPr>
      <t xml:space="preserve">      </t>
    </r>
    <r>
      <rPr>
        <sz val="11"/>
        <rFont val="宋体"/>
        <charset val="134"/>
      </rPr>
      <t>农业农村生态环境支出</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</si>
  <si>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</si>
  <si>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</si>
  <si>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</si>
  <si>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</si>
  <si>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国有土地收益基金及对应专项债务收入安排的支出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</si>
  <si>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</si>
  <si>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农业土地开发资金及对应专项债务收入安排的支出</t>
    </r>
  </si>
  <si>
    <r>
      <rPr>
        <sz val="11"/>
        <rFont val="Times New Roman"/>
        <charset val="134"/>
      </rPr>
      <t xml:space="preserve">      </t>
    </r>
    <r>
      <rPr>
        <sz val="11"/>
        <rFont val="宋体"/>
        <charset val="134"/>
      </rPr>
      <t>城市基础设施配套费及对应专项债务收入安排的支出</t>
    </r>
  </si>
  <si>
    <r>
      <rPr>
        <b/>
        <sz val="11"/>
        <rFont val="Times New Roman"/>
        <charset val="134"/>
      </rPr>
      <t xml:space="preserve">    </t>
    </r>
    <r>
      <rPr>
        <b/>
        <sz val="11"/>
        <rFont val="宋体"/>
        <charset val="134"/>
      </rPr>
      <t>污水处理费安排的支出</t>
    </r>
    <r>
      <rPr>
        <b/>
        <sz val="11"/>
        <rFont val="Times New Roman"/>
        <charset val="134"/>
      </rPr>
      <t xml:space="preserve"> </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</si>
  <si>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</si>
  <si>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</si>
  <si>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r>
      <rPr>
        <b/>
        <sz val="11"/>
        <rFont val="宋体"/>
        <charset val="134"/>
      </rPr>
      <t>五、农林水支出</t>
    </r>
  </si>
  <si>
    <r>
      <rPr>
        <b/>
        <sz val="11"/>
        <rFont val="Times New Roman"/>
        <charset val="134"/>
      </rPr>
      <t xml:space="preserve">    </t>
    </r>
    <r>
      <rPr>
        <b/>
        <sz val="11"/>
        <rFont val="宋体"/>
        <charset val="134"/>
      </rPr>
      <t>大中型水库库区基金安排的支出</t>
    </r>
  </si>
  <si>
    <r>
      <rPr>
        <sz val="11"/>
        <rFont val="Times New Roman"/>
        <charset val="134"/>
      </rPr>
      <t xml:space="preserve">      </t>
    </r>
    <r>
      <rPr>
        <sz val="11"/>
        <rFont val="宋体"/>
        <charset val="134"/>
      </rPr>
      <t>其他大中型水库库区基金支出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</si>
  <si>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</si>
  <si>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其他重大水利工程建设基金支出</t>
    </r>
  </si>
  <si>
    <r>
      <rPr>
        <b/>
        <sz val="11"/>
        <rFont val="宋体"/>
        <charset val="134"/>
      </rPr>
      <t>六、其他支出</t>
    </r>
  </si>
  <si>
    <r>
      <rPr>
        <b/>
        <sz val="11"/>
        <rFont val="Times New Roman"/>
        <charset val="134"/>
      </rPr>
      <t xml:space="preserve">    </t>
    </r>
    <r>
      <rPr>
        <b/>
        <sz val="11"/>
        <rFont val="宋体"/>
        <charset val="134"/>
      </rPr>
      <t>其他政府性基金及对应专项债务收入安排的支出</t>
    </r>
  </si>
  <si>
    <r>
      <rPr>
        <sz val="11"/>
        <rFont val="Times New Roman"/>
        <charset val="134"/>
      </rPr>
      <t xml:space="preserve">      </t>
    </r>
    <r>
      <rPr>
        <sz val="11"/>
        <rFont val="宋体"/>
        <charset val="134"/>
      </rPr>
      <t>其他地方自行试点项目收益专项债券收入安排的支出</t>
    </r>
  </si>
  <si>
    <r>
      <rPr>
        <b/>
        <sz val="11"/>
        <rFont val="Times New Roman"/>
        <charset val="134"/>
      </rPr>
      <t xml:space="preserve">    </t>
    </r>
    <r>
      <rPr>
        <b/>
        <sz val="11"/>
        <rFont val="宋体"/>
        <charset val="134"/>
      </rPr>
      <t>彩票发行销售机构业务费安排的支出</t>
    </r>
  </si>
  <si>
    <r>
      <rPr>
        <sz val="11"/>
        <rFont val="Times New Roman"/>
        <charset val="134"/>
      </rPr>
      <t xml:space="preserve">      </t>
    </r>
    <r>
      <rPr>
        <sz val="11"/>
        <rFont val="宋体"/>
        <charset val="134"/>
      </rPr>
      <t>福利彩票销售机构的业务支出</t>
    </r>
  </si>
  <si>
    <r>
      <rPr>
        <sz val="11"/>
        <rFont val="Times New Roman"/>
        <charset val="134"/>
      </rPr>
      <t xml:space="preserve">      </t>
    </r>
    <r>
      <rPr>
        <sz val="11"/>
        <rFont val="宋体"/>
        <charset val="134"/>
      </rPr>
      <t>体育彩票销售机构的业务支出</t>
    </r>
  </si>
  <si>
    <r>
      <rPr>
        <sz val="11"/>
        <rFont val="Times New Roman"/>
        <charset val="134"/>
      </rPr>
      <t xml:space="preserve">      </t>
    </r>
    <r>
      <rPr>
        <sz val="11"/>
        <rFont val="宋体"/>
        <charset val="134"/>
      </rPr>
      <t>彩票市场调控资金支出</t>
    </r>
  </si>
  <si>
    <r>
      <rPr>
        <b/>
        <sz val="11"/>
        <rFont val="Times New Roman"/>
        <charset val="134"/>
      </rPr>
      <t xml:space="preserve">    </t>
    </r>
    <r>
      <rPr>
        <b/>
        <sz val="11"/>
        <rFont val="宋体"/>
        <charset val="134"/>
      </rPr>
      <t>彩票公益金及对应专项债务收入安排的支出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</si>
  <si>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</si>
  <si>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</si>
  <si>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</si>
  <si>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</si>
  <si>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用于文化事业的彩票公益金支出</t>
    </r>
  </si>
  <si>
    <r>
      <rPr>
        <sz val="11"/>
        <rFont val="Times New Roman"/>
        <charset val="134"/>
      </rPr>
      <t xml:space="preserve">      </t>
    </r>
    <r>
      <rPr>
        <sz val="11"/>
        <rFont val="宋体"/>
        <charset val="134"/>
      </rPr>
      <t>用于城乡医疗救助的彩票公益金支出</t>
    </r>
  </si>
  <si>
    <r>
      <rPr>
        <sz val="11"/>
        <rFont val="Times New Roman"/>
        <charset val="134"/>
      </rPr>
      <t xml:space="preserve">      </t>
    </r>
    <r>
      <rPr>
        <sz val="11"/>
        <rFont val="宋体"/>
        <charset val="134"/>
      </rPr>
      <t>用于其他社会公益事业的彩票公益金支出</t>
    </r>
  </si>
  <si>
    <r>
      <rPr>
        <b/>
        <sz val="11"/>
        <rFont val="宋体"/>
        <charset val="134"/>
      </rPr>
      <t>七、其他政府性基金及对应专项债务收入安排的支出</t>
    </r>
  </si>
  <si>
    <r>
      <rPr>
        <b/>
        <sz val="11"/>
        <rFont val="宋体"/>
        <charset val="134"/>
      </rPr>
      <t>八、债务付息支出</t>
    </r>
  </si>
  <si>
    <r>
      <rPr>
        <sz val="11"/>
        <rFont val="Times New Roman"/>
        <charset val="134"/>
      </rPr>
      <t xml:space="preserve">    </t>
    </r>
    <r>
      <rPr>
        <sz val="11"/>
        <rFont val="宋体"/>
        <charset val="134"/>
      </rPr>
      <t>地方政府专项债务付息支出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</si>
  <si>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</si>
  <si>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其他地方自行试点项目收益专项债券付息支出</t>
    </r>
  </si>
  <si>
    <r>
      <rPr>
        <b/>
        <sz val="11"/>
        <rFont val="宋体"/>
        <charset val="134"/>
      </rPr>
      <t>九、债务发行费用支出</t>
    </r>
  </si>
  <si>
    <r>
      <rPr>
        <b/>
        <sz val="11"/>
        <rFont val="Times New Roman"/>
        <charset val="134"/>
      </rPr>
      <t xml:space="preserve">    </t>
    </r>
    <r>
      <rPr>
        <b/>
        <sz val="11"/>
        <rFont val="宋体"/>
        <charset val="134"/>
      </rPr>
      <t>地方政府专项债务发行费用支出</t>
    </r>
  </si>
  <si>
    <r>
      <rPr>
        <sz val="11"/>
        <rFont val="Times New Roman"/>
        <charset val="134"/>
      </rPr>
      <t xml:space="preserve">       </t>
    </r>
    <r>
      <rPr>
        <sz val="11"/>
        <rFont val="宋体"/>
        <charset val="134"/>
      </rPr>
      <t>国有土地使用权出让金债务发行费用支出</t>
    </r>
  </si>
  <si>
    <r>
      <rPr>
        <sz val="11"/>
        <rFont val="Times New Roman"/>
        <charset val="134"/>
      </rPr>
      <t xml:space="preserve">       </t>
    </r>
    <r>
      <rPr>
        <sz val="11"/>
        <rFont val="宋体"/>
        <charset val="134"/>
      </rPr>
      <t>其他地方自行试点项目收益专项债券发行费用支出</t>
    </r>
  </si>
  <si>
    <t>转移性支出</t>
  </si>
  <si>
    <t>政府性基金转移支付</t>
  </si>
  <si>
    <r>
      <rPr>
        <sz val="11"/>
        <rFont val="Times New Roman"/>
        <charset val="134"/>
      </rPr>
      <t xml:space="preserve">      </t>
    </r>
    <r>
      <rPr>
        <sz val="11"/>
        <rFont val="宋体"/>
        <charset val="134"/>
      </rPr>
      <t>政府性基金上解支出</t>
    </r>
  </si>
  <si>
    <t xml:space="preserve">  调出资金</t>
  </si>
  <si>
    <t>债务还本支出</t>
  </si>
  <si>
    <r>
      <rPr>
        <b/>
        <sz val="11"/>
        <rFont val="Times New Roman"/>
        <charset val="134"/>
      </rPr>
      <t xml:space="preserve">    </t>
    </r>
    <r>
      <rPr>
        <b/>
        <sz val="11"/>
        <rFont val="宋体"/>
        <charset val="134"/>
      </rPr>
      <t>地方政府专项债务还本支出</t>
    </r>
  </si>
  <si>
    <r>
      <rPr>
        <sz val="11"/>
        <rFont val="Times New Roman"/>
        <charset val="134"/>
      </rPr>
      <t xml:space="preserve">      </t>
    </r>
    <r>
      <rPr>
        <sz val="11"/>
        <rFont val="宋体"/>
        <charset val="134"/>
      </rPr>
      <t>国有土地使用权出让金债务还本支出</t>
    </r>
  </si>
  <si>
    <t>表二-4</t>
  </si>
  <si>
    <t>武定2024年县本级政府性基金预算支出情况表</t>
  </si>
  <si>
    <t>表二-5</t>
  </si>
  <si>
    <t>武定县本级2024年政府性基金支出表（县对下转移支付）</t>
  </si>
  <si>
    <t>比上年预算数增长%</t>
  </si>
  <si>
    <t>一、文化旅游体育与传媒支出</t>
  </si>
  <si>
    <t>二、社会保障和就业支出</t>
  </si>
  <si>
    <t>三、节能环保支出</t>
  </si>
  <si>
    <t>四、城乡社区支出</t>
  </si>
  <si>
    <t>五、农林水支出</t>
  </si>
  <si>
    <t>六、交通运输支出</t>
  </si>
  <si>
    <t>七、资源勘探工业信息等支出</t>
  </si>
  <si>
    <t>八、其他支出</t>
  </si>
  <si>
    <t>九、债务付息支出</t>
  </si>
  <si>
    <t>十、债务发行费用支出</t>
  </si>
  <si>
    <t>本年支出小计</t>
  </si>
  <si>
    <t>表三-1</t>
  </si>
  <si>
    <t>武定县2024年国有资本经营收入预算情况表</t>
  </si>
  <si>
    <r>
      <rPr>
        <b/>
        <sz val="12"/>
        <rFont val="宋体"/>
        <charset val="134"/>
      </rPr>
      <t>国有资本经营预算收入合计</t>
    </r>
  </si>
  <si>
    <r>
      <rPr>
        <sz val="10"/>
        <rFont val="Times New Roman"/>
        <charset val="134"/>
      </rPr>
      <t xml:space="preserve">    </t>
    </r>
    <r>
      <rPr>
        <sz val="10"/>
        <rFont val="宋体"/>
        <charset val="134"/>
      </rPr>
      <t>利润收入</t>
    </r>
  </si>
  <si>
    <r>
      <rPr>
        <sz val="10"/>
        <rFont val="Times New Roman"/>
        <charset val="134"/>
      </rPr>
      <t xml:space="preserve">      </t>
    </r>
    <r>
      <rPr>
        <sz val="10"/>
        <rFont val="宋体"/>
        <charset val="134"/>
      </rPr>
      <t>烟草企业利润收入</t>
    </r>
  </si>
  <si>
    <r>
      <rPr>
        <sz val="10"/>
        <rFont val="Times New Roman"/>
        <charset val="134"/>
      </rPr>
      <t xml:space="preserve">      </t>
    </r>
    <r>
      <rPr>
        <sz val="10"/>
        <rFont val="宋体"/>
        <charset val="134"/>
      </rPr>
      <t>石油石化企业利润收入</t>
    </r>
  </si>
  <si>
    <r>
      <rPr>
        <sz val="10"/>
        <rFont val="Times New Roman"/>
        <charset val="134"/>
      </rPr>
      <t xml:space="preserve">      </t>
    </r>
    <r>
      <rPr>
        <sz val="10"/>
        <rFont val="宋体"/>
        <charset val="134"/>
      </rPr>
      <t>电力企业利润收入</t>
    </r>
  </si>
  <si>
    <r>
      <rPr>
        <sz val="10"/>
        <rFont val="Times New Roman"/>
        <charset val="134"/>
      </rPr>
      <t xml:space="preserve">      </t>
    </r>
    <r>
      <rPr>
        <sz val="10"/>
        <rFont val="宋体"/>
        <charset val="134"/>
      </rPr>
      <t>电信企业利润收入</t>
    </r>
  </si>
  <si>
    <r>
      <rPr>
        <sz val="10"/>
        <rFont val="Times New Roman"/>
        <charset val="134"/>
      </rPr>
      <t xml:space="preserve">      </t>
    </r>
    <r>
      <rPr>
        <sz val="10"/>
        <rFont val="宋体"/>
        <charset val="134"/>
      </rPr>
      <t>有色冶金采掘企业利润收入</t>
    </r>
  </si>
  <si>
    <r>
      <rPr>
        <sz val="10"/>
        <rFont val="Times New Roman"/>
        <charset val="134"/>
      </rPr>
      <t xml:space="preserve">      </t>
    </r>
    <r>
      <rPr>
        <sz val="10"/>
        <rFont val="宋体"/>
        <charset val="134"/>
      </rPr>
      <t>化工企业利润收入</t>
    </r>
  </si>
  <si>
    <r>
      <rPr>
        <sz val="10"/>
        <rFont val="Times New Roman"/>
        <charset val="134"/>
      </rPr>
      <t xml:space="preserve">      </t>
    </r>
    <r>
      <rPr>
        <sz val="10"/>
        <rFont val="宋体"/>
        <charset val="134"/>
      </rPr>
      <t>运输企业利润收入</t>
    </r>
  </si>
  <si>
    <r>
      <rPr>
        <sz val="10"/>
        <rFont val="Times New Roman"/>
        <charset val="134"/>
      </rPr>
      <t xml:space="preserve">      </t>
    </r>
    <r>
      <rPr>
        <sz val="10"/>
        <rFont val="宋体"/>
        <charset val="134"/>
      </rPr>
      <t>建筑施工企业利润收入</t>
    </r>
  </si>
  <si>
    <r>
      <rPr>
        <sz val="10"/>
        <rFont val="Times New Roman"/>
        <charset val="134"/>
      </rPr>
      <t xml:space="preserve">      </t>
    </r>
    <r>
      <rPr>
        <sz val="10"/>
        <rFont val="宋体"/>
        <charset val="134"/>
      </rPr>
      <t>房地产企业利润收入</t>
    </r>
  </si>
  <si>
    <r>
      <rPr>
        <sz val="10"/>
        <rFont val="Times New Roman"/>
        <charset val="134"/>
      </rPr>
      <t xml:space="preserve">      </t>
    </r>
    <r>
      <rPr>
        <sz val="10"/>
        <rFont val="宋体"/>
        <charset val="134"/>
      </rPr>
      <t>建材企业利润收入</t>
    </r>
  </si>
  <si>
    <r>
      <rPr>
        <sz val="10"/>
        <rFont val="Times New Roman"/>
        <charset val="134"/>
      </rPr>
      <t xml:space="preserve">      </t>
    </r>
    <r>
      <rPr>
        <sz val="10"/>
        <rFont val="宋体"/>
        <charset val="134"/>
      </rPr>
      <t>医药企业利润收入</t>
    </r>
  </si>
  <si>
    <r>
      <rPr>
        <sz val="10"/>
        <rFont val="Times New Roman"/>
        <charset val="134"/>
      </rPr>
      <t xml:space="preserve">      </t>
    </r>
    <r>
      <rPr>
        <sz val="10"/>
        <rFont val="宋体"/>
        <charset val="134"/>
      </rPr>
      <t>农林牧渔企业利润收入</t>
    </r>
  </si>
  <si>
    <r>
      <rPr>
        <sz val="10"/>
        <rFont val="Times New Roman"/>
        <charset val="134"/>
      </rPr>
      <t xml:space="preserve">      </t>
    </r>
    <r>
      <rPr>
        <sz val="10"/>
        <rFont val="宋体"/>
        <charset val="134"/>
      </rPr>
      <t>邮政企业利润收入</t>
    </r>
  </si>
  <si>
    <r>
      <rPr>
        <sz val="10"/>
        <rFont val="Times New Roman"/>
        <charset val="134"/>
      </rPr>
      <t xml:space="preserve">      </t>
    </r>
    <r>
      <rPr>
        <sz val="10"/>
        <rFont val="宋体"/>
        <charset val="134"/>
      </rPr>
      <t>其他国有资本经营预算企业利润收入</t>
    </r>
  </si>
  <si>
    <r>
      <rPr>
        <sz val="10"/>
        <rFont val="Times New Roman"/>
        <charset val="134"/>
      </rPr>
      <t xml:space="preserve">    </t>
    </r>
    <r>
      <rPr>
        <sz val="10"/>
        <rFont val="宋体"/>
        <charset val="134"/>
      </rPr>
      <t>股利、股息收入</t>
    </r>
  </si>
  <si>
    <r>
      <rPr>
        <sz val="10"/>
        <rFont val="Times New Roman"/>
        <charset val="134"/>
      </rPr>
      <t xml:space="preserve">      </t>
    </r>
    <r>
      <rPr>
        <sz val="10"/>
        <rFont val="宋体"/>
        <charset val="134"/>
      </rPr>
      <t>国有控股公司股利、股息收入</t>
    </r>
  </si>
  <si>
    <r>
      <rPr>
        <sz val="10"/>
        <rFont val="Times New Roman"/>
        <charset val="134"/>
      </rPr>
      <t xml:space="preserve">      </t>
    </r>
    <r>
      <rPr>
        <sz val="10"/>
        <rFont val="宋体"/>
        <charset val="134"/>
      </rPr>
      <t>国有参股公司股利、股息收入</t>
    </r>
  </si>
  <si>
    <r>
      <rPr>
        <sz val="10"/>
        <rFont val="Times New Roman"/>
        <charset val="134"/>
      </rPr>
      <t xml:space="preserve">      </t>
    </r>
    <r>
      <rPr>
        <sz val="10"/>
        <rFont val="宋体"/>
        <charset val="134"/>
      </rPr>
      <t>金融企业股利、股息收入（国资预算）</t>
    </r>
  </si>
  <si>
    <r>
      <rPr>
        <sz val="10"/>
        <rFont val="Times New Roman"/>
        <charset val="134"/>
      </rPr>
      <t xml:space="preserve">      </t>
    </r>
    <r>
      <rPr>
        <sz val="10"/>
        <rFont val="宋体"/>
        <charset val="134"/>
      </rPr>
      <t>其他国有资本经营预算企业股利、股息收入</t>
    </r>
  </si>
  <si>
    <r>
      <rPr>
        <sz val="10"/>
        <rFont val="Times New Roman"/>
        <charset val="134"/>
      </rPr>
      <t xml:space="preserve">    </t>
    </r>
    <r>
      <rPr>
        <sz val="10"/>
        <rFont val="宋体"/>
        <charset val="134"/>
      </rPr>
      <t>产权转让收入</t>
    </r>
  </si>
  <si>
    <r>
      <rPr>
        <sz val="10"/>
        <rFont val="Times New Roman"/>
        <charset val="134"/>
      </rPr>
      <t xml:space="preserve">      </t>
    </r>
    <r>
      <rPr>
        <sz val="10"/>
        <rFont val="宋体"/>
        <charset val="134"/>
      </rPr>
      <t>国有股减持收入</t>
    </r>
  </si>
  <si>
    <r>
      <rPr>
        <sz val="10"/>
        <rFont val="Times New Roman"/>
        <charset val="134"/>
      </rPr>
      <t xml:space="preserve">      </t>
    </r>
    <r>
      <rPr>
        <sz val="10"/>
        <rFont val="宋体"/>
        <charset val="134"/>
      </rPr>
      <t>国有股权、股份转让收入</t>
    </r>
  </si>
  <si>
    <r>
      <rPr>
        <sz val="10"/>
        <rFont val="Times New Roman"/>
        <charset val="134"/>
      </rPr>
      <t xml:space="preserve">      </t>
    </r>
    <r>
      <rPr>
        <sz val="10"/>
        <rFont val="宋体"/>
        <charset val="134"/>
      </rPr>
      <t>国有独资企业产权转让收入</t>
    </r>
  </si>
  <si>
    <r>
      <rPr>
        <sz val="10"/>
        <rFont val="Times New Roman"/>
        <charset val="134"/>
      </rPr>
      <t xml:space="preserve">      </t>
    </r>
    <r>
      <rPr>
        <sz val="10"/>
        <rFont val="宋体"/>
        <charset val="134"/>
      </rPr>
      <t>金融企业产权转让收入</t>
    </r>
  </si>
  <si>
    <r>
      <rPr>
        <sz val="10"/>
        <rFont val="Times New Roman"/>
        <charset val="134"/>
      </rPr>
      <t xml:space="preserve">      </t>
    </r>
    <r>
      <rPr>
        <sz val="10"/>
        <rFont val="宋体"/>
        <charset val="134"/>
      </rPr>
      <t>其他国有资本经营预算企业产权转让收入</t>
    </r>
  </si>
  <si>
    <r>
      <rPr>
        <sz val="10"/>
        <rFont val="Times New Roman"/>
        <charset val="134"/>
      </rPr>
      <t xml:space="preserve">    </t>
    </r>
    <r>
      <rPr>
        <sz val="10"/>
        <rFont val="宋体"/>
        <charset val="134"/>
      </rPr>
      <t>清算收入</t>
    </r>
  </si>
  <si>
    <r>
      <rPr>
        <sz val="10"/>
        <rFont val="Times New Roman"/>
        <charset val="134"/>
      </rPr>
      <t xml:space="preserve">      </t>
    </r>
    <r>
      <rPr>
        <sz val="10"/>
        <rFont val="宋体"/>
        <charset val="134"/>
      </rPr>
      <t>国有股权、股份清算收入</t>
    </r>
  </si>
  <si>
    <r>
      <rPr>
        <sz val="10"/>
        <rFont val="Times New Roman"/>
        <charset val="134"/>
      </rPr>
      <t xml:space="preserve">      </t>
    </r>
    <r>
      <rPr>
        <sz val="10"/>
        <rFont val="宋体"/>
        <charset val="134"/>
      </rPr>
      <t>国有独资企业清算收入</t>
    </r>
  </si>
  <si>
    <r>
      <rPr>
        <sz val="10"/>
        <rFont val="Times New Roman"/>
        <charset val="134"/>
      </rPr>
      <t xml:space="preserve">      </t>
    </r>
    <r>
      <rPr>
        <sz val="10"/>
        <rFont val="宋体"/>
        <charset val="134"/>
      </rPr>
      <t>其他国有资本经营预算企业清算收入</t>
    </r>
  </si>
  <si>
    <r>
      <rPr>
        <sz val="10"/>
        <rFont val="Times New Roman"/>
        <charset val="134"/>
      </rPr>
      <t xml:space="preserve">    </t>
    </r>
    <r>
      <rPr>
        <sz val="10"/>
        <rFont val="宋体"/>
        <charset val="134"/>
      </rPr>
      <t>其他国有资本经营预算收入</t>
    </r>
  </si>
  <si>
    <r>
      <rPr>
        <b/>
        <sz val="10"/>
        <rFont val="宋体"/>
        <charset val="134"/>
      </rPr>
      <t>国有资本经营收入合计</t>
    </r>
  </si>
  <si>
    <r>
      <rPr>
        <sz val="10"/>
        <rFont val="宋体"/>
        <charset val="134"/>
      </rPr>
      <t>国有资本经营上级补助收入</t>
    </r>
  </si>
  <si>
    <r>
      <rPr>
        <sz val="10"/>
        <rFont val="宋体"/>
        <charset val="134"/>
      </rPr>
      <t>国有资本经营预算上年结余</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</si>
  <si>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</si>
  <si>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t>表三-2</t>
  </si>
  <si>
    <t>武定县2024年县本级国有资本经营收入预算情况表</t>
  </si>
  <si>
    <t>表三-3</t>
  </si>
  <si>
    <t>武定县2024年国有资本经营支出预算情况表</t>
  </si>
  <si>
    <r>
      <rPr>
        <b/>
        <sz val="12"/>
        <rFont val="宋体"/>
        <charset val="134"/>
      </rPr>
      <t>国有资本经营预算支出合计</t>
    </r>
  </si>
  <si>
    <r>
      <rPr>
        <sz val="10"/>
        <rFont val="Times New Roman"/>
        <charset val="134"/>
      </rPr>
      <t xml:space="preserve">    </t>
    </r>
    <r>
      <rPr>
        <sz val="10"/>
        <rFont val="宋体"/>
        <charset val="134"/>
      </rPr>
      <t>社会保障和就业支出</t>
    </r>
  </si>
  <si>
    <r>
      <rPr>
        <sz val="10"/>
        <rFont val="Times New Roman"/>
        <charset val="134"/>
      </rPr>
      <t xml:space="preserve">      </t>
    </r>
    <r>
      <rPr>
        <sz val="10"/>
        <rFont val="宋体"/>
        <charset val="134"/>
      </rPr>
      <t>补充全国社会保障基金</t>
    </r>
  </si>
  <si>
    <r>
      <rPr>
        <sz val="10"/>
        <rFont val="Times New Roman"/>
        <charset val="134"/>
      </rPr>
      <t xml:space="preserve">      </t>
    </r>
    <r>
      <rPr>
        <sz val="10"/>
        <rFont val="宋体"/>
        <charset val="134"/>
      </rPr>
      <t>国有资本经营预算补充社保基金支出</t>
    </r>
  </si>
  <si>
    <t>国有资本经营预算支出</t>
  </si>
  <si>
    <r>
      <rPr>
        <sz val="10"/>
        <rFont val="Times New Roman"/>
        <charset val="134"/>
      </rPr>
      <t xml:space="preserve">    </t>
    </r>
    <r>
      <rPr>
        <sz val="10"/>
        <rFont val="宋体"/>
        <charset val="134"/>
      </rPr>
      <t>解决历史遗留问题及改革成本支出</t>
    </r>
  </si>
  <si>
    <r>
      <rPr>
        <sz val="10"/>
        <rFont val="Times New Roman"/>
        <charset val="134"/>
      </rPr>
      <t xml:space="preserve">      </t>
    </r>
    <r>
      <rPr>
        <sz val="10"/>
        <rFont val="宋体"/>
        <charset val="134"/>
      </rPr>
      <t>厂办大集体改革支出</t>
    </r>
  </si>
  <si>
    <r>
      <rPr>
        <sz val="10"/>
        <rFont val="Times New Roman"/>
        <charset val="134"/>
      </rPr>
      <t xml:space="preserve">      “</t>
    </r>
    <r>
      <rPr>
        <sz val="10"/>
        <rFont val="宋体"/>
        <charset val="134"/>
      </rPr>
      <t>三供一业</t>
    </r>
    <r>
      <rPr>
        <sz val="10"/>
        <rFont val="Times New Roman"/>
        <charset val="134"/>
      </rPr>
      <t>”</t>
    </r>
    <r>
      <rPr>
        <sz val="10"/>
        <rFont val="宋体"/>
        <charset val="134"/>
      </rPr>
      <t>移交补助支出</t>
    </r>
  </si>
  <si>
    <r>
      <rPr>
        <sz val="10"/>
        <rFont val="Times New Roman"/>
        <charset val="134"/>
      </rPr>
      <t xml:space="preserve">      </t>
    </r>
    <r>
      <rPr>
        <sz val="10"/>
        <rFont val="宋体"/>
        <charset val="134"/>
      </rPr>
      <t>国有企业办职教幼教补助支出</t>
    </r>
  </si>
  <si>
    <r>
      <rPr>
        <sz val="10"/>
        <rFont val="Times New Roman"/>
        <charset val="134"/>
      </rPr>
      <t xml:space="preserve">      </t>
    </r>
    <r>
      <rPr>
        <sz val="10"/>
        <rFont val="宋体"/>
        <charset val="134"/>
      </rPr>
      <t>国有企业办公共服务机构移交补助支出</t>
    </r>
  </si>
  <si>
    <r>
      <rPr>
        <sz val="10"/>
        <rFont val="Times New Roman"/>
        <charset val="134"/>
      </rPr>
      <t xml:space="preserve">      </t>
    </r>
    <r>
      <rPr>
        <sz val="10"/>
        <rFont val="宋体"/>
        <charset val="134"/>
      </rPr>
      <t>国有企业退休人员社会化管理补助支出</t>
    </r>
  </si>
  <si>
    <r>
      <rPr>
        <sz val="10"/>
        <rFont val="Times New Roman"/>
        <charset val="134"/>
      </rPr>
      <t xml:space="preserve">      </t>
    </r>
    <r>
      <rPr>
        <sz val="10"/>
        <rFont val="宋体"/>
        <charset val="134"/>
      </rPr>
      <t>国有企业棚户区改造支出</t>
    </r>
  </si>
  <si>
    <r>
      <rPr>
        <sz val="10"/>
        <rFont val="Times New Roman"/>
        <charset val="134"/>
      </rPr>
      <t xml:space="preserve">      </t>
    </r>
    <r>
      <rPr>
        <sz val="10"/>
        <rFont val="宋体"/>
        <charset val="134"/>
      </rPr>
      <t>国有企业改革成本支出</t>
    </r>
  </si>
  <si>
    <r>
      <rPr>
        <sz val="10"/>
        <rFont val="Times New Roman"/>
        <charset val="134"/>
      </rPr>
      <t xml:space="preserve">      </t>
    </r>
    <r>
      <rPr>
        <sz val="10"/>
        <rFont val="宋体"/>
        <charset val="134"/>
      </rPr>
      <t>离休干部医药费补助支出</t>
    </r>
  </si>
  <si>
    <r>
      <rPr>
        <sz val="10"/>
        <rFont val="Times New Roman"/>
        <charset val="134"/>
      </rPr>
      <t xml:space="preserve">      </t>
    </r>
    <r>
      <rPr>
        <sz val="10"/>
        <rFont val="宋体"/>
        <charset val="134"/>
      </rPr>
      <t>其他解决历史遗留问题及改革成本支出</t>
    </r>
  </si>
  <si>
    <r>
      <rPr>
        <sz val="10"/>
        <rFont val="Times New Roman"/>
        <charset val="134"/>
      </rPr>
      <t xml:space="preserve">    </t>
    </r>
    <r>
      <rPr>
        <sz val="10"/>
        <rFont val="宋体"/>
        <charset val="134"/>
      </rPr>
      <t>国有企业资本金注入</t>
    </r>
  </si>
  <si>
    <r>
      <rPr>
        <sz val="10"/>
        <rFont val="Times New Roman"/>
        <charset val="134"/>
      </rPr>
      <t xml:space="preserve">      </t>
    </r>
    <r>
      <rPr>
        <sz val="10"/>
        <rFont val="宋体"/>
        <charset val="134"/>
      </rPr>
      <t>国有经济结构调整支出</t>
    </r>
  </si>
  <si>
    <r>
      <rPr>
        <sz val="10"/>
        <rFont val="Times New Roman"/>
        <charset val="134"/>
      </rPr>
      <t xml:space="preserve">      </t>
    </r>
    <r>
      <rPr>
        <sz val="10"/>
        <rFont val="宋体"/>
        <charset val="134"/>
      </rPr>
      <t>公益性设施投资支出</t>
    </r>
  </si>
  <si>
    <r>
      <rPr>
        <sz val="10"/>
        <rFont val="Times New Roman"/>
        <charset val="134"/>
      </rPr>
      <t xml:space="preserve">      </t>
    </r>
    <r>
      <rPr>
        <sz val="10"/>
        <rFont val="宋体"/>
        <charset val="134"/>
      </rPr>
      <t>前瞻性战略性产业发展支出</t>
    </r>
  </si>
  <si>
    <r>
      <rPr>
        <sz val="10"/>
        <rFont val="Times New Roman"/>
        <charset val="134"/>
      </rPr>
      <t xml:space="preserve">      </t>
    </r>
    <r>
      <rPr>
        <sz val="10"/>
        <rFont val="宋体"/>
        <charset val="134"/>
      </rPr>
      <t>生态环境保护支出</t>
    </r>
  </si>
  <si>
    <r>
      <rPr>
        <sz val="10"/>
        <rFont val="Times New Roman"/>
        <charset val="134"/>
      </rPr>
      <t xml:space="preserve">      </t>
    </r>
    <r>
      <rPr>
        <sz val="10"/>
        <rFont val="宋体"/>
        <charset val="134"/>
      </rPr>
      <t>支持科技进步支出</t>
    </r>
  </si>
  <si>
    <r>
      <rPr>
        <sz val="10"/>
        <rFont val="Times New Roman"/>
        <charset val="134"/>
      </rPr>
      <t xml:space="preserve">      </t>
    </r>
    <r>
      <rPr>
        <sz val="10"/>
        <rFont val="宋体"/>
        <charset val="134"/>
      </rPr>
      <t>保障国家经济安全支出</t>
    </r>
  </si>
  <si>
    <r>
      <rPr>
        <sz val="10"/>
        <rFont val="Times New Roman"/>
        <charset val="134"/>
      </rPr>
      <t xml:space="preserve">      </t>
    </r>
    <r>
      <rPr>
        <sz val="10"/>
        <rFont val="宋体"/>
        <charset val="134"/>
      </rPr>
      <t>对外投资合作支出</t>
    </r>
  </si>
  <si>
    <r>
      <rPr>
        <sz val="10"/>
        <rFont val="Times New Roman"/>
        <charset val="134"/>
      </rPr>
      <t xml:space="preserve">      </t>
    </r>
    <r>
      <rPr>
        <sz val="10"/>
        <rFont val="宋体"/>
        <charset val="134"/>
      </rPr>
      <t>其他国有企业资本金注入</t>
    </r>
  </si>
  <si>
    <r>
      <rPr>
        <sz val="10"/>
        <rFont val="Times New Roman"/>
        <charset val="134"/>
      </rPr>
      <t xml:space="preserve">    </t>
    </r>
    <r>
      <rPr>
        <sz val="10"/>
        <rFont val="宋体"/>
        <charset val="134"/>
      </rPr>
      <t>国有企业政策性补贴</t>
    </r>
  </si>
  <si>
    <r>
      <rPr>
        <sz val="10"/>
        <rFont val="Times New Roman"/>
        <charset val="134"/>
      </rPr>
      <t xml:space="preserve">      </t>
    </r>
    <r>
      <rPr>
        <sz val="10"/>
        <rFont val="宋体"/>
        <charset val="134"/>
      </rPr>
      <t>国有企业政策性补贴</t>
    </r>
  </si>
  <si>
    <r>
      <rPr>
        <sz val="10"/>
        <rFont val="Times New Roman"/>
        <charset val="134"/>
      </rPr>
      <t xml:space="preserve">    </t>
    </r>
    <r>
      <rPr>
        <sz val="10"/>
        <rFont val="宋体"/>
        <charset val="134"/>
      </rPr>
      <t>金融国有资本经营预算支出</t>
    </r>
  </si>
  <si>
    <r>
      <rPr>
        <sz val="10"/>
        <rFont val="Times New Roman"/>
        <charset val="134"/>
      </rPr>
      <t xml:space="preserve">      </t>
    </r>
    <r>
      <rPr>
        <sz val="10"/>
        <rFont val="宋体"/>
        <charset val="134"/>
      </rPr>
      <t>资本性支出</t>
    </r>
  </si>
  <si>
    <r>
      <rPr>
        <sz val="10"/>
        <rFont val="Times New Roman"/>
        <charset val="134"/>
      </rPr>
      <t xml:space="preserve">      </t>
    </r>
    <r>
      <rPr>
        <sz val="10"/>
        <rFont val="宋体"/>
        <charset val="134"/>
      </rPr>
      <t>改革性支出</t>
    </r>
  </si>
  <si>
    <r>
      <rPr>
        <sz val="10"/>
        <rFont val="Times New Roman"/>
        <charset val="134"/>
      </rPr>
      <t xml:space="preserve">      </t>
    </r>
    <r>
      <rPr>
        <sz val="10"/>
        <rFont val="宋体"/>
        <charset val="134"/>
      </rPr>
      <t>其他金融国有资本经营预算支出</t>
    </r>
  </si>
  <si>
    <t>其他国有资本经营预算支出</t>
  </si>
  <si>
    <r>
      <rPr>
        <sz val="10"/>
        <rFont val="Times New Roman"/>
        <charset val="134"/>
      </rPr>
      <t xml:space="preserve">      </t>
    </r>
    <r>
      <rPr>
        <sz val="10"/>
        <rFont val="宋体"/>
        <charset val="134"/>
      </rPr>
      <t>其他国有资本经营预算支出</t>
    </r>
  </si>
  <si>
    <r>
      <rPr>
        <b/>
        <sz val="10"/>
        <rFont val="宋体"/>
        <charset val="134"/>
      </rPr>
      <t>国有资本经营支出合计</t>
    </r>
  </si>
  <si>
    <r>
      <rPr>
        <sz val="10"/>
        <rFont val="宋体"/>
        <charset val="134"/>
      </rPr>
      <t>国有资本经营补助下级支出</t>
    </r>
  </si>
  <si>
    <r>
      <rPr>
        <sz val="10"/>
        <rFont val="宋体"/>
        <charset val="134"/>
      </rPr>
      <t>国有资本经营预算调出资金</t>
    </r>
  </si>
  <si>
    <r>
      <rPr>
        <sz val="10"/>
        <rFont val="宋体"/>
        <charset val="134"/>
      </rPr>
      <t>国有资本经营预算年终结余</t>
    </r>
  </si>
  <si>
    <r>
      <rPr>
        <b/>
        <sz val="10"/>
        <rFont val="宋体"/>
        <charset val="134"/>
      </rPr>
      <t>支</t>
    </r>
    <r>
      <rPr>
        <b/>
        <sz val="10"/>
        <rFont val="Times New Roman"/>
        <charset val="134"/>
      </rPr>
      <t xml:space="preserve">  </t>
    </r>
    <r>
      <rPr>
        <b/>
        <sz val="10"/>
        <rFont val="宋体"/>
        <charset val="134"/>
      </rPr>
      <t>出</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</si>
  <si>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t>表三-4</t>
  </si>
  <si>
    <t>武定县本级2024年国有资本经营支出预算情况表</t>
  </si>
  <si>
    <t>表三-5</t>
  </si>
  <si>
    <t>武定县2024年国有资本经营预算转移支付表（分乡镇）</t>
  </si>
  <si>
    <t>地  区</t>
  </si>
  <si>
    <t>预算数</t>
  </si>
  <si>
    <t>狮山镇</t>
  </si>
  <si>
    <t>插甸镇</t>
  </si>
  <si>
    <t>高桥镇</t>
  </si>
  <si>
    <t>猫街镇</t>
  </si>
  <si>
    <t>白路镇</t>
  </si>
  <si>
    <t>田心乡</t>
  </si>
  <si>
    <t>发窝乡</t>
  </si>
  <si>
    <t>万德镇</t>
  </si>
  <si>
    <t>己衣镇</t>
  </si>
  <si>
    <t>东坡乡</t>
  </si>
  <si>
    <t>环州乡</t>
  </si>
  <si>
    <t>合  计</t>
  </si>
  <si>
    <t>备注：武定县无此项预算。</t>
  </si>
  <si>
    <t>表三-6</t>
  </si>
  <si>
    <t xml:space="preserve">  武定县2024年县本级国有资本经营预算转移支付表（分项目）</t>
  </si>
  <si>
    <t>表四-1</t>
  </si>
  <si>
    <t>武定县2024年社会保险基金预算收入情况表</t>
  </si>
  <si>
    <t>2023年决算数</t>
  </si>
  <si>
    <r>
      <rPr>
        <b/>
        <sz val="11"/>
        <rFont val="宋体"/>
        <charset val="134"/>
      </rPr>
      <t>一、企业职工基本养老保险基金收入</t>
    </r>
  </si>
  <si>
    <r>
      <rPr>
        <sz val="11"/>
        <rFont val="Times New Roman"/>
        <charset val="134"/>
      </rPr>
      <t xml:space="preserve">     1.</t>
    </r>
    <r>
      <rPr>
        <sz val="11"/>
        <rFont val="宋体"/>
        <charset val="134"/>
      </rPr>
      <t>保险费收入</t>
    </r>
  </si>
  <si>
    <r>
      <rPr>
        <sz val="11"/>
        <rFont val="Times New Roman"/>
        <charset val="134"/>
      </rPr>
      <t xml:space="preserve">     2.</t>
    </r>
    <r>
      <rPr>
        <sz val="11"/>
        <rFont val="宋体"/>
        <charset val="134"/>
      </rPr>
      <t>利息收入</t>
    </r>
  </si>
  <si>
    <r>
      <rPr>
        <sz val="11"/>
        <rFont val="Times New Roman"/>
        <charset val="134"/>
      </rPr>
      <t xml:space="preserve">     3.</t>
    </r>
    <r>
      <rPr>
        <sz val="11"/>
        <rFont val="宋体"/>
        <charset val="134"/>
      </rPr>
      <t>财政补贴收入</t>
    </r>
  </si>
  <si>
    <r>
      <rPr>
        <sz val="11"/>
        <rFont val="Times New Roman"/>
        <charset val="134"/>
      </rPr>
      <t xml:space="preserve">     4.</t>
    </r>
    <r>
      <rPr>
        <sz val="11"/>
        <rFont val="宋体"/>
        <charset val="134"/>
      </rPr>
      <t>其他收入</t>
    </r>
  </si>
  <si>
    <r>
      <rPr>
        <sz val="11"/>
        <rFont val="Times New Roman"/>
        <charset val="134"/>
      </rPr>
      <t xml:space="preserve">     5.</t>
    </r>
    <r>
      <rPr>
        <sz val="11"/>
        <rFont val="宋体"/>
        <charset val="134"/>
      </rPr>
      <t>转移收入</t>
    </r>
  </si>
  <si>
    <r>
      <rPr>
        <sz val="11"/>
        <rFont val="Times New Roman"/>
        <charset val="134"/>
      </rPr>
      <t xml:space="preserve">     6.</t>
    </r>
    <r>
      <rPr>
        <sz val="11"/>
        <rFont val="宋体"/>
        <charset val="134"/>
      </rPr>
      <t>上级补助收入</t>
    </r>
  </si>
  <si>
    <r>
      <rPr>
        <b/>
        <sz val="11"/>
        <rFont val="宋体"/>
        <charset val="134"/>
      </rPr>
      <t>二、机关事业单位养老保险基金收入</t>
    </r>
  </si>
  <si>
    <r>
      <rPr>
        <b/>
        <sz val="11"/>
        <rFont val="宋体"/>
        <charset val="134"/>
      </rPr>
      <t>三、失业保险基金收入</t>
    </r>
  </si>
  <si>
    <r>
      <rPr>
        <b/>
        <sz val="11"/>
        <rFont val="宋体"/>
        <charset val="134"/>
      </rPr>
      <t>四、工伤保险基金收入</t>
    </r>
  </si>
  <si>
    <r>
      <rPr>
        <sz val="11"/>
        <rFont val="Times New Roman"/>
        <charset val="134"/>
      </rPr>
      <t xml:space="preserve">     5.</t>
    </r>
    <r>
      <rPr>
        <sz val="11"/>
        <rFont val="宋体"/>
        <charset val="134"/>
      </rPr>
      <t>上级补助收入</t>
    </r>
  </si>
  <si>
    <t>五、城乡居民基本养老保险基金收入</t>
  </si>
  <si>
    <r>
      <rPr>
        <sz val="11"/>
        <rFont val="Times New Roman"/>
        <charset val="134"/>
      </rPr>
      <t xml:space="preserve">     4.</t>
    </r>
    <r>
      <rPr>
        <sz val="11"/>
        <rFont val="宋体"/>
        <charset val="134"/>
      </rPr>
      <t>委托投资收益</t>
    </r>
  </si>
  <si>
    <r>
      <rPr>
        <sz val="11"/>
        <rFont val="Times New Roman"/>
        <charset val="134"/>
      </rPr>
      <t xml:space="preserve">     5.</t>
    </r>
    <r>
      <rPr>
        <sz val="11"/>
        <rFont val="宋体"/>
        <charset val="134"/>
      </rPr>
      <t>其他收入</t>
    </r>
  </si>
  <si>
    <r>
      <rPr>
        <sz val="11"/>
        <rFont val="Times New Roman"/>
        <charset val="134"/>
      </rPr>
      <t xml:space="preserve">     6.</t>
    </r>
    <r>
      <rPr>
        <sz val="11"/>
        <rFont val="宋体"/>
        <charset val="134"/>
      </rPr>
      <t>转移收入</t>
    </r>
  </si>
  <si>
    <r>
      <rPr>
        <sz val="11"/>
        <rFont val="Times New Roman"/>
        <charset val="134"/>
      </rPr>
      <t xml:space="preserve">     7.</t>
    </r>
    <r>
      <rPr>
        <sz val="11"/>
        <rFont val="宋体"/>
        <charset val="134"/>
      </rPr>
      <t>上级补助收入</t>
    </r>
  </si>
  <si>
    <r>
      <rPr>
        <b/>
        <sz val="11"/>
        <rFont val="宋体"/>
        <charset val="134"/>
      </rPr>
      <t>基金收入合计</t>
    </r>
  </si>
  <si>
    <t xml:space="preserve">     1.保险费收入</t>
  </si>
  <si>
    <t xml:space="preserve">     2.利息收入</t>
  </si>
  <si>
    <t xml:space="preserve">     3.财政补贴收入</t>
  </si>
  <si>
    <t xml:space="preserve">     4.委托投资收益</t>
  </si>
  <si>
    <t xml:space="preserve">     5.上级补助收入</t>
  </si>
  <si>
    <r>
      <rPr>
        <sz val="11"/>
        <color theme="1"/>
        <rFont val="Times New Roman"/>
        <charset val="134"/>
      </rPr>
      <t xml:space="preserve">     6.</t>
    </r>
    <r>
      <rPr>
        <sz val="11"/>
        <color theme="1"/>
        <rFont val="宋体"/>
        <charset val="134"/>
      </rPr>
      <t>其他收入</t>
    </r>
  </si>
  <si>
    <r>
      <rPr>
        <sz val="11"/>
        <color theme="1"/>
        <rFont val="Times New Roman"/>
        <charset val="134"/>
      </rPr>
      <t xml:space="preserve">     7.</t>
    </r>
    <r>
      <rPr>
        <sz val="11"/>
        <color theme="1"/>
        <rFont val="宋体"/>
        <charset val="134"/>
      </rPr>
      <t>转移收入</t>
    </r>
  </si>
  <si>
    <t>表四-2</t>
  </si>
  <si>
    <t>武定县2024年本级社会保险基金收入预算情况表</t>
  </si>
  <si>
    <t>表四-3</t>
  </si>
  <si>
    <t>武定县2024年社会保险基金预算支出情况表</t>
  </si>
  <si>
    <r>
      <rPr>
        <b/>
        <sz val="11"/>
        <rFont val="宋体"/>
        <charset val="134"/>
      </rPr>
      <t>一、企业职工基本养老保险基金支出</t>
    </r>
  </si>
  <si>
    <r>
      <rPr>
        <sz val="11"/>
        <rFont val="Times New Roman"/>
        <charset val="134"/>
      </rPr>
      <t xml:space="preserve">     1.</t>
    </r>
    <r>
      <rPr>
        <sz val="11"/>
        <rFont val="宋体"/>
        <charset val="134"/>
      </rPr>
      <t>基本养老金支出</t>
    </r>
  </si>
  <si>
    <r>
      <rPr>
        <sz val="11"/>
        <rFont val="Times New Roman"/>
        <charset val="134"/>
      </rPr>
      <t xml:space="preserve">     2.</t>
    </r>
    <r>
      <rPr>
        <sz val="11"/>
        <rFont val="宋体"/>
        <charset val="134"/>
      </rPr>
      <t>丧葬补助金和抚恤金支出</t>
    </r>
  </si>
  <si>
    <r>
      <rPr>
        <sz val="11"/>
        <rFont val="Times New Roman"/>
        <charset val="134"/>
      </rPr>
      <t xml:space="preserve">     3.</t>
    </r>
    <r>
      <rPr>
        <sz val="11"/>
        <rFont val="宋体"/>
        <charset val="134"/>
      </rPr>
      <t>其他支出</t>
    </r>
  </si>
  <si>
    <r>
      <rPr>
        <sz val="11"/>
        <rFont val="Times New Roman"/>
        <charset val="134"/>
      </rPr>
      <t xml:space="preserve">     4.</t>
    </r>
    <r>
      <rPr>
        <sz val="11"/>
        <rFont val="宋体"/>
        <charset val="134"/>
      </rPr>
      <t>转移支出</t>
    </r>
  </si>
  <si>
    <r>
      <rPr>
        <sz val="11"/>
        <rFont val="Times New Roman"/>
        <charset val="134"/>
      </rPr>
      <t xml:space="preserve">     5.</t>
    </r>
    <r>
      <rPr>
        <sz val="11"/>
        <rFont val="宋体"/>
        <charset val="134"/>
      </rPr>
      <t>上解上级支出</t>
    </r>
  </si>
  <si>
    <r>
      <rPr>
        <b/>
        <sz val="11"/>
        <rFont val="宋体"/>
        <charset val="134"/>
      </rPr>
      <t>二、机关事业单位养老保险基金支出</t>
    </r>
  </si>
  <si>
    <r>
      <rPr>
        <sz val="11"/>
        <rFont val="Times New Roman"/>
        <charset val="134"/>
      </rPr>
      <t xml:space="preserve">     2.</t>
    </r>
    <r>
      <rPr>
        <sz val="11"/>
        <rFont val="宋体"/>
        <charset val="134"/>
      </rPr>
      <t>其他支出</t>
    </r>
  </si>
  <si>
    <r>
      <rPr>
        <sz val="11"/>
        <rFont val="Times New Roman"/>
        <charset val="134"/>
      </rPr>
      <t xml:space="preserve">     3.</t>
    </r>
    <r>
      <rPr>
        <sz val="11"/>
        <rFont val="宋体"/>
        <charset val="134"/>
      </rPr>
      <t>转移支出</t>
    </r>
  </si>
  <si>
    <r>
      <rPr>
        <b/>
        <sz val="11"/>
        <rFont val="宋体"/>
        <charset val="134"/>
      </rPr>
      <t>三、失业保险基金支出</t>
    </r>
  </si>
  <si>
    <r>
      <rPr>
        <sz val="11"/>
        <rFont val="Times New Roman"/>
        <charset val="134"/>
      </rPr>
      <t xml:space="preserve">     1.</t>
    </r>
    <r>
      <rPr>
        <sz val="11"/>
        <rFont val="宋体"/>
        <charset val="134"/>
      </rPr>
      <t>失业保险金支出</t>
    </r>
  </si>
  <si>
    <r>
      <rPr>
        <sz val="11"/>
        <rFont val="Times New Roman"/>
        <charset val="134"/>
      </rPr>
      <t xml:space="preserve">     2.</t>
    </r>
    <r>
      <rPr>
        <sz val="11"/>
        <rFont val="宋体"/>
        <charset val="134"/>
      </rPr>
      <t>基本医疗保险费支出</t>
    </r>
  </si>
  <si>
    <r>
      <rPr>
        <sz val="11"/>
        <rFont val="Times New Roman"/>
        <charset val="134"/>
      </rPr>
      <t xml:space="preserve">     3.</t>
    </r>
    <r>
      <rPr>
        <sz val="11"/>
        <rFont val="宋体"/>
        <charset val="134"/>
      </rPr>
      <t>丧葬抚恤金和抚恤金支出</t>
    </r>
  </si>
  <si>
    <r>
      <rPr>
        <sz val="11"/>
        <rFont val="Times New Roman"/>
        <charset val="134"/>
      </rPr>
      <t xml:space="preserve">     4.</t>
    </r>
    <r>
      <rPr>
        <sz val="11"/>
        <rFont val="宋体"/>
        <charset val="134"/>
      </rPr>
      <t>稳岗反还支出</t>
    </r>
  </si>
  <si>
    <r>
      <rPr>
        <sz val="11"/>
        <rFont val="Times New Roman"/>
        <charset val="134"/>
      </rPr>
      <t xml:space="preserve">     5.</t>
    </r>
    <r>
      <rPr>
        <sz val="11"/>
        <rFont val="宋体"/>
        <charset val="134"/>
      </rPr>
      <t>技能提升补贴支出</t>
    </r>
  </si>
  <si>
    <r>
      <rPr>
        <sz val="11"/>
        <rFont val="Times New Roman"/>
        <charset val="134"/>
      </rPr>
      <t xml:space="preserve">     6.</t>
    </r>
    <r>
      <rPr>
        <sz val="11"/>
        <rFont val="宋体"/>
        <charset val="134"/>
      </rPr>
      <t>其他费用支出</t>
    </r>
  </si>
  <si>
    <r>
      <rPr>
        <sz val="11"/>
        <rFont val="Times New Roman"/>
        <charset val="134"/>
      </rPr>
      <t xml:space="preserve">     7.</t>
    </r>
    <r>
      <rPr>
        <sz val="11"/>
        <rFont val="宋体"/>
        <charset val="134"/>
      </rPr>
      <t>其他支出</t>
    </r>
  </si>
  <si>
    <r>
      <rPr>
        <sz val="11"/>
        <rFont val="Times New Roman"/>
        <charset val="134"/>
      </rPr>
      <t xml:space="preserve">     8.</t>
    </r>
    <r>
      <rPr>
        <sz val="11"/>
        <rFont val="宋体"/>
        <charset val="134"/>
      </rPr>
      <t>转移支出</t>
    </r>
  </si>
  <si>
    <r>
      <rPr>
        <sz val="11"/>
        <rFont val="Times New Roman"/>
        <charset val="134"/>
      </rPr>
      <t xml:space="preserve">     9.</t>
    </r>
    <r>
      <rPr>
        <sz val="11"/>
        <rFont val="宋体"/>
        <charset val="134"/>
      </rPr>
      <t>上解上级支出</t>
    </r>
  </si>
  <si>
    <r>
      <rPr>
        <b/>
        <sz val="11"/>
        <rFont val="宋体"/>
        <charset val="134"/>
      </rPr>
      <t>四、工伤保险基金支出</t>
    </r>
  </si>
  <si>
    <r>
      <rPr>
        <sz val="11"/>
        <rFont val="Times New Roman"/>
        <charset val="134"/>
      </rPr>
      <t xml:space="preserve">     1.</t>
    </r>
    <r>
      <rPr>
        <sz val="11"/>
        <rFont val="宋体"/>
        <charset val="134"/>
      </rPr>
      <t>社会保险待遇支出</t>
    </r>
  </si>
  <si>
    <r>
      <rPr>
        <sz val="11"/>
        <rFont val="Times New Roman"/>
        <charset val="134"/>
      </rPr>
      <t xml:space="preserve">     2.</t>
    </r>
    <r>
      <rPr>
        <sz val="11"/>
        <rFont val="宋体"/>
        <charset val="134"/>
      </rPr>
      <t>劳动能力鉴定支出</t>
    </r>
  </si>
  <si>
    <r>
      <rPr>
        <sz val="11"/>
        <rFont val="Times New Roman"/>
        <charset val="134"/>
      </rPr>
      <t xml:space="preserve">     4.</t>
    </r>
    <r>
      <rPr>
        <sz val="11"/>
        <rFont val="宋体"/>
        <charset val="134"/>
      </rPr>
      <t>上解上级支出</t>
    </r>
  </si>
  <si>
    <r>
      <rPr>
        <b/>
        <sz val="11"/>
        <rFont val="宋体"/>
        <charset val="134"/>
      </rPr>
      <t>六、城乡居民基本养老保险基金支出</t>
    </r>
  </si>
  <si>
    <r>
      <rPr>
        <sz val="11"/>
        <rFont val="Times New Roman"/>
        <charset val="134"/>
      </rPr>
      <t xml:space="preserve">     1.</t>
    </r>
    <r>
      <rPr>
        <sz val="11"/>
        <rFont val="宋体"/>
        <charset val="134"/>
      </rPr>
      <t>基础养老金支出</t>
    </r>
  </si>
  <si>
    <r>
      <rPr>
        <sz val="11"/>
        <rFont val="Times New Roman"/>
        <charset val="134"/>
      </rPr>
      <t xml:space="preserve">     2.</t>
    </r>
    <r>
      <rPr>
        <sz val="11"/>
        <rFont val="宋体"/>
        <charset val="134"/>
      </rPr>
      <t>个人账户养老金支出</t>
    </r>
  </si>
  <si>
    <r>
      <rPr>
        <sz val="11"/>
        <rFont val="Times New Roman"/>
        <charset val="134"/>
      </rPr>
      <t xml:space="preserve">     3.</t>
    </r>
    <r>
      <rPr>
        <sz val="11"/>
        <rFont val="宋体"/>
        <charset val="134"/>
      </rPr>
      <t>丧葬补助金支出</t>
    </r>
  </si>
  <si>
    <r>
      <rPr>
        <sz val="11"/>
        <rFont val="Times New Roman"/>
        <charset val="134"/>
      </rPr>
      <t xml:space="preserve">     4.</t>
    </r>
    <r>
      <rPr>
        <sz val="11"/>
        <rFont val="宋体"/>
        <charset val="134"/>
      </rPr>
      <t>其他支出</t>
    </r>
  </si>
  <si>
    <r>
      <rPr>
        <sz val="11"/>
        <rFont val="Times New Roman"/>
        <charset val="134"/>
      </rPr>
      <t xml:space="preserve">     6.</t>
    </r>
    <r>
      <rPr>
        <sz val="11"/>
        <rFont val="宋体"/>
        <charset val="134"/>
      </rPr>
      <t>转移支出</t>
    </r>
  </si>
  <si>
    <r>
      <rPr>
        <b/>
        <sz val="11"/>
        <rFont val="宋体"/>
        <charset val="134"/>
      </rPr>
      <t>社会保险基金支出合计</t>
    </r>
  </si>
  <si>
    <t xml:space="preserve">     4.上解上级支出</t>
  </si>
  <si>
    <t>表四-4</t>
  </si>
  <si>
    <t>武定县2024年本级社会保险基金预算支出情况表</t>
  </si>
  <si>
    <t>表四-5</t>
  </si>
  <si>
    <r>
      <rPr>
        <sz val="20"/>
        <rFont val="宋体"/>
        <charset val="134"/>
      </rPr>
      <t>武定县</t>
    </r>
    <r>
      <rPr>
        <sz val="20"/>
        <rFont val="Times New Roman"/>
        <charset val="134"/>
      </rPr>
      <t>2024</t>
    </r>
    <r>
      <rPr>
        <sz val="20"/>
        <rFont val="宋体"/>
        <charset val="134"/>
      </rPr>
      <t>年社会保险基金结余情况表</t>
    </r>
  </si>
  <si>
    <t>一、企业职工基本养老保险基金结余</t>
  </si>
  <si>
    <r>
      <rPr>
        <sz val="11"/>
        <rFont val="Times New Roman"/>
        <charset val="134"/>
      </rPr>
      <t xml:space="preserve">     1.</t>
    </r>
    <r>
      <rPr>
        <sz val="11"/>
        <rFont val="宋体"/>
        <charset val="134"/>
      </rPr>
      <t>基金本年收支结余</t>
    </r>
  </si>
  <si>
    <r>
      <rPr>
        <sz val="11"/>
        <rFont val="Times New Roman"/>
        <charset val="134"/>
      </rPr>
      <t xml:space="preserve">     2.</t>
    </r>
    <r>
      <rPr>
        <sz val="11"/>
        <rFont val="宋体"/>
        <charset val="134"/>
      </rPr>
      <t>基金年末滚存结余</t>
    </r>
  </si>
  <si>
    <t>二、机关事业单位养老保险基金结余</t>
  </si>
  <si>
    <t>三、失业保险基金结余</t>
  </si>
  <si>
    <t>四、工伤保险基金结余</t>
  </si>
  <si>
    <t>六、城乡居民基本养老保险基金结余</t>
  </si>
  <si>
    <t>社会保险基金结余合计</t>
  </si>
  <si>
    <t>表五-1</t>
  </si>
  <si>
    <t>武定县2023年地方政府债务限额及余额预算情况表</t>
  </si>
  <si>
    <t>单位： 万元</t>
  </si>
  <si>
    <t>2023年债务限额</t>
  </si>
  <si>
    <t>2023年债务余额预计执行数</t>
  </si>
  <si>
    <t>小  计</t>
  </si>
  <si>
    <t>一般债务</t>
  </si>
  <si>
    <t>专项债务</t>
  </si>
  <si>
    <t>公  式</t>
  </si>
  <si>
    <t>A=B+C</t>
  </si>
  <si>
    <t>B</t>
  </si>
  <si>
    <t>C</t>
  </si>
  <si>
    <t>D=E+F</t>
  </si>
  <si>
    <t>E</t>
  </si>
  <si>
    <t>F</t>
  </si>
  <si>
    <t>武定县本级</t>
  </si>
  <si>
    <t>注：1.本表反映上一年度本地区、本级及分地区地方政府债务限额及余额预计执行数。</t>
  </si>
  <si>
    <t>表五-2</t>
  </si>
  <si>
    <t xml:space="preserve"> 武定县2023年地方政府一般债务余额情况表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</si>
  <si>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</si>
  <si>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</si>
  <si>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</si>
  <si>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</si>
  <si>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</si>
  <si>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</si>
  <si>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</si>
  <si>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</si>
  <si>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</si>
  <si>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</si>
  <si>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</si>
  <si>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</si>
  <si>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表五-3</t>
  </si>
  <si>
    <t xml:space="preserve"> 武定县2023年县本级地方政府一般债务余额情况表</t>
  </si>
  <si>
    <t>表五-4</t>
  </si>
  <si>
    <t>武定县2023年地方政府专项债务余额情况表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</si>
  <si>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</si>
  <si>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</si>
  <si>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</si>
  <si>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</si>
  <si>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</si>
  <si>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</si>
  <si>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七、2023年末地方政府专项债务余额限额</t>
  </si>
  <si>
    <t>表五-5</t>
  </si>
  <si>
    <t>武定县本级2023年地方政府专项债务余额情况表</t>
  </si>
  <si>
    <t>表五-6</t>
  </si>
  <si>
    <t>武定县地方政府债券发行及还本付息情况表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</si>
  <si>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</si>
  <si>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</si>
  <si>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</si>
  <si>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</si>
  <si>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</si>
  <si>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</si>
  <si>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</si>
  <si>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</si>
  <si>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</si>
  <si>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</si>
  <si>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</si>
  <si>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</si>
  <si>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</si>
  <si>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</si>
  <si>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</si>
  <si>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</si>
  <si>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</si>
  <si>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</si>
  <si>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</si>
  <si>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</si>
  <si>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</si>
  <si>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</si>
  <si>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</si>
  <si>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</si>
  <si>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</si>
  <si>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</si>
  <si>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</si>
  <si>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</si>
  <si>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</si>
  <si>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</si>
  <si>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</si>
  <si>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表五-7</t>
  </si>
  <si>
    <t>武定县2024年地方政府债务限额提前下达情况表</t>
  </si>
  <si>
    <t>下级</t>
  </si>
  <si>
    <t>一、2023年地方政府债务限额</t>
  </si>
  <si>
    <t>其中： 一般债务限额</t>
  </si>
  <si>
    <t xml:space="preserve">       专项债务限额</t>
  </si>
  <si>
    <t>二、提前下达的2024年新增地方政府债务限额</t>
  </si>
  <si>
    <t>表五-8</t>
  </si>
  <si>
    <t>武定县2024年年初新增地方政府债券资金安排表</t>
  </si>
  <si>
    <t>序号</t>
  </si>
  <si>
    <t>项目类型</t>
  </si>
  <si>
    <t>项目主管部门</t>
  </si>
  <si>
    <t>债券性质</t>
  </si>
  <si>
    <t>债券规模</t>
  </si>
  <si>
    <t>备注：无此项预算</t>
  </si>
  <si>
    <t>表五-9</t>
  </si>
  <si>
    <t>武定县2024年政府专项债务限额和余额情况表</t>
  </si>
  <si>
    <r>
      <rPr>
        <sz val="11"/>
        <color theme="1"/>
        <rFont val="宋体"/>
        <charset val="134"/>
      </rPr>
      <t>单位：</t>
    </r>
    <r>
      <rPr>
        <sz val="11"/>
        <color theme="1"/>
        <rFont val="Times New Roman"/>
        <charset val="134"/>
      </rPr>
      <t xml:space="preserve"> </t>
    </r>
    <r>
      <rPr>
        <sz val="11"/>
        <color theme="1"/>
        <rFont val="宋体"/>
        <charset val="134"/>
      </rPr>
      <t>万元</t>
    </r>
  </si>
  <si>
    <r>
      <rPr>
        <b/>
        <sz val="12"/>
        <color theme="1"/>
        <rFont val="宋体"/>
        <charset val="134"/>
      </rPr>
      <t>项</t>
    </r>
    <r>
      <rPr>
        <b/>
        <sz val="12"/>
        <color theme="1"/>
        <rFont val="Times New Roman"/>
        <charset val="134"/>
      </rPr>
      <t xml:space="preserve">      </t>
    </r>
    <r>
      <rPr>
        <b/>
        <sz val="12"/>
        <color theme="1"/>
        <rFont val="宋体"/>
        <charset val="134"/>
      </rPr>
      <t>目</t>
    </r>
  </si>
  <si>
    <r>
      <rPr>
        <b/>
        <sz val="12"/>
        <color theme="1"/>
        <rFont val="Times New Roman"/>
        <charset val="134"/>
      </rPr>
      <t>2023</t>
    </r>
    <r>
      <rPr>
        <b/>
        <sz val="12"/>
        <color theme="1"/>
        <rFont val="宋体"/>
        <charset val="134"/>
      </rPr>
      <t>年快报数</t>
    </r>
  </si>
  <si>
    <r>
      <rPr>
        <b/>
        <sz val="12"/>
        <color theme="1"/>
        <rFont val="Times New Roman"/>
        <charset val="134"/>
      </rPr>
      <t>2024</t>
    </r>
    <r>
      <rPr>
        <b/>
        <sz val="12"/>
        <color theme="1"/>
        <rFont val="宋体"/>
        <charset val="134"/>
      </rPr>
      <t>年</t>
    </r>
  </si>
  <si>
    <r>
      <rPr>
        <b/>
        <sz val="12"/>
        <color theme="1"/>
        <rFont val="宋体"/>
        <charset val="134"/>
      </rPr>
      <t>预算数</t>
    </r>
  </si>
  <si>
    <r>
      <rPr>
        <b/>
        <sz val="12"/>
        <color theme="1"/>
        <rFont val="宋体"/>
        <charset val="134"/>
      </rPr>
      <t>为上年快报数</t>
    </r>
    <r>
      <rPr>
        <b/>
        <sz val="12"/>
        <color theme="1"/>
        <rFont val="Times New Roman"/>
        <charset val="134"/>
      </rPr>
      <t>%</t>
    </r>
  </si>
  <si>
    <r>
      <rPr>
        <sz val="11"/>
        <color theme="1"/>
        <rFont val="宋体"/>
        <charset val="134"/>
      </rPr>
      <t>一般</t>
    </r>
    <r>
      <rPr>
        <sz val="11"/>
        <color theme="1"/>
        <rFont val="Times New Roman"/>
        <charset val="134"/>
      </rPr>
      <t xml:space="preserve">
</t>
    </r>
    <r>
      <rPr>
        <sz val="11"/>
        <color theme="1"/>
        <rFont val="宋体"/>
        <charset val="134"/>
      </rPr>
      <t>债务</t>
    </r>
  </si>
  <si>
    <r>
      <rPr>
        <sz val="11"/>
        <color theme="1"/>
        <rFont val="宋体"/>
        <charset val="134"/>
      </rPr>
      <t>一、</t>
    </r>
    <r>
      <rPr>
        <sz val="11"/>
        <color theme="1"/>
        <rFont val="Times New Roman"/>
        <charset val="134"/>
      </rPr>
      <t xml:space="preserve"> </t>
    </r>
    <r>
      <rPr>
        <sz val="11"/>
        <color theme="1"/>
        <rFont val="宋体"/>
        <charset val="134"/>
      </rPr>
      <t>上年末地方政府一般债务余额</t>
    </r>
  </si>
  <si>
    <r>
      <rPr>
        <sz val="11"/>
        <rFont val="宋体"/>
        <charset val="134"/>
      </rPr>
      <t>二、</t>
    </r>
    <r>
      <rPr>
        <sz val="11"/>
        <rFont val="Times New Roman"/>
        <charset val="134"/>
      </rPr>
      <t xml:space="preserve"> </t>
    </r>
    <r>
      <rPr>
        <sz val="11"/>
        <rFont val="宋体"/>
        <charset val="134"/>
      </rPr>
      <t>当年末地方政府一般债务余额限额</t>
    </r>
  </si>
  <si>
    <r>
      <rPr>
        <sz val="11"/>
        <color theme="1"/>
        <rFont val="宋体"/>
        <charset val="134"/>
      </rPr>
      <t>三、</t>
    </r>
    <r>
      <rPr>
        <sz val="11"/>
        <color theme="1"/>
        <rFont val="Times New Roman"/>
        <charset val="134"/>
      </rPr>
      <t xml:space="preserve"> </t>
    </r>
    <r>
      <rPr>
        <sz val="11"/>
        <color theme="1"/>
        <rFont val="宋体"/>
        <charset val="134"/>
      </rPr>
      <t>当年地方政府一般债务转贷收入</t>
    </r>
  </si>
  <si>
    <r>
      <rPr>
        <sz val="11"/>
        <color theme="1"/>
        <rFont val="宋体"/>
        <charset val="134"/>
      </rPr>
      <t>四、</t>
    </r>
    <r>
      <rPr>
        <sz val="11"/>
        <color theme="1"/>
        <rFont val="Times New Roman"/>
        <charset val="134"/>
      </rPr>
      <t xml:space="preserve"> </t>
    </r>
    <r>
      <rPr>
        <sz val="11"/>
        <color theme="1"/>
        <rFont val="宋体"/>
        <charset val="134"/>
      </rPr>
      <t>当年地方政府一般债务还本额</t>
    </r>
  </si>
  <si>
    <r>
      <rPr>
        <sz val="11"/>
        <color theme="1"/>
        <rFont val="宋体"/>
        <charset val="134"/>
      </rPr>
      <t>五、</t>
    </r>
    <r>
      <rPr>
        <sz val="11"/>
        <color theme="1"/>
        <rFont val="Times New Roman"/>
        <charset val="134"/>
      </rPr>
      <t xml:space="preserve"> </t>
    </r>
    <r>
      <rPr>
        <sz val="11"/>
        <color theme="1"/>
        <rFont val="宋体"/>
        <charset val="134"/>
      </rPr>
      <t>当年末地方政府一般债务余额</t>
    </r>
  </si>
  <si>
    <r>
      <rPr>
        <sz val="11"/>
        <color theme="1"/>
        <rFont val="宋体"/>
        <charset val="134"/>
      </rPr>
      <t>专项</t>
    </r>
    <r>
      <rPr>
        <sz val="11"/>
        <color theme="1"/>
        <rFont val="Times New Roman"/>
        <charset val="134"/>
      </rPr>
      <t xml:space="preserve">
</t>
    </r>
    <r>
      <rPr>
        <sz val="11"/>
        <color theme="1"/>
        <rFont val="宋体"/>
        <charset val="134"/>
      </rPr>
      <t>债务</t>
    </r>
  </si>
  <si>
    <r>
      <rPr>
        <sz val="11"/>
        <color theme="1"/>
        <rFont val="宋体"/>
        <charset val="134"/>
      </rPr>
      <t>一、</t>
    </r>
    <r>
      <rPr>
        <sz val="11"/>
        <color theme="1"/>
        <rFont val="Times New Roman"/>
        <charset val="134"/>
      </rPr>
      <t xml:space="preserve"> </t>
    </r>
    <r>
      <rPr>
        <sz val="11"/>
        <color theme="1"/>
        <rFont val="宋体"/>
        <charset val="134"/>
      </rPr>
      <t>上年末地方政府专项债务余额</t>
    </r>
  </si>
  <si>
    <r>
      <rPr>
        <sz val="11"/>
        <color theme="1"/>
        <rFont val="宋体"/>
        <charset val="134"/>
      </rPr>
      <t>二、</t>
    </r>
    <r>
      <rPr>
        <sz val="11"/>
        <color theme="1"/>
        <rFont val="Times New Roman"/>
        <charset val="134"/>
      </rPr>
      <t xml:space="preserve"> </t>
    </r>
    <r>
      <rPr>
        <sz val="11"/>
        <color theme="1"/>
        <rFont val="宋体"/>
        <charset val="134"/>
      </rPr>
      <t>当年末地方政府专项债务余额限额</t>
    </r>
  </si>
  <si>
    <r>
      <rPr>
        <sz val="11"/>
        <color theme="1"/>
        <rFont val="宋体"/>
        <charset val="134"/>
      </rPr>
      <t>三、</t>
    </r>
    <r>
      <rPr>
        <sz val="11"/>
        <color theme="1"/>
        <rFont val="Times New Roman"/>
        <charset val="134"/>
      </rPr>
      <t xml:space="preserve"> </t>
    </r>
    <r>
      <rPr>
        <sz val="11"/>
        <color theme="1"/>
        <rFont val="宋体"/>
        <charset val="134"/>
      </rPr>
      <t>当年地方政府专项债务转贷收入</t>
    </r>
  </si>
  <si>
    <r>
      <rPr>
        <sz val="11"/>
        <color theme="1"/>
        <rFont val="宋体"/>
        <charset val="134"/>
      </rPr>
      <t>四、</t>
    </r>
    <r>
      <rPr>
        <sz val="11"/>
        <color theme="1"/>
        <rFont val="Times New Roman"/>
        <charset val="134"/>
      </rPr>
      <t xml:space="preserve"> </t>
    </r>
    <r>
      <rPr>
        <sz val="11"/>
        <color theme="1"/>
        <rFont val="宋体"/>
        <charset val="134"/>
      </rPr>
      <t>当年地方政府专项债务还本额</t>
    </r>
  </si>
  <si>
    <r>
      <rPr>
        <sz val="11"/>
        <color theme="1"/>
        <rFont val="宋体"/>
        <charset val="134"/>
      </rPr>
      <t>五、</t>
    </r>
    <r>
      <rPr>
        <sz val="11"/>
        <color theme="1"/>
        <rFont val="Times New Roman"/>
        <charset val="134"/>
      </rPr>
      <t xml:space="preserve"> </t>
    </r>
    <r>
      <rPr>
        <sz val="11"/>
        <color theme="1"/>
        <rFont val="宋体"/>
        <charset val="134"/>
      </rPr>
      <t>当年末地方政府专项债务余额</t>
    </r>
  </si>
  <si>
    <r>
      <rPr>
        <sz val="11"/>
        <color theme="1"/>
        <rFont val="宋体"/>
        <charset val="134"/>
      </rPr>
      <t>一、</t>
    </r>
    <r>
      <rPr>
        <sz val="11"/>
        <color theme="1"/>
        <rFont val="Times New Roman"/>
        <charset val="134"/>
      </rPr>
      <t xml:space="preserve"> </t>
    </r>
    <r>
      <rPr>
        <sz val="11"/>
        <color theme="1"/>
        <rFont val="宋体"/>
        <charset val="134"/>
      </rPr>
      <t>上年末地方政府债务余额</t>
    </r>
  </si>
  <si>
    <r>
      <rPr>
        <sz val="11"/>
        <color theme="1"/>
        <rFont val="宋体"/>
        <charset val="134"/>
      </rPr>
      <t>二、</t>
    </r>
    <r>
      <rPr>
        <sz val="11"/>
        <color theme="1"/>
        <rFont val="Times New Roman"/>
        <charset val="134"/>
      </rPr>
      <t xml:space="preserve"> </t>
    </r>
    <r>
      <rPr>
        <sz val="11"/>
        <color theme="1"/>
        <rFont val="宋体"/>
        <charset val="134"/>
      </rPr>
      <t>当年末地方政府债务余额限额</t>
    </r>
  </si>
  <si>
    <r>
      <rPr>
        <sz val="11"/>
        <color theme="1"/>
        <rFont val="宋体"/>
        <charset val="134"/>
      </rPr>
      <t>三、</t>
    </r>
    <r>
      <rPr>
        <sz val="11"/>
        <color theme="1"/>
        <rFont val="Times New Roman"/>
        <charset val="134"/>
      </rPr>
      <t xml:space="preserve"> </t>
    </r>
    <r>
      <rPr>
        <sz val="11"/>
        <color theme="1"/>
        <rFont val="宋体"/>
        <charset val="134"/>
      </rPr>
      <t>当年地方政府债务转贷收入</t>
    </r>
  </si>
  <si>
    <r>
      <rPr>
        <sz val="11"/>
        <color theme="1"/>
        <rFont val="宋体"/>
        <charset val="134"/>
      </rPr>
      <t>四、</t>
    </r>
    <r>
      <rPr>
        <sz val="11"/>
        <color theme="1"/>
        <rFont val="Times New Roman"/>
        <charset val="134"/>
      </rPr>
      <t xml:space="preserve"> </t>
    </r>
    <r>
      <rPr>
        <sz val="11"/>
        <color theme="1"/>
        <rFont val="宋体"/>
        <charset val="134"/>
      </rPr>
      <t>当年地方政府债务还本额</t>
    </r>
  </si>
  <si>
    <r>
      <rPr>
        <sz val="11"/>
        <color theme="1"/>
        <rFont val="宋体"/>
        <charset val="134"/>
      </rPr>
      <t>五、</t>
    </r>
    <r>
      <rPr>
        <sz val="11"/>
        <color theme="1"/>
        <rFont val="Times New Roman"/>
        <charset val="134"/>
      </rPr>
      <t xml:space="preserve"> </t>
    </r>
    <r>
      <rPr>
        <sz val="11"/>
        <color theme="1"/>
        <rFont val="宋体"/>
        <charset val="134"/>
      </rPr>
      <t>当年末地方政府债务余额</t>
    </r>
  </si>
  <si>
    <t>表六-1</t>
  </si>
  <si>
    <t>武定县2024年重大政策和重点项目绩效目标表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</si>
  <si>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</si>
  <si>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</si>
  <si>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</si>
  <si>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</si>
  <si>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</si>
  <si>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</si>
  <si>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</si>
  <si>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</si>
  <si>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</si>
  <si>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</si>
  <si>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（县交通运输局） 农村公路日常养护县级专项资金</t>
  </si>
  <si>
    <t>一是以落实“路长制”为抓手，持续深入推进公路路域环境和交通秩序综合整治，强化路政、养护联合巡查力度，依法严厉打击侵害路产路权行为。二是积极稳妥推进公路养护市场化改革，加强公路日常养护管理，完善公路服务区等公共服务设施建设，着力营造“畅安舒美”公路出行环境。</t>
  </si>
  <si>
    <t>产出指标</t>
  </si>
  <si>
    <t>数量指标</t>
  </si>
  <si>
    <t>农村公路纳入列养里程</t>
  </si>
  <si>
    <t>=</t>
  </si>
  <si>
    <t>1942</t>
  </si>
  <si>
    <t>公里</t>
  </si>
  <si>
    <t>定性指标</t>
  </si>
  <si>
    <t>反映本年度农村公路养护里程数量</t>
  </si>
  <si>
    <t>质量指标</t>
  </si>
  <si>
    <t>单项工程验收合格率</t>
  </si>
  <si>
    <t>100</t>
  </si>
  <si>
    <t>%</t>
  </si>
  <si>
    <t>反映项目验收情况。
竣工验收合格率=（验收合格单元工程数量/完工单元工程总数）×100%。</t>
  </si>
  <si>
    <t>时效指标</t>
  </si>
  <si>
    <t>养护及时率</t>
  </si>
  <si>
    <t>反映项目验收情况。
养护及时率=（需养护里程/完工养护里程总数）×100%。</t>
  </si>
  <si>
    <t>效益指标</t>
  </si>
  <si>
    <t>社会效益指标</t>
  </si>
  <si>
    <t>优良中等级公路比例</t>
  </si>
  <si>
    <t>&gt;=</t>
  </si>
  <si>
    <t>75</t>
  </si>
  <si>
    <t>反映列养公路基本公共服务水平。</t>
  </si>
  <si>
    <t>满意度指标</t>
  </si>
  <si>
    <t>服务对象满意度指标</t>
  </si>
  <si>
    <t>受益人群满意度</t>
  </si>
  <si>
    <t>80</t>
  </si>
  <si>
    <t>调查人群中对公路养护情况满意度。
受益人群覆盖率=（调查人群中对设施建设或设施运行的人数/问卷调查人数）*100%</t>
  </si>
  <si>
    <t xml:space="preserve">     （县城管局） 城市运维服务费专项资金</t>
  </si>
  <si>
    <t>2024年工作目标：1、环境卫生管理情况：道路做到全天候保洁，路面干净整洁。将城区52万平方米增加到68万平方米的街道清扫保洁实行市场化运作，按照“一日大扫，全天保洁，垃圾日产日清”的原则，加强对城区街道清扫保洁监管，对北控水务保洁公司进行质量检查、考核、评比，对城区市容市貌环境整治街道责任进行划分，共抽调县城管局44名城管干部，统一佩戴卫生监督员及城管执法袖套上街执勤，认真落实各自包保责任路段市容环境卫生工作监督，保洁公司共出动人员530人，车队共清运垃圾9900吨，路面清洗35次，主干道每天洒水2次，道路清洗洒水量5400吨，督促保洁公司共清理道路撒漏37处，清理撒漏面积1212平方米。规范设置果皮箱。加强街道果皮箱管理维护，城区狮山大道东延长线、明惠路、狮山路等人流较为集中的3条路段，清洗城市环卫果皮箱258只，确保果皮箱保持干净整洁、完好无损、无垃圾外溢，完好率达99%。加强公厕建设和管理。加强对公厕的管理，实行全天免费开发，每个公厕安排一名保洁人员维护保洁。2、园林绿化管理情况：加强狮山大道、中新街等主要路段的绿化管理，对损坏、枯死、缺损的树苗及时进行补植、补栽，保障园林绿化效果，加强绿化管护工作，确保街头绿化做到四季常绿。3至6月份是最干旱的季节，督促北控水务公司对城区所有绿化节点和绿化带共40700平方米进行浇水保绿， 并且每周轮序做好绿化保洁工作。创建省级园林县城工作，结合武定现状完成了省级园林单位33个和省级园林小区16家的申报工作，正在省厅复核中；省级园林县城的创建工作正在按上报时限做好主报件的整理，现已完成卫星遥撼测试、无人机宣传片的拍摄制作。</t>
  </si>
  <si>
    <t>城区61条街道环境清洁面积</t>
  </si>
  <si>
    <t>89.88万</t>
  </si>
  <si>
    <t>平方米</t>
  </si>
  <si>
    <t>反映全年需要清扫面积。</t>
  </si>
  <si>
    <t>城区园林绿化管理面积</t>
  </si>
  <si>
    <t>40700平方米</t>
  </si>
  <si>
    <t>反映全年管理园林绿化。</t>
  </si>
  <si>
    <t>保洁公司共出动人员</t>
  </si>
  <si>
    <t>530人</t>
  </si>
  <si>
    <t>人</t>
  </si>
  <si>
    <t>反映公司出动人员。</t>
  </si>
  <si>
    <t>车队共清运垃圾</t>
  </si>
  <si>
    <t>9900吨</t>
  </si>
  <si>
    <t>吨</t>
  </si>
  <si>
    <t>反映全年车队清理垃圾数量。</t>
  </si>
  <si>
    <t>路面清洗</t>
  </si>
  <si>
    <t>35次</t>
  </si>
  <si>
    <t>次</t>
  </si>
  <si>
    <t>反映道路清洗次数。</t>
  </si>
  <si>
    <t>主干道每天洒水</t>
  </si>
  <si>
    <t>2次</t>
  </si>
  <si>
    <t>反映道路洒水次数。</t>
  </si>
  <si>
    <t>道路清洗洒水量</t>
  </si>
  <si>
    <t>5400吨</t>
  </si>
  <si>
    <t>反映道路洒水量。</t>
  </si>
  <si>
    <t>督促保洁公司共清理道路撒漏</t>
  </si>
  <si>
    <t>37处</t>
  </si>
  <si>
    <t>处</t>
  </si>
  <si>
    <t>反映督促数量。</t>
  </si>
  <si>
    <t>清理撒漏面积</t>
  </si>
  <si>
    <t>1212平方米</t>
  </si>
  <si>
    <t>反映督促整改面积。</t>
  </si>
  <si>
    <t>清洗城市环卫果皮箱</t>
  </si>
  <si>
    <t>258个</t>
  </si>
  <si>
    <t>个</t>
  </si>
  <si>
    <t>反映清洗果皮箱个数。</t>
  </si>
  <si>
    <t>道路清扫保洁质量达到“六无”</t>
  </si>
  <si>
    <t>无堆积物、无灰尘、无污染积水、无果皮纸屑塑膜、无烟头、无碎砖</t>
  </si>
  <si>
    <t>年</t>
  </si>
  <si>
    <t>定量指标</t>
  </si>
  <si>
    <t>反映每天道路清扫保洁质量达到“六无”</t>
  </si>
  <si>
    <t>城区61条街道环境清洁达标率</t>
  </si>
  <si>
    <t>96</t>
  </si>
  <si>
    <t>反映城区61条街道环境清洁卫生达标率</t>
  </si>
  <si>
    <t>城区园林绿化管理面积覆盖率</t>
  </si>
  <si>
    <t>反映城区园林绿化管理面积覆盖率。</t>
  </si>
  <si>
    <t>可持续影响指标</t>
  </si>
  <si>
    <t>实现绿化管养标准化、精细化管理</t>
  </si>
  <si>
    <t>绿化管养依据国家二级标准执行。</t>
  </si>
  <si>
    <t>反映绿化管养标准化、精细化管理程度</t>
  </si>
  <si>
    <t>城区居民满意度</t>
  </si>
  <si>
    <t>反映城区居民满意程度。</t>
  </si>
  <si>
    <t xml:space="preserve">      （县城管局）县城垃圾处理经费</t>
  </si>
  <si>
    <t>（一）项目实施的主要内容：武定县城区城市生活垃圾收集及无害化处理；（二）政策依据及测算标准：武定县垃圾处理厂后续项目建设BOT合作协议。每年运营服务费180万元协议到2024年4月底（三）2023年第28期十八届县人民政府第33次常务会议纪要第六条同意将生活垃圾服务费，新增垃圾清运费纳入县级财政预算统筹安排，新增路段清运成本测算如下：1.武定县生活垃圾终端处置焚烧服务费80元/吨，预计全年产生垃圾量3万吨，预计240万元/年（实际费用以当年垃圾处理量结算为准）。2.武定县城区垃圾清运新增路段88公里（往返），每天清运量平均为82吨，按0.8元吨/公里x365天计算，预计清运成本价220万元/年.两项合计460万元。（实际费用聘请第三方测算后与北控水务签订时金额为准）。禄丰市生活垃圾焚烧厂位于禄丰市金山镇与和平镇交界禄罗公路18公里山头，距离武定县城44公里，2017年11月我县与北控（楚雄）环境管理有限公司签定的垃圾收集清运项目清运路程为23公里，在原来的基础上增加了21公里，清运成本也将增加。</t>
  </si>
  <si>
    <t>全年垃圾处理量</t>
  </si>
  <si>
    <t>预计3万吨</t>
  </si>
  <si>
    <t>反映全县全年清运垃圾数量</t>
  </si>
  <si>
    <t>垃圾转运站运行数量</t>
  </si>
  <si>
    <t>5</t>
  </si>
  <si>
    <t>座</t>
  </si>
  <si>
    <t>项目建设BOT合作协议中垃圾转运站运行数量</t>
  </si>
  <si>
    <t>作业车辆数量</t>
  </si>
  <si>
    <t>8</t>
  </si>
  <si>
    <t>辆</t>
  </si>
  <si>
    <t>项目建设BOT合作协议中，垃圾清运车和垃圾转运车运行数量</t>
  </si>
  <si>
    <t>垃圾收集清运项目清运路程为</t>
  </si>
  <si>
    <t>23公里</t>
  </si>
  <si>
    <t>禄丰市生活垃圾焚烧厂位于禄丰市金山镇与和平镇交界禄罗公路18公里，距离武定县城44公里，在原来的基础上增加了21公里，清运成本也将增加</t>
  </si>
  <si>
    <t>作业完成质量</t>
  </si>
  <si>
    <t>符合垃圾收运处理规范</t>
  </si>
  <si>
    <t>按质按量完成全年垃圾转运作业任务，完成得满分</t>
  </si>
  <si>
    <t>设备正常运行率</t>
  </si>
  <si>
    <t>垃圾转运站维持100%正常运转
垃圾清运车，垃圾转运车维持100%正常运转。</t>
  </si>
  <si>
    <t>垃圾收运及时性</t>
  </si>
  <si>
    <t>日产日清</t>
  </si>
  <si>
    <t>BOT合作协议中，要求垃圾清运转运日产日清，没有日产日清则扣分。</t>
  </si>
  <si>
    <t>人居环境提升率</t>
  </si>
  <si>
    <t>20</t>
  </si>
  <si>
    <t>反映人民群众人居环境提升率</t>
  </si>
  <si>
    <t>生态效益指标</t>
  </si>
  <si>
    <t>对垃圾及时进行收运和无害化处理，减少环境污染</t>
  </si>
  <si>
    <t>有所减少</t>
  </si>
  <si>
    <t>反映对垃圾及时进行收运和无害化处理，减少环境污染减少</t>
  </si>
  <si>
    <t>人民群众满意度</t>
  </si>
  <si>
    <t>92</t>
  </si>
  <si>
    <t>反映人民群众满意度</t>
  </si>
  <si>
    <t xml:space="preserve">      （县城管局）城市公厕免费开放运维县级专项资金</t>
  </si>
  <si>
    <t>2024年目标：环卫站负责全县市容和环境卫生的保洁工作；负债全县33个公厕的卫生管理；33个公厕基础设施的维护；负责解决和处理市容市貌和27个公厕环境卫生等方面存在的问题；负责垃圾处理设施建设维护和垃圾处理运营监管工作；完成上级交办的其他工作。 加强公厕建设和管理。加强对现有县城33个公厕的管理，实行公厕全天候免费开放，每个公厕安排一名保洁人员维护保洁，使公厕环境卫生达标率达到98%，三有三无物资供应率达到98%。</t>
  </si>
  <si>
    <t>保洁员一人一厕保洁时间</t>
  </si>
  <si>
    <t>15</t>
  </si>
  <si>
    <t>小时</t>
  </si>
  <si>
    <t>反映保洁员每天清扫公厕卫生时间</t>
  </si>
  <si>
    <t>每年维护管理公厕个数</t>
  </si>
  <si>
    <t>33</t>
  </si>
  <si>
    <t>反映每年维护管理公厕个数</t>
  </si>
  <si>
    <t>每天公厕免费开放时间</t>
  </si>
  <si>
    <t>24</t>
  </si>
  <si>
    <t>反映每天公厕免费开放时间</t>
  </si>
  <si>
    <t>县城33个公厕环境卫生达标率</t>
  </si>
  <si>
    <t>98</t>
  </si>
  <si>
    <t>反映县城33个公厕环境卫生达标率</t>
  </si>
  <si>
    <t>公厕三有三无物资达标率</t>
  </si>
  <si>
    <t>反映全天候公厕三有三无物资达标率</t>
  </si>
  <si>
    <t>城区居民满意度度</t>
  </si>
  <si>
    <t>反映城区居民对免费开放公厕环境卫生和服务态度的满意度。
使用人员满意度=（对免费开放公厕的使用调查员/问卷调查人数）*100%</t>
  </si>
  <si>
    <t xml:space="preserve">      （县城管局）县城背街小巷清扫保洁及公园广场绿化养护经费</t>
  </si>
  <si>
    <t>2024年工作目标：1.重点解决市容市貌、交通秩序、农贸市场、市政公用设施、广告标识、建设工地、园林绿化、城市亮化、河道水域管理等方面的问题，完善城市功能，强化城市管理，提升城市品位，创造有序、安全、干净的城市环境。2.市政道路、背街小巷、城中村通道等共383828.40平方米的清扫保洁工作；3.城区内果皮箱、垃圾桶、垃圾收集点等设施的日常管护；4.区域内各种非法小广告的清理；5.狮子山风景区垃圾收集点垃圾清运；6.东岳公园、乌龙河景观工程、公园广场绿地等园林绿化管护，主要任务包括园建面积为99521.68平方米、绿化面积为173570.9平方米、乔木9223株，使城区背街小巷环境卫生清扫保洁率达到96%以上。</t>
  </si>
  <si>
    <t>每年县城背街小巷清扫保洁面积</t>
  </si>
  <si>
    <t>383828.40</t>
  </si>
  <si>
    <t>反应每年县城背街小巷清扫保洁面积</t>
  </si>
  <si>
    <t>每年需管护市政园林园建面积和绿化面积</t>
  </si>
  <si>
    <t>273092.58</t>
  </si>
  <si>
    <t>反映每年需管护市政园林园建面积和绿化面积</t>
  </si>
  <si>
    <t>公园广场绿化乔木养护数量</t>
  </si>
  <si>
    <t>9223</t>
  </si>
  <si>
    <t>株</t>
  </si>
  <si>
    <t>反映每年公园广场绿化乔木养护数量</t>
  </si>
  <si>
    <t>经济效益指标</t>
  </si>
  <si>
    <t>人居环境改善率</t>
  </si>
  <si>
    <t>反映新增背街小巷项目实施后人居环境改善率</t>
  </si>
  <si>
    <t>背街小巷环境卫生达标率</t>
  </si>
  <si>
    <t>反映新增背街小巷环境卫生达标率</t>
  </si>
  <si>
    <t>反映人民群众对县城人居环境满意度</t>
  </si>
  <si>
    <t xml:space="preserve">      （县城管局）县城区路灯电费县级专项资金</t>
  </si>
  <si>
    <t>2024年计划维护县城路灯共计8370组，控制柜36台。每周组织路灯技术管理员对整个城区的路灯和控制柜安全检查6次，对狮山大道、北门坡、复兴街、环城西路、民中路、西北片区、西岳庙等路段路灯进行维修更换，更换高压钠灯42盏，250w镇流器42个，触发器42个，节能灯34个，10㎡铜芯线空架线路150米，计划维修控制柜10台，更换双P100A108个，目前整个城区还有289组路灯没有亮，占路灯总数的5.5%，亮灯率达94.5%，经过维护使亮灯率达到98%。</t>
  </si>
  <si>
    <t>全年维修路灯盏数</t>
  </si>
  <si>
    <t>8370</t>
  </si>
  <si>
    <t>盏</t>
  </si>
  <si>
    <t>反映全年维修维护路灯的情况。</t>
  </si>
  <si>
    <t>每周路灯和控制柜安全检查次数</t>
  </si>
  <si>
    <t>6</t>
  </si>
  <si>
    <t>反映每周管理员对整个城区的路灯和控制柜安全检查次数</t>
  </si>
  <si>
    <t>县城路灯亮化率</t>
  </si>
  <si>
    <t>反映维修路灯亮化覆盖率的情况，路灯亮化率=实际亮灯数量/指标值*100%</t>
  </si>
  <si>
    <t>交通事故减少率</t>
  </si>
  <si>
    <t>反映路灯维护正常照明后，交通事故减少率</t>
  </si>
  <si>
    <t>居民安全出行提升率</t>
  </si>
  <si>
    <t>反映路灯维修维护后人民群众安全出行提升率</t>
  </si>
  <si>
    <t>县城路灯维修维护达标率</t>
  </si>
  <si>
    <t>反映路灯维修维护达标率</t>
  </si>
  <si>
    <t>反映县城居住人民群众满意程度。</t>
  </si>
  <si>
    <t xml:space="preserve">      （县住保中心）公共租赁住房维修维护管理经费</t>
  </si>
  <si>
    <t>负责管理、运营和维修维护我县建成并投入使用保障性住房6202套（廉租房1086套，公租房5116套）总建筑面积327202.99平方米（含商业配套12554.17平方米），对准入退出的管理、对新增保障对象的申报、资格审核、分配入住，基本解决了我县城镇中低收入群体住房困难问题。具体负责：政府统建管理公共租赁住房5个小区5065套12553人：北门坡小区216套、圆河花园108套、永吉村2011年小区216套、永吉村2012年小区2700套、白凹小区1825套。每年申报约3000户，每年审核5065户。加强物业监管及房屋、电梯、公用部分、公共设施、防水、水电等建设和修缮管理服务，共有电梯61部。</t>
  </si>
  <si>
    <t>全年管理及管理维修维护小区面积</t>
  </si>
  <si>
    <t>32702.99</t>
  </si>
  <si>
    <t>反映全年需维修维护及管理的公共租赁住房面积</t>
  </si>
  <si>
    <t>全年管理保障性住房数量及部分维修</t>
  </si>
  <si>
    <t>6202</t>
  </si>
  <si>
    <t>套</t>
  </si>
  <si>
    <t>反映每年维修质量及管理保障性住房套数</t>
  </si>
  <si>
    <t>全年管理维修维护保障性住房租户人数</t>
  </si>
  <si>
    <t>12553</t>
  </si>
  <si>
    <t>反映全年管理维修维护保障性住房租户人员数量情况</t>
  </si>
  <si>
    <t>全年保障性住房维修维护覆盖率</t>
  </si>
  <si>
    <t>反映全年保障性住房维修维护覆盖率</t>
  </si>
  <si>
    <t>每年零星修缮及规范化管理比上年提升率</t>
  </si>
  <si>
    <t>3</t>
  </si>
  <si>
    <t>反映全年零星修缮（维修），规范化管理提升率。</t>
  </si>
  <si>
    <t>全年小区租金收缴覆盖率</t>
  </si>
  <si>
    <t>反映全年按时收缴保障性住房租金户数覆盖率</t>
  </si>
  <si>
    <t>受益对象满意度</t>
  </si>
  <si>
    <t>95</t>
  </si>
  <si>
    <t>反映获补助受益对象的满意程度。</t>
  </si>
  <si>
    <t xml:space="preserve">      （县统计局）“八五”普法宣传经费</t>
  </si>
  <si>
    <t>认真贯彻落实中央和省州党委关于法治宣传教育的决策部署，始终坚持以习近平法治思想引领全民普法工作，结合我县工作实际，为推动中央和省州党委关于法治宣传教育的决策部署具体化、制度化提供了行动指南。全县各级各部门要持续深入学习宣传贯彻习近平法治思想，切实增强做好“八五”普法工作的责任感和使命感。2024年我局预计开展2次法律明白人培训，预计发放10万册宣传资料，预计完成7+7村委会和村（社区）特色文化阵地建设等项目。</t>
  </si>
  <si>
    <t>发放赠阅普法读物及宣传材料</t>
  </si>
  <si>
    <t>2000</t>
  </si>
  <si>
    <t>份</t>
  </si>
  <si>
    <t>设定依据：中共武定县委 武定县人民政府 关于印发《武定县关于开展法治宣传教育的第八个五年规划(2021-2025年 》的通知（武发〔2021〕12号）
数据来源：按往年活动发放量测算和实际发放数量测算。</t>
  </si>
  <si>
    <t>全县法律明白人培训班</t>
  </si>
  <si>
    <t>200</t>
  </si>
  <si>
    <t>人次</t>
  </si>
  <si>
    <t>设定依据：中共武定县委 武定县人民政府 关于印发《武定县关于开展法治宣传教育的第八个五年规划(2021-2025年 》的通知（武发〔2021〕12号）
数据来源：项目书、实施方案、计划表、培训签到表。</t>
  </si>
  <si>
    <t>安排部署组织县级层面的普法宣传活动质量</t>
  </si>
  <si>
    <t>设定依据：中共武定县委 武定县人民政府 关于印发《武定县关于开展法治宣传教育的第八个五年规划(2021-2025年 》的通知（武发〔2021〕12号）
数据来源：按照日常普法宣传活动次数核定。</t>
  </si>
  <si>
    <t>宣传活动参与人次</t>
  </si>
  <si>
    <t>万人次</t>
  </si>
  <si>
    <t>设定依据：中共武定县委 武定县人民政府 关于印发《武定县关于开展法治宣传教育的第八个五年规划(2021-2025年 》的通知（武发〔2021〕12号）。
数据来源：按照当年活动参与与实际人数测算。</t>
  </si>
  <si>
    <t>全县人民群众对普法宣传的覆盖率</t>
  </si>
  <si>
    <t>90</t>
  </si>
  <si>
    <t>设定依据：中共武定县委 武定县人民政府 关于印发《武定县关于开展法治宣传教育的第八个五年规划(2021-2025年 》的通知（武发〔2021〕12号）。</t>
  </si>
  <si>
    <t>公民对普法工作的满意度</t>
  </si>
  <si>
    <t>设定依据：中共武定县委 武定县人民政府 关于印发《武定县关于开展法治宣传教育的第八个五年规划(2021-2025年 》的通知（武发〔2021〕12号）。
数据来源：年度县法治建设群众满意度调查报告。</t>
  </si>
  <si>
    <t xml:space="preserve">      （县统计局）城乡住户调查一体化调查经费</t>
  </si>
  <si>
    <t>完成5个城住户调查点和7个农住户调查点的居民收支调查，全面推广实施电子记账。设辅调员12名，记帐户120户，每户记账户每月发放记账补贴200元，全年需发放补贴28.8万元，辅调员12名，每名辅调员每月发放600元，记账户业务培训经费按每年培训4次，每户每次50元，每户每年200元。</t>
  </si>
  <si>
    <t>记账户户数</t>
  </si>
  <si>
    <t>120</t>
  </si>
  <si>
    <t>全县共有12个调查点，每个调查点10户调查户，共120户记账户</t>
  </si>
  <si>
    <t>组织培训期数</t>
  </si>
  <si>
    <t>4</t>
  </si>
  <si>
    <t>每年组织4次培训</t>
  </si>
  <si>
    <t>培训参加人次</t>
  </si>
  <si>
    <t>辅调员人数</t>
  </si>
  <si>
    <t>12</t>
  </si>
  <si>
    <t>全县共有12个调查点，每个调查点设1个辅调员，共12个辅调员</t>
  </si>
  <si>
    <t>培训人员合格率</t>
  </si>
  <si>
    <t>合理安排时间，按质按量完成培训。</t>
  </si>
  <si>
    <t>培训出勤率</t>
  </si>
  <si>
    <t>培训出勤率=（实际出勤人数/应出勤人数）*100%。</t>
  </si>
  <si>
    <t>参训率</t>
  </si>
  <si>
    <t>培训参训人率=（实际参训人数/应参训人数）*100%。</t>
  </si>
  <si>
    <t>资金发放及时性</t>
  </si>
  <si>
    <t>资金到位后及时足额发放</t>
  </si>
  <si>
    <t>培训人员合格率=（培训合格人数/实际参训人数）*100%。</t>
  </si>
  <si>
    <t>民生调查数据错误率</t>
  </si>
  <si>
    <t>&lt;=</t>
  </si>
  <si>
    <t>2</t>
  </si>
  <si>
    <t>记账户认真及时登帐，辅调员指导监督好记账户登账上报，县级专业人员认真、及时、全面审核，确保调查数据错误率为0。</t>
  </si>
  <si>
    <t>全面反映武定城乡居民收支情况</t>
  </si>
  <si>
    <t>确保调查数据真实可靠，有效地为党和政府科学决策服务。</t>
  </si>
  <si>
    <t>参训人员满意度</t>
  </si>
  <si>
    <t>反通过设定调查问卷，考核部门及受奖补服务对象的认可满意度。</t>
  </si>
  <si>
    <t xml:space="preserve">     （县统计局） 第五次全国经济普查经费</t>
  </si>
  <si>
    <t>通过普查，全面摸清全县经济社会发展“家底”，全面了解新时期经济运行状况和经济社会发展新变化。对全县6740户企业进行普查和对23284户个体户进行抽样调查。</t>
  </si>
  <si>
    <t>普查对象数量</t>
  </si>
  <si>
    <t>6740</t>
  </si>
  <si>
    <t>户</t>
  </si>
  <si>
    <t>全县预计共有企业5125户和个体户20449户。</t>
  </si>
  <si>
    <t>普查业务培训次数</t>
  </si>
  <si>
    <t>普查相关工作会议、摸底调查业务培训和普查业务培训。</t>
  </si>
  <si>
    <t>普查两员数量</t>
  </si>
  <si>
    <t>350</t>
  </si>
  <si>
    <t>全县预计选调两员350名</t>
  </si>
  <si>
    <t>数据验收通过率</t>
  </si>
  <si>
    <t>按照省州要求做好数据上报验收工作。</t>
  </si>
  <si>
    <t>对我县第二产业、第三产业的发展规模、结构和效益等情况调查率</t>
  </si>
  <si>
    <t>对全县二、三产企业全面调查</t>
  </si>
  <si>
    <t>普查对象满意度</t>
  </si>
  <si>
    <t>通过设定调查问卷，考核部门及普查对象的认可满意度。</t>
  </si>
  <si>
    <t xml:space="preserve">     （县统计局） “四上”企业奖励经费</t>
  </si>
  <si>
    <t>新增培育规模以上企业19户，其中工业、房地产、建筑业和批发业企业每户补助10万元，其他企业每户补助5万元；2022年在库的“四上”企业统计员和限额以上个体户（2023年月度纳规企业）统计员，工作积极配合能按时按质完成任务的分别每人奖励3000元和1500元。</t>
  </si>
  <si>
    <t>新增培育规模以上企业数量</t>
  </si>
  <si>
    <t>19</t>
  </si>
  <si>
    <t>10月底已纳规19户。</t>
  </si>
  <si>
    <t>“四上”企业统计员人数</t>
  </si>
  <si>
    <t>140</t>
  </si>
  <si>
    <t>在库报数“四上”企业统计员140人（工作积极配合,按时按质完成任务）</t>
  </si>
  <si>
    <t>限额以上个体户统计员人数</t>
  </si>
  <si>
    <t>在库报数限上个体户统计员19人（工作积极配合,按时按质完成任务）</t>
  </si>
  <si>
    <t>资金使用合规率</t>
  </si>
  <si>
    <t>按资金使用的相关要求合理使用资金</t>
  </si>
  <si>
    <t>10</t>
  </si>
  <si>
    <t>日</t>
  </si>
  <si>
    <t>资金到位10天内完成兑现</t>
  </si>
  <si>
    <t>全县商贸企业社会消费品零售总额增长</t>
  </si>
  <si>
    <t>新增培育规模以上商贸企业，使全县商贸企业社会消费品零售总额增长 2%以上。</t>
  </si>
  <si>
    <t>全县规模以上工业增加值增长</t>
  </si>
  <si>
    <t>新增培育规模以上工业企业 ，使全县工业增加值增长12%以上。</t>
  </si>
  <si>
    <t>服务企业满意度</t>
  </si>
  <si>
    <t>通过调查问卷了解企业的满意程度。</t>
  </si>
  <si>
    <t>受奖补服务对象个人满意度</t>
  </si>
  <si>
    <t>通过调查问卷了解受奖补服务对象的满意程度。</t>
  </si>
  <si>
    <t xml:space="preserve">      （县教体局）体育场馆免费开放服务运转经费专项资金</t>
  </si>
  <si>
    <t>武定县体育馆、体育馆乒乓球活动室、全民健身广场、室外灯光篮球场、全民健身路径等体育场场地设施常一直实行免费对外开放服务政策。2024年体育场馆预计举办大型赛事活动33次，服务接待健身群众51.15万人次。</t>
  </si>
  <si>
    <t>日均开放时长</t>
  </si>
  <si>
    <t>反映大型场馆场所日均开放的时长情况。</t>
  </si>
  <si>
    <t>全年开放天数</t>
  </si>
  <si>
    <t>330</t>
  </si>
  <si>
    <t>天</t>
  </si>
  <si>
    <t>反映大型场馆场所全年开放的天数情况。</t>
  </si>
  <si>
    <t>场馆场所开放面积</t>
  </si>
  <si>
    <t>10115</t>
  </si>
  <si>
    <t>反映大型场馆场所开放的展厅（场地）面积。</t>
  </si>
  <si>
    <t>大型活动举办场次</t>
  </si>
  <si>
    <t>反映大型场馆场所举办活动的场次（演出、展览、体育赛事等）情况。</t>
  </si>
  <si>
    <t>场馆场所接待人次</t>
  </si>
  <si>
    <t>511500</t>
  </si>
  <si>
    <t>反映到场馆场所参与运动、健身的人数情况。</t>
  </si>
  <si>
    <t>场馆场所设施设备日常维护及时率</t>
  </si>
  <si>
    <t>反映场馆场所设施、设备维修维护按时完成的情况。场馆场所设施设备日常维修维护及时率=（在规定时限内完成维修维护的场馆场所设施、设备数量/需要维修维护的场馆场所设施、设备数量）*100%</t>
  </si>
  <si>
    <t>体育场馆正常运转率</t>
  </si>
  <si>
    <t>反映体育场馆正常运转的情况。</t>
  </si>
  <si>
    <t>单位承办赛事完结率</t>
  </si>
  <si>
    <t>反映单位筹办赛事的完结情况。</t>
  </si>
  <si>
    <t>接待对象的满意度</t>
  </si>
  <si>
    <t>反映场馆场所接待对象的满意程度：定期对前来体育场馆健身活动的群众开展满意度调查，接待对象的满意度达90%以上。</t>
  </si>
  <si>
    <t xml:space="preserve">      （县教体局） 生源地助学贷款风险补偿金县级专项资金</t>
  </si>
  <si>
    <t>根据《关于进一步完善国家助学贷款政策的通知》(财教[2021 ]164号)、《云南省人民政府关于印发教育领域财政事权和支出责任划分改革实施方案的通知》(云政办发〔2020〕7号)，以及《云南省财政厅等四部门转发财政部教育部人民银行银保监会关于进一步完善国家助学贷款政策的通知》(云财教〔2021〕280号）规定，风险补偿金比例按当年贷款发生额的5%确定。考入中央部属高校和跨省就读的学生，风险补偿金由中央财政承担支出责任;省内院校就读的学生，风险补偿金由中央与地方按照5:5比例承担，地方负担部分由省财政、州市财政、县市区财政、高校按4:2:2:2比例分担。其中:财政省直管县涉及的州市财政承担部分由县级财政承担。通过项目实施，确保家庭经济困难的大学生顺利入学、安心就学，完成大学完整年制的学业，顺利毕业，不让一个学生因贫失学。2024年预算我县共有大学生1703人享受助学贷款，贷款金额为17443500元，2024年预计需要县级配套生源地助学贷款风险补偿金87217.50元。</t>
  </si>
  <si>
    <t>补助人数</t>
  </si>
  <si>
    <t>1703</t>
  </si>
  <si>
    <t>确保符合条件学生100%资助，预计有1703人</t>
  </si>
  <si>
    <t>获补对象准确率</t>
  </si>
  <si>
    <t>发放符合条件学生贷款准确率达100%</t>
  </si>
  <si>
    <t>政策知晓率</t>
  </si>
  <si>
    <t>通过各种渠道对社会和学生进行政策宣传，提高资助政策知晓率 ，知晓率达95%以上</t>
  </si>
  <si>
    <t>入学就学保障率</t>
  </si>
  <si>
    <t>改善符合条件学生家庭生活状况，确保受助学生顺利完成大学完整年制的学业，顺利毕业，毕业率达95%以上。</t>
  </si>
  <si>
    <t>通过各种渠道对学生进行政策宣传，提高资助政策知晓率和政策实施后的满意度，让符合贷款学生对资助政策实施的满意度达90%以上</t>
  </si>
  <si>
    <t xml:space="preserve">     （县融媒体中心） 县级应急广播网络租用补助资金</t>
  </si>
  <si>
    <t>深入贯彻落实党中央关于改进党的新闻舆论工作的决策部署，支持县级应急广播网络建设，保障广大群众观看电视收听广播、新媒体传播等基本文化权益。向城乡居民宣传党和国家的方针政策，传播先进文化，普及科技知识，提高农民群众综合素质。</t>
  </si>
  <si>
    <t>全县11个乡（镇）建设县级应急广播数量</t>
  </si>
  <si>
    <t>965</t>
  </si>
  <si>
    <t>本指标为省级下达的任务数，按照省级下达任务数进行应急广播项目实施</t>
  </si>
  <si>
    <t>广播综合覆盖率</t>
  </si>
  <si>
    <t>99.8</t>
  </si>
  <si>
    <t>本指标反映广播综合人口覆盖率</t>
  </si>
  <si>
    <t>网络故障修复响应时间</t>
  </si>
  <si>
    <t>本指标反映维修时间的长度</t>
  </si>
  <si>
    <t>资金使用进度</t>
  </si>
  <si>
    <t>本指标反映资金使用进度</t>
  </si>
  <si>
    <t>加强社会主义核心价值观教育，提升人民群众素质</t>
  </si>
  <si>
    <t>85</t>
  </si>
  <si>
    <t>本指标反映收听广播新闻及相关知识而对加强人民群众的知识文化，满足人民群众对知识的渴望</t>
  </si>
  <si>
    <t>发挥示范性和导向性作用</t>
  </si>
  <si>
    <t>应急广播的建设，对全州起到了示范性作用</t>
  </si>
  <si>
    <t>应急广播畅通率</t>
  </si>
  <si>
    <t>本指标反映全县应急广播个数在线情况</t>
  </si>
  <si>
    <t>受益群众对应急广播收听满意度</t>
  </si>
  <si>
    <t>本指标反映受益群众对应急广播建设收听的满意度</t>
  </si>
  <si>
    <t xml:space="preserve">     （县融媒体中心） 县级融媒体七彩云平台租赁补助经费</t>
  </si>
  <si>
    <t>全县新闻通过县电视台、应急广播、县人民政府网站和县融媒体中心新媒体平台七彩云端等平台制作共开通了11个乡镇45个部门的媒体号，各乡镇各部门都可以通过七彩云平台转载、刊发自己的宣传信息，2024年计划刊发作息7157条。转载5万条，为全县发展营造良好的经济氛围。</t>
  </si>
  <si>
    <t>县级融媒体在七彩云发稿数量</t>
  </si>
  <si>
    <t>40969</t>
  </si>
  <si>
    <t>条</t>
  </si>
  <si>
    <t>本指标反映县级在七彩云平台发稿数量</t>
  </si>
  <si>
    <t>地方县域重大事件县级融媒体首报率</t>
  </si>
  <si>
    <t>70</t>
  </si>
  <si>
    <t>本指标反映在本区域发生的重大事件在本台的播报率</t>
  </si>
  <si>
    <t>公众阅读量</t>
  </si>
  <si>
    <t>4972</t>
  </si>
  <si>
    <t>本指标反映公众对稿件的关注度</t>
  </si>
  <si>
    <t>融媒体生产平台使用率</t>
  </si>
  <si>
    <t>本指标反映融媒体平台建成后，新闻上传使用率</t>
  </si>
  <si>
    <t>七彩云平台网络直播次数</t>
  </si>
  <si>
    <t>次/年</t>
  </si>
  <si>
    <t>本指标反映县级大型活动直播次数</t>
  </si>
  <si>
    <t>县级融媒体中心有效促进基层政策宣传次数</t>
  </si>
  <si>
    <t>次（期）</t>
  </si>
  <si>
    <t>推进基层工作的发展，宣传基层工作的显著</t>
  </si>
  <si>
    <t>本县疫情、灾害等情况在七彩云平台宣传力度</t>
  </si>
  <si>
    <t>本指标反映在疫情等国家政策宣传对社会动员能力</t>
  </si>
  <si>
    <t>本县群众对融媒体的认可度、满意度</t>
  </si>
  <si>
    <t>本指标反映本县群众对融媒体的认可度、满意度</t>
  </si>
  <si>
    <t xml:space="preserve">     （县图书馆） 公共图书馆免费开放补助县级专项资金</t>
  </si>
  <si>
    <t>1.加强对各级级免费开放专项资金的管理，设立专户按照统一管理、分级负责、合理安排、专款专用的原则进行使用，严格执行国家有关法律法规和财务规章制度，接受财政、审计和上级文化等相关部门的监督检查。严格按照免开管理办法确定的资金开支范围进行使用，严格资金申报和审批程序，坚决杜绝虚报补助经费，擅自变更项目，截留、挪用和挤占专项资金的违规行为，确使资金使用效益最大化，以促进我县群众公共文化生活取得良好实效。2.全部实现无障碍、零门槛进入，公共空间设施场地全部免费开放，所提供的基本服务项目全部免费,通过图片、视频、专题活动、培训和讲座等多种展览形式，为群众提供优质、高效的公共文化服务体验。</t>
  </si>
  <si>
    <t>免费开放人次</t>
  </si>
  <si>
    <t>反映每年免费开放人次</t>
  </si>
  <si>
    <t>全年免费开放天数</t>
  </si>
  <si>
    <t>260</t>
  </si>
  <si>
    <t>反映全年免费开放天数</t>
  </si>
  <si>
    <t>免开资金拨付时间</t>
  </si>
  <si>
    <t>每年5月30日前</t>
  </si>
  <si>
    <t>年-月-日</t>
  </si>
  <si>
    <t>反映每年免开资金拨付时间</t>
  </si>
  <si>
    <t>文化馆参观人数增长率</t>
  </si>
  <si>
    <t>反映文化馆参观人数增长率</t>
  </si>
  <si>
    <t>单位运转</t>
  </si>
  <si>
    <t>正常运转</t>
  </si>
  <si>
    <t>反映部门（单位）运转情况。</t>
  </si>
  <si>
    <t>免费开放群众满意度</t>
  </si>
  <si>
    <t>反映免费开放群众满意度</t>
  </si>
  <si>
    <t xml:space="preserve">     （县民政局） 农村最低生活保障经费</t>
  </si>
  <si>
    <t>保障全县农村人口最低生活水平，对全县符合条件的对象做到应保尽保。</t>
  </si>
  <si>
    <t>获补对象数</t>
  </si>
  <si>
    <t>15402</t>
  </si>
  <si>
    <t>人(人次、家)</t>
  </si>
  <si>
    <t>反映获补助人员、企业的数量情况，也适用补贴、资助等形式的补助。</t>
  </si>
  <si>
    <t>补助社会化发放率</t>
  </si>
  <si>
    <t>反映补助资金社会化发放的比例情况。
补助社会化发放率=采用社会化发放的补助资金数/发放补助资金总额*100%</t>
  </si>
  <si>
    <t>反映补助政策的宣传效果情况。
政策知晓率=调查中补助政策知晓人数/调查总人数*100%</t>
  </si>
  <si>
    <t xml:space="preserve">      （县民政局）城乡居民亡故遗体火化补助资金</t>
  </si>
  <si>
    <t>坚持以人民为中心的发展思路，以满足人民群众对美好生活愿望为出发点和落脚点，加快基本殡葬服务供给，2023年安排1184.70万元发放非财政供养人员亡故后火化邴入公墓安葬补助，减轻群众办理丧事负担，，让群众积极参与殡葬改革，达到“节约土地、保护环境、移风易俗、减轻群众负担提高社会文明的目的，实现全县火葬区群众享受惠民殡葬优惠政策，推动殡葬改革更好服务于保障和GF艾山民生。</t>
  </si>
  <si>
    <t>1824</t>
  </si>
  <si>
    <t>反映获补助人员。</t>
  </si>
  <si>
    <t>获补覆盖率</t>
  </si>
  <si>
    <t>获补覆盖率=实际获得补助人数（企业数）/申请符合标准人数（企业数）*100%</t>
  </si>
  <si>
    <t xml:space="preserve">      （县卫健局）医疗卫生人才培养、培训专项经费</t>
  </si>
  <si>
    <t>通过开展基础医疗技术、常见疾病诊断、基本公共卫生服务知识、计划生育知识以及健康知识普及等内容的乡村医生诊疗服务培训，进一步提高在岗乡村医生基本医疗、基本公共卫生、计划生育服务等业务技术水平，强化人民健康服务的职业道德意识，基本建成一支素质高、业务过硬的，适应农村健康管理服务需要的乡村医生队伍，全面有力促进基层首诊、分级诊疗制度的落实，为农村居民提供就近、安全、质优的健康服务。</t>
  </si>
  <si>
    <t>开设课程门数</t>
  </si>
  <si>
    <t>门</t>
  </si>
  <si>
    <t>组织中医药适宜技术、基本公共卫生、全科医生转岗、流动人口管理报表培训、计划生育奖优免补知识业务等18类人员培训</t>
  </si>
  <si>
    <t>2400</t>
  </si>
  <si>
    <t>按照各类业务需求及相关文件要求，县乡医疗卫生机构相关人员参训</t>
  </si>
  <si>
    <t>反映预算部门（单位）组织开展各类培训的质量。
培训人员合格率=（合格的学员数量/培训总学员数量）*100%。</t>
  </si>
  <si>
    <t>反映预算部门（单位）组织开展各类培训中参训人员的出勤情况。
培训出勤率=（实际出勤学员数量/参加培训学员数量）*100%。</t>
  </si>
  <si>
    <t>反映预算部门（单位）组织开展各类培训中预计参训情况。
参训率=（年参训人数/应参训人数）*100%。</t>
  </si>
  <si>
    <t>提升县乡医疗卫生技术人员服务及诊疗能力，各医疗机构门急诊人次增加</t>
  </si>
  <si>
    <t>700000</t>
  </si>
  <si>
    <t>通过培训，提升医疗服务能力，各医疗机构门急诊人次增加</t>
  </si>
  <si>
    <t>反映参训人员对培训内容、讲师授课、课程设置和培训效果等的满意度。
参训人员满意度=（对培训整体满意的参训人数/参训总人数）*100%</t>
  </si>
  <si>
    <t xml:space="preserve">     （县应急局） 互联网+企业生产信息化综合服务平台维护补助资金</t>
  </si>
  <si>
    <t>实现对全县92户企业进行“互联网+企业安全生产监管”，保障“互联网+企业生产”信息系统的正常运转，全面提高全县应急管理部门安全生产动态监管能力和行政效率，有效督促企业落实安全生产主体责任，规范企业生产经营，不断提高企业安全生产水平。</t>
  </si>
  <si>
    <t>监测企业数量</t>
  </si>
  <si>
    <t>反映信息系统检测企业数量。</t>
  </si>
  <si>
    <t>系统全年正常运行时长</t>
  </si>
  <si>
    <t>6000</t>
  </si>
  <si>
    <t>反映系统全年运行情况</t>
  </si>
  <si>
    <t>过磅计量征税金额</t>
  </si>
  <si>
    <t>300</t>
  </si>
  <si>
    <t>万元/年</t>
  </si>
  <si>
    <t>反映信息系统建设实施过磅计税收入</t>
  </si>
  <si>
    <t>系统正常使用年限</t>
  </si>
  <si>
    <t>反映系统正常使用期限。</t>
  </si>
  <si>
    <t>使用对象满意度</t>
  </si>
  <si>
    <t>反映使用对象对信息系统使用的满意度。
使用人员满意度=（对信息系统满意的使用人员/问卷调查人数）*100%</t>
  </si>
  <si>
    <t xml:space="preserve">     （县消防队） 民房火灾保险专项经费</t>
  </si>
  <si>
    <t>为进一步健全农村保险制度，完善全县风险保障体系建设，充分发挥保险业的经济补偿功能，为全县74075户购买民房火灾保险，每户投保4元，增强人民群众抗御火灾风险能力。</t>
  </si>
  <si>
    <t>农户参保率</t>
  </si>
  <si>
    <t>参保率=（参保人数/农户数）*100%</t>
  </si>
  <si>
    <t>购买火灾保险户数</t>
  </si>
  <si>
    <t>74075</t>
  </si>
  <si>
    <t>年度保险结案率</t>
  </si>
  <si>
    <t>结案率=（火情结案数/火情案件数）*100%</t>
  </si>
  <si>
    <t>保险公司赔款时效</t>
  </si>
  <si>
    <t>属保险责任的，保险公司赔款时效</t>
  </si>
  <si>
    <t>农房发生火灾受赔率</t>
  </si>
  <si>
    <t>赔付率=（受赔人数/受灾人数）*100%</t>
  </si>
  <si>
    <t>受保群众满意度</t>
  </si>
  <si>
    <t>通过设定调查问卷，考核参保人对项目实施后的认可满意度。</t>
  </si>
  <si>
    <t xml:space="preserve">     （县农业农村局） 县级农产品抽检监测项目经费</t>
  </si>
  <si>
    <t>2024年完成武定县农产品和食品抽检检测任务数408样。</t>
  </si>
  <si>
    <t>监测任务数</t>
  </si>
  <si>
    <t>408</t>
  </si>
  <si>
    <t>反映检测任务数完成情况</t>
  </si>
  <si>
    <t>反映参加培训人员出勤率</t>
  </si>
  <si>
    <t>验收合格率</t>
  </si>
  <si>
    <t>反映实验室耗材采购合格率</t>
  </si>
  <si>
    <t>检测数据反馈率</t>
  </si>
  <si>
    <t>反映监测数据反馈情况</t>
  </si>
  <si>
    <t>人员培训达标率</t>
  </si>
  <si>
    <t>反映参训人员培训合格情况</t>
  </si>
  <si>
    <t>反映补助促进受助对象生活状况改善的情况。</t>
  </si>
  <si>
    <t>生活状况改善</t>
  </si>
  <si>
    <t>表六-2</t>
  </si>
  <si>
    <t>重点工作情况解释说明汇总表</t>
  </si>
  <si>
    <t>重点工作</t>
  </si>
  <si>
    <t>2024年工作重点及工作情况</t>
  </si>
  <si>
    <t>一个定位、四个打造、三个强县、五个武定</t>
  </si>
  <si>
    <t>“一个定位”，指武定“昆攀后花园·绿美卫星城”的发展定位；“四个打造”，指在打造“滇中崛起增长极”中勇当先锋、在打造“现代农业示范区”中走在前列、在打造“绿色能源与绿色制造融合发展示范区”中争先进位、在打造“民族团结进步示范区”中树立标杆；“三个强县”，指绿色发展强县、高原特色现代农业强县、文化旅游高质量发展强县；“五个武定”，指奋进武定、开放武定、法治武定、绿美武定、幸福武定。</t>
  </si>
  <si>
    <t>云南省“十四五”高质量发展转移支付奖补</t>
  </si>
  <si>
    <t>为贯彻落实《云南省人民政府关于完善省以下财政体制深化预算管理制度改革的意见》（云政发〔2021〕20号），激励各地高质量经济发展和财源培植，省财政设立云南省高质量发展转移支付奖补资金（以下简称“奖补资金”）。为规范奖补资金管理，提高财政资金配置效率和使用效益，根据《中华人民共和国预算法》等规定，制定本办法。
本办法所称奖补资金，是指省财政设立，对高质量发展成效和规范化管理进行奖补的一般性转移支付资金。2022-2024年，每年安排100亿元，2025-2026年，每年安排150亿元，对上一年全省发展成效显著、管理规范的州（市）、县（市、区）进行奖补。奖补资金通过“当年结果，次年评价，次年兑现”的方式实施。
高质量发展转移支付奖补资金采取因素法分配。按高质量发展成效、财源培植成效、财政管理评价等因素进行测算。
高质量发展成效因素。权重40%，直接应用全省高质量发展综合绩效评价结果。对排名前10的州（市）、前90的县（市、区）予以通报表扬，并给予奖补。其中，对综合排名前5的州（市）、前30的县（市、区）奖补资金规模不低于60%。
财源培植成效因素。权重40%，对省委、省政府确定的重点产业增加值增速超全省平均水平的县，按超出部分一定比例给予奖励。对税收收入增幅超过全省平均水平的部分，按一定比例给予奖励；投资、产业增加值、税收权重分别为25%、25%、50%。对税收占一般公共预算收入比重超过70%且比上年增加的，给予一次性奖励。根据2020年一般公共预算收入规模，将129个县（市、区）划为5个档次，分档确定增收上台阶标准，对上台阶的县（市、区）给予补助。
财政管理评价因素。权重20%，主要考虑财政预算编制、执行，盘活财政存量资金，保基本民生、保工资、保运转，优化支出结构，国库库款管理，地方政府债务管理，预决算公开管理，预算绩效管理，财政运行可持续性管理，财政信息化建设，乡镇财政管理，监督检查情况等因素。
省财政每年适时对该项政策执行情况开展政策绩效评价，结合绩效评价结果和中央最新财税改革要求，对政策做进一步调整完善。本办法执行期为2021年至2025年。</t>
  </si>
  <si>
    <t>规范省级分享税收收入增量管理</t>
  </si>
  <si>
    <t xml:space="preserve">以2020年为基期年，2021—2025年，省级分享的企业所得税、个人所得税、耕地占用税、卷烟企业城市维护建设税等4项税收收入增量部分全额留归各地。各州（市）将省级留归各地的税收收入增量资金尽量留给县（市、区），积极支持县域经济发展，具体措施由各州（市）自行确定。 </t>
  </si>
  <si>
    <t>全力落实积极的财政政策要适度加力、提质增效的要求，以新发展理念建设高质量财政</t>
  </si>
  <si>
    <t>一是全面贯彻落实积极的财政政策。加强财政资源统筹，优化支出结构，增强全县重大战略部署财力保障。克服收支压力，落实落细减税降费政策。进一步完善并抓好直达机制落实，扩大财政直达资金范围，形成常态化制度化举措。兜牢兜实基本民生底线，努力让人民群众的获得感成色更足、幸福感更可持续、安全感更有保障。二是贯彻落实过紧日子的思想。全面落实党政机关要坚持过紧日子的要求，坚持艰苦奋斗、勤俭节约、精打细算、节用裕民，从严从紧编制部门预算，按照“只减不增”的原则安排“三公”经费预算，严禁铺张浪费和大手大脚花钱。贯彻中央和省级带头大幅度压减部门非刚性、非重点支出和“三公”经费精神，深刻践行艰苦奋斗、勤俭节约，突出“以收定支”和“零基预算”。三是贯彻落实集中财力保重点。要增强重大战略任务财力保障，在促进科技创新、加快经济结构调整、调节收入分配上主动作为。扎实做好“六稳”工作、全面落实“六保”任务，进一步明确财政支出优先方向，将保基本作为全局性、政治性任务，除“三保”、巩固拓展脱贫攻坚成果与乡村振兴衔接、污染防治和重大风险防控、教育卫生科技补短板、“3815”战略、重点产业发展等重点、刚性支出外，其余支出原则上划为一般性支出进行大幅压减和取消。四是增强财政可持续性。坚持尽力而为、量力而行，合理确定民生支出标准，加强重大建设项目财政承受能力评估，平衡好促发展和防风险的关系，依法依规使用地方政府债券资金，积极稳妥化解地方政府隐性债务存量。五是抓实抓牢重点工作。全力开展“稳收支保三保防风险守底线”专项行动，做到“四抓四全力”，即：狠抓收入目标实现和均衡入库，全力增加财政收入税收占比，切实提高财力质量；狠抓向上争取和支出总量及进度，全力做实做大支出，充分发挥财政资金撬动引领作用；狠抓债务风险防控，全力防控化解规范政府隐性债务，切实防范财政风险；狠抓财源培植和中期财政规划，全力确保“三保”，确保工资发放、机构运转和基本民生保障。</t>
  </si>
  <si>
    <t>全力深化财税体制改革，加快推进财政治理体系和治理能力现代化</t>
  </si>
  <si>
    <t>一是深入推进财政事权和支出责任划分改革。严格执行《关于清理规范重点支出同财政收支增幅或生产总值挂钩事项的实施意见》，认真落实好基本公共服务、医疗卫生、教育、科技、交通运输领域财政事权和支出责任划分方案，加快推进公共安全、农林水、生态环境、自然资源等领域州以下财政事权和支出责任划分改革，积极构建权责对等的基层财政体制。二是持续深化预算管理制度改革。强化对预算编制的宏观指导，加强财政资源统筹。完善政府预算体系，加强政府性基金预算、国有资本经营预算、社会保险基金预算与一般公共预算统筹衔接。加强部门和单位对各类资源的统一管理，依法依规将取得的各类收入纳入部门或单位预算。推进财政支出标准化，更好发挥标准在预算管理中的基础性作用。三是全面实施预算绩效管理。健全权责对等、激励相容的预算绩效管理机制，完善绩效管理制度、绩效指标和标准体系。探索部门整体支出绩效管理，对新出台重大政策、支出项目开展事前绩效评估，加强绩效目标审核，提升绩效目标的约束力，做好绩效运行监控。扎实开展重点绩效评价工作，推动绩效评价提质扩围。强化结果应用，建立完善评价结果与预算调整、改进管理、完善政策挂钩机制，做到“花钱必问效，无效必问责”。大力推动绩效信息公开，积极引导和规范第三方机构参与绩效评价。四是自觉接受预算审查监督。持续深入推进人大预算审查监督重点向支出预算和政策拓展改革工作，自觉接受预算决算审查监督。认真听取吸纳人大代表和社会各界的意见建议，提高支出预算和政策的科学性有效性。认真落实人大及其常委会有关预算决议和决算决议。积极配合推进人大预算联网监督。积极主动回应人大代表关切，做好解释说明工作，更好服务人大代表依法履职。进一步加大预决算公开力度，提高财政透明度，强化对权力运行的制约监督。加强审计发现问题的整改，建立审计整改长效机制。五是完善财政制度建设。加强预算编制、收入征管、资金分配、国库管理、政府债务、政府采购、资产管理、绩效评价等方面的配套制度建设，夯实依法理财制度基础。全面实施财政核心业务一体化，推进财政管理科学化、规范化和信息化建设。进一步强化财政监督，完善预算编制、执行和监督相互制约、相互协调的财政运行机制。完善内部控制管理，将内部控制嵌入财政管理全过程，规范财政权力运行，不断提升财政干部法律意识和依法行政、依法理财的能力。</t>
  </si>
  <si>
    <t>预算绩效</t>
  </si>
  <si>
    <t>持续深入推进预算绩效管理，围绕提升财政资金使用效益，牢固树立“花钱必问效、无效必问责”的理念，建立覆盖所有财政资金的全方位的绩效管理体系。加大力度，开展项目支出绩效评价工作。每年度选择部分上年度县级预算资金安排的项目，逐年加大力度，对项目资金开展绩效评价。强化绩效管理事后评价和结果运用，建立财政资金绩效管理事后评价机制，将部门自评、重点项目绩效再评价、政策制度评价结果和年度绩效管理工作考核结果运用于预算调整及下一年度的预算编制，将评价结果作为调整支出结构、完善财政政策和科学安排预算的重要依据。</t>
  </si>
  <si>
    <t>农村养老“五小”工程。</t>
  </si>
  <si>
    <t>聚焦农村老年人吃饭难、办事难、外出就医难、生活自理难、交流交融难等实际困难，全力推动实施农村养老“小食堂”“小家政”“小代办”“小药箱”“小热线”“五小”工程，力争实现符合条件开展“五小”工程的自然村全覆盖，每个乡镇创建示范点不少于1个。</t>
  </si>
  <si>
    <t>六个专项行动</t>
  </si>
  <si>
    <t>为激发干部群众干事创业激情，促进全县经济社会高质量跨越式发展，制定的稳增长季度“擂台赛”、项目倍增、优化提升营商环境、破解土地要素保障瓶颈、融入昆明先行先试、“个转企、小升规”6个专项行动。</t>
  </si>
  <si>
    <t>直达资金</t>
  </si>
  <si>
    <t>建立特殊转移支付机制，中央新增财政资金直达市县基层、直接惠企利民，是党中央、国务院作出的重大决策部署，是扎实做好“六稳”工作、全面落实“六保”任务的重要举措。为全面贯彻党中央、国务院和财政部关于建立特别转移支付机制决策部署，切实管好用好纳入直达机制实行特殊转移支付的财政资金简称直达资金。资金范围包括：中央财政实行特殊转移支付机制直达市县基层、直接惠企利民的资金（简称中央直达资金）；其他惠企利民资金（参照直达资金）。财政部通过联通各级财政的直达资金监控系统，确保预算下达和资金拨付、资金监管同步“一竿子插到底”。目前，直达机制运转有力、有序、有效，政策效果正在逐步显现，直达资金已在保居民就业、保基本民生、保市场主体、保基层运转以及重大基础设施建设等方面发挥作用。</t>
  </si>
  <si>
    <t>全面贯彻落实《严格落实过紧日子要求切实硬化预算管理二十条措施》</t>
  </si>
  <si>
    <t>一、压减非刚性非重点支出
(一）加强政府投资项目管理。
(二）严控配套资金和奖补资金。
(三）优化安排产业发展补助资金。
(四）有序补齐民生领域短板。
(五）合理安措科技人才发展领域资金。
(六）严控专项资金设立。
(七）规范政务信息化项目资金。
(八）严格楼堂馆所管理。
(九）严控新增规划编制和课题研究经费。
(十）严控节会庆典等活动经费。
(十一）严控部门其他事业发展经费。
二、严控行政运行成本
(十二）严控人员支出。                                                                        
(十三）严控日常运转经费。
(十四）严控“三公”经费。
(十五）严控会议费、培训费。                                                                三、加强预算资源统筹和硬化预算约束                                                                            (十六）调整优化支出结构。                                                                  (十七）强化单位资金统筹。                                                                  (十八）盘活存量资金资产。                                                                             (十九）强化财经纪律约束。                                                                         (二十）强化监督和绩效管理结果运用。</t>
  </si>
  <si>
    <t>取数表</t>
  </si>
  <si>
    <t>收入</t>
  </si>
  <si>
    <t>支出</t>
  </si>
  <si>
    <r>
      <rPr>
        <b/>
        <sz val="12"/>
        <rFont val="宋体"/>
        <charset val="134"/>
      </rPr>
      <t>项</t>
    </r>
    <r>
      <rPr>
        <b/>
        <sz val="12"/>
        <rFont val="宋体"/>
        <charset val="134"/>
      </rPr>
      <t>目</t>
    </r>
  </si>
  <si>
    <t>上年科目编码</t>
  </si>
  <si>
    <t>科目名称</t>
  </si>
  <si>
    <t>资金性质</t>
  </si>
  <si>
    <t>累计完成数</t>
  </si>
  <si>
    <t>备用</t>
  </si>
  <si>
    <t>101</t>
  </si>
  <si>
    <t>税收收入</t>
  </si>
  <si>
    <t>1.一般预算</t>
  </si>
  <si>
    <t>一、一般公共服务</t>
  </si>
  <si>
    <t>201</t>
  </si>
  <si>
    <t>一般公共服务</t>
  </si>
  <si>
    <t xml:space="preserve">    增值税</t>
  </si>
  <si>
    <t>10101</t>
  </si>
  <si>
    <t>增值税</t>
  </si>
  <si>
    <t xml:space="preserve">    人大事务</t>
  </si>
  <si>
    <t>20101</t>
  </si>
  <si>
    <t>人大事务</t>
  </si>
  <si>
    <t xml:space="preserve">    营业税</t>
  </si>
  <si>
    <t>10103</t>
  </si>
  <si>
    <t>营业税</t>
  </si>
  <si>
    <t xml:space="preserve">      行政运行</t>
  </si>
  <si>
    <t>2010101</t>
  </si>
  <si>
    <t>行政运行</t>
  </si>
  <si>
    <t xml:space="preserve">    企业所得税</t>
  </si>
  <si>
    <t>10104</t>
  </si>
  <si>
    <t>企业所得税</t>
  </si>
  <si>
    <t xml:space="preserve">      一般行政管理事务</t>
  </si>
  <si>
    <t>2010102</t>
  </si>
  <si>
    <t>一般行政管理事务</t>
  </si>
  <si>
    <t xml:space="preserve">    企业所得税退税</t>
  </si>
  <si>
    <t>10105</t>
  </si>
  <si>
    <t>企业所得税退税</t>
  </si>
  <si>
    <t xml:space="preserve">      机关服务</t>
  </si>
  <si>
    <t>2010103</t>
  </si>
  <si>
    <t>机关服务</t>
  </si>
  <si>
    <t xml:space="preserve">    个人所得税</t>
  </si>
  <si>
    <t>10106</t>
  </si>
  <si>
    <t>个人所得税</t>
  </si>
  <si>
    <t xml:space="preserve">      人大会议</t>
  </si>
  <si>
    <t>2010104</t>
  </si>
  <si>
    <t>人大会议</t>
  </si>
  <si>
    <t xml:space="preserve">    资源税</t>
  </si>
  <si>
    <t>10107</t>
  </si>
  <si>
    <t>资源税</t>
  </si>
  <si>
    <t xml:space="preserve">      人大立法</t>
  </si>
  <si>
    <t>2010105</t>
  </si>
  <si>
    <t>人大立法</t>
  </si>
  <si>
    <t xml:space="preserve">    城市维护建设税</t>
  </si>
  <si>
    <t>10109</t>
  </si>
  <si>
    <t>城市维护建设税</t>
  </si>
  <si>
    <t xml:space="preserve">      人大监督</t>
  </si>
  <si>
    <t>2010106</t>
  </si>
  <si>
    <t>人大监督</t>
  </si>
  <si>
    <t xml:space="preserve">    房产税</t>
  </si>
  <si>
    <t>10110</t>
  </si>
  <si>
    <t>房产税</t>
  </si>
  <si>
    <t xml:space="preserve">      人大代表履职能力提升</t>
  </si>
  <si>
    <t>2010107</t>
  </si>
  <si>
    <t>代表培训</t>
  </si>
  <si>
    <t xml:space="preserve">    印花税</t>
  </si>
  <si>
    <t>10111</t>
  </si>
  <si>
    <t>印花税</t>
  </si>
  <si>
    <t xml:space="preserve">      代表工作</t>
  </si>
  <si>
    <t>2010108</t>
  </si>
  <si>
    <t>代表工作</t>
  </si>
  <si>
    <t xml:space="preserve">    城镇土地使用税</t>
  </si>
  <si>
    <t>10112</t>
  </si>
  <si>
    <t>城镇土地使用税</t>
  </si>
  <si>
    <t xml:space="preserve">      人大信访工作</t>
  </si>
  <si>
    <t>2010109</t>
  </si>
  <si>
    <t>人大信访</t>
  </si>
  <si>
    <t xml:space="preserve">    土地增值税</t>
  </si>
  <si>
    <t>10113</t>
  </si>
  <si>
    <t>土地增值税</t>
  </si>
  <si>
    <t xml:space="preserve">      事业运行</t>
  </si>
  <si>
    <t>2010150</t>
  </si>
  <si>
    <t>事业运行</t>
  </si>
  <si>
    <t xml:space="preserve">    车船税</t>
  </si>
  <si>
    <t>10114</t>
  </si>
  <si>
    <t>车船税</t>
  </si>
  <si>
    <t xml:space="preserve">      其他人大事务支出</t>
  </si>
  <si>
    <t>2010199</t>
  </si>
  <si>
    <t>其他人大事务支出</t>
  </si>
  <si>
    <t xml:space="preserve">    耕地占用税</t>
  </si>
  <si>
    <t>10118</t>
  </si>
  <si>
    <t>耕地占用税</t>
  </si>
  <si>
    <t xml:space="preserve">    政协事务</t>
  </si>
  <si>
    <t>20102</t>
  </si>
  <si>
    <t>政协事务</t>
  </si>
  <si>
    <t xml:space="preserve">    契税</t>
  </si>
  <si>
    <t>10119</t>
  </si>
  <si>
    <t>契税</t>
  </si>
  <si>
    <t>2010201</t>
  </si>
  <si>
    <t xml:space="preserve">    烟叶税</t>
  </si>
  <si>
    <t>10120</t>
  </si>
  <si>
    <t>烟叶税</t>
  </si>
  <si>
    <t>2010202</t>
  </si>
  <si>
    <t xml:space="preserve">    其他税收收入</t>
  </si>
  <si>
    <t>10199</t>
  </si>
  <si>
    <t>其他税收收入</t>
  </si>
  <si>
    <t>2010203</t>
  </si>
  <si>
    <t>1010104</t>
  </si>
  <si>
    <t>改征增值税</t>
  </si>
  <si>
    <t xml:space="preserve">      政协会议</t>
  </si>
  <si>
    <t>2010204</t>
  </si>
  <si>
    <t>政协会议</t>
  </si>
  <si>
    <t>103</t>
  </si>
  <si>
    <t>非税收入</t>
  </si>
  <si>
    <t xml:space="preserve">      委员视察</t>
  </si>
  <si>
    <t>2010205</t>
  </si>
  <si>
    <t>委员视察</t>
  </si>
  <si>
    <t>10302</t>
  </si>
  <si>
    <t>专项收入</t>
  </si>
  <si>
    <t xml:space="preserve">      参政议政</t>
  </si>
  <si>
    <t>2010206</t>
  </si>
  <si>
    <t>参政议政</t>
  </si>
  <si>
    <t xml:space="preserve">    行政事业性收费收入</t>
  </si>
  <si>
    <t>10304</t>
  </si>
  <si>
    <t>行政事业性收费收入</t>
  </si>
  <si>
    <t>2010250</t>
  </si>
  <si>
    <t>10305</t>
  </si>
  <si>
    <t>罚没收入</t>
  </si>
  <si>
    <t xml:space="preserve">      其他政协事务支出</t>
  </si>
  <si>
    <t>2010299</t>
  </si>
  <si>
    <t>其他政协事务支出</t>
  </si>
  <si>
    <t xml:space="preserve">    国有资本经营收入</t>
  </si>
  <si>
    <t>10306</t>
  </si>
  <si>
    <t>国有资本经营收入</t>
  </si>
  <si>
    <t xml:space="preserve">    政府办公厅(室)及相关机构事务</t>
  </si>
  <si>
    <t>20103</t>
  </si>
  <si>
    <t>政府办公厅(室)及相关机构事务</t>
  </si>
  <si>
    <t>10307</t>
  </si>
  <si>
    <t>国有资源（资产）有偿使用收入</t>
  </si>
  <si>
    <t>2010301</t>
  </si>
  <si>
    <t>10399</t>
  </si>
  <si>
    <t>其他收入</t>
  </si>
  <si>
    <t>2010302</t>
  </si>
  <si>
    <t>2010303</t>
  </si>
  <si>
    <t xml:space="preserve">      专项服务</t>
  </si>
  <si>
    <t>2010304</t>
  </si>
  <si>
    <t>专项服务</t>
  </si>
  <si>
    <t>110</t>
  </si>
  <si>
    <t xml:space="preserve">      专项业务活动</t>
  </si>
  <si>
    <t>2010305</t>
  </si>
  <si>
    <t>专项业务活动</t>
  </si>
  <si>
    <t xml:space="preserve">  上级补助收入</t>
  </si>
  <si>
    <t>110A</t>
  </si>
  <si>
    <t>上级补助收入</t>
  </si>
  <si>
    <t xml:space="preserve">      政务公开审批</t>
  </si>
  <si>
    <t>2010306</t>
  </si>
  <si>
    <t>政务公开审批</t>
  </si>
  <si>
    <t xml:space="preserve">    返还性收入</t>
  </si>
  <si>
    <t>11001</t>
  </si>
  <si>
    <t>返还性收入</t>
  </si>
  <si>
    <t xml:space="preserve">      法制建设</t>
  </si>
  <si>
    <t>2010307</t>
  </si>
  <si>
    <t>法制建设</t>
  </si>
  <si>
    <t>1100101</t>
  </si>
  <si>
    <t>增值税和消费税税收返还收入</t>
  </si>
  <si>
    <t xml:space="preserve">      信访事务</t>
  </si>
  <si>
    <t>2010308</t>
  </si>
  <si>
    <t>信访事务</t>
  </si>
  <si>
    <t>1100102</t>
  </si>
  <si>
    <t>所得税基数返还收入</t>
  </si>
  <si>
    <t xml:space="preserve">      参事事务</t>
  </si>
  <si>
    <t>2010309</t>
  </si>
  <si>
    <t>参事事务</t>
  </si>
  <si>
    <t xml:space="preserve">      成品油价格和税费改革税收返还收入</t>
  </si>
  <si>
    <t>1100103</t>
  </si>
  <si>
    <t>成品油价格和税费改革税收返还收入</t>
  </si>
  <si>
    <t>2010350</t>
  </si>
  <si>
    <t xml:space="preserve">      其他税收返还收入</t>
  </si>
  <si>
    <t>1100199</t>
  </si>
  <si>
    <t>其他税收返还收入</t>
  </si>
  <si>
    <t xml:space="preserve">      其他政府办公厅(室)及相关机构事务支出</t>
  </si>
  <si>
    <t>2010399</t>
  </si>
  <si>
    <t>其他政府办公厅（室）及相关机构事务支出</t>
  </si>
  <si>
    <t xml:space="preserve">    一般性转移支付收入</t>
  </si>
  <si>
    <t>11002</t>
  </si>
  <si>
    <t>一般性转移支付收入</t>
  </si>
  <si>
    <t xml:space="preserve">    发展与改革事务</t>
  </si>
  <si>
    <t>20104</t>
  </si>
  <si>
    <t>发展与改革事务</t>
  </si>
  <si>
    <t>1100201</t>
  </si>
  <si>
    <t>体制补助收入</t>
  </si>
  <si>
    <t>2010401</t>
  </si>
  <si>
    <t>1100202</t>
  </si>
  <si>
    <t>均衡性转移支付补助收入</t>
  </si>
  <si>
    <t>2010402</t>
  </si>
  <si>
    <t xml:space="preserve">      革命老区及民族和边境地区转移支付收入</t>
  </si>
  <si>
    <t>1100203</t>
  </si>
  <si>
    <t>民族地区转移支付补助收入</t>
  </si>
  <si>
    <t>2010403</t>
  </si>
  <si>
    <t xml:space="preserve">      调整工资转移支付补助收入</t>
  </si>
  <si>
    <t>1100204</t>
  </si>
  <si>
    <t>调整工资转移支付补助收入</t>
  </si>
  <si>
    <t xml:space="preserve">      战略规划与实施</t>
  </si>
  <si>
    <t>2010404</t>
  </si>
  <si>
    <t>战略规划与实施</t>
  </si>
  <si>
    <t xml:space="preserve">      农村税费改革补助收入</t>
  </si>
  <si>
    <t>1100206</t>
  </si>
  <si>
    <t>农村税费改革补助收入</t>
  </si>
  <si>
    <t xml:space="preserve">      日常经济运行调节</t>
  </si>
  <si>
    <t>2010405</t>
  </si>
  <si>
    <t>日常经济运行调节</t>
  </si>
  <si>
    <t>1100207</t>
  </si>
  <si>
    <t>县级基本财力保障机制奖补资金收入</t>
  </si>
  <si>
    <t xml:space="preserve">      社会事业发展规划</t>
  </si>
  <si>
    <t>2010406</t>
  </si>
  <si>
    <t>社会事业发展规划</t>
  </si>
  <si>
    <t>1100208</t>
  </si>
  <si>
    <t>结算补助收入</t>
  </si>
  <si>
    <t xml:space="preserve">      经济体制改革研究</t>
  </si>
  <si>
    <t>2010407</t>
  </si>
  <si>
    <t>经济体制改革研究</t>
  </si>
  <si>
    <t xml:space="preserve">      化解债务补助收入</t>
  </si>
  <si>
    <t>1100211</t>
  </si>
  <si>
    <t>化解债务补助收入</t>
  </si>
  <si>
    <t xml:space="preserve">      物价管理</t>
  </si>
  <si>
    <t>2010408</t>
  </si>
  <si>
    <t>物价管理</t>
  </si>
  <si>
    <t xml:space="preserve">      资源枯竭型城市转移支付补助收入</t>
  </si>
  <si>
    <t>1100212</t>
  </si>
  <si>
    <t>资源枯竭型城市转移支付补助收入</t>
  </si>
  <si>
    <t xml:space="preserve">      应对气象变化管理事务</t>
  </si>
  <si>
    <t>2010409</t>
  </si>
  <si>
    <t>应对气象变化管理事务</t>
  </si>
  <si>
    <t>1100214</t>
  </si>
  <si>
    <t>企事业单位划转补助收入</t>
  </si>
  <si>
    <t>2010450</t>
  </si>
  <si>
    <t xml:space="preserve">      成品油价格和税费改革转移支付补助收入</t>
  </si>
  <si>
    <t>1100215</t>
  </si>
  <si>
    <t>成品油价格和税费改革转移支付补助收入</t>
  </si>
  <si>
    <t xml:space="preserve">      其他发展与改革事务支出</t>
  </si>
  <si>
    <t>2010499</t>
  </si>
  <si>
    <t>其他发展与改革事务支出</t>
  </si>
  <si>
    <t xml:space="preserve">      工商部门停征两费转移支付收入</t>
  </si>
  <si>
    <t>1100218</t>
  </si>
  <si>
    <t>工商部门停征两费转移支付收入</t>
  </si>
  <si>
    <t xml:space="preserve">    统计信息事务</t>
  </si>
  <si>
    <t>20105</t>
  </si>
  <si>
    <t>统计信息事务</t>
  </si>
  <si>
    <t xml:space="preserve">      基层公检法司转移支付收入</t>
  </si>
  <si>
    <t>1100220</t>
  </si>
  <si>
    <t>公共安全转移支付收入</t>
  </si>
  <si>
    <t>2010501</t>
  </si>
  <si>
    <t xml:space="preserve">      义务教育等转移支付收入</t>
  </si>
  <si>
    <t>1100221</t>
  </si>
  <si>
    <t>教育转移支付收入</t>
  </si>
  <si>
    <t>2010502</t>
  </si>
  <si>
    <t xml:space="preserve">      基本养老保险和低保等转移支付收入</t>
  </si>
  <si>
    <t>1100222</t>
  </si>
  <si>
    <t>社会保障和就业转移支付收入</t>
  </si>
  <si>
    <t>2010503</t>
  </si>
  <si>
    <t xml:space="preserve">      新型农村合作医疗等转移支付收入</t>
  </si>
  <si>
    <t>1100223</t>
  </si>
  <si>
    <t>医疗卫生转移支付收入</t>
  </si>
  <si>
    <t xml:space="preserve">      信息事务</t>
  </si>
  <si>
    <t>2010504</t>
  </si>
  <si>
    <t>信息事务</t>
  </si>
  <si>
    <t xml:space="preserve">      农村综合改革转移支付收入</t>
  </si>
  <si>
    <t>1100224</t>
  </si>
  <si>
    <t>村级公益事业“一事一议”奖补资金收入</t>
  </si>
  <si>
    <t xml:space="preserve">      专项统计业务</t>
  </si>
  <si>
    <t>2010505</t>
  </si>
  <si>
    <t>专项统计业务</t>
  </si>
  <si>
    <t>1100225</t>
  </si>
  <si>
    <t>产粮(油)大县奖励资金收入</t>
  </si>
  <si>
    <t xml:space="preserve">      统计管理</t>
  </si>
  <si>
    <t>2010506</t>
  </si>
  <si>
    <t>统计管理</t>
  </si>
  <si>
    <t>1100226</t>
  </si>
  <si>
    <t>重点生态功能区转移支付收入</t>
  </si>
  <si>
    <t xml:space="preserve">      专项普查活动</t>
  </si>
  <si>
    <t>2010507</t>
  </si>
  <si>
    <t>专项普查活动</t>
  </si>
  <si>
    <r>
      <rPr>
        <sz val="11"/>
        <rFont val="宋体"/>
        <charset val="134"/>
      </rPr>
      <t>110022</t>
    </r>
    <r>
      <rPr>
        <sz val="11"/>
        <rFont val="宋体"/>
        <charset val="134"/>
      </rPr>
      <t>7</t>
    </r>
  </si>
  <si>
    <t>1100227</t>
  </si>
  <si>
    <t>固定数额补助收入</t>
  </si>
  <si>
    <t xml:space="preserve">      统计抽样调查</t>
  </si>
  <si>
    <t>2010508</t>
  </si>
  <si>
    <t>统计抽样调查</t>
  </si>
  <si>
    <t xml:space="preserve">      其他一般性转移支付收入</t>
  </si>
  <si>
    <t>1100299</t>
  </si>
  <si>
    <t>其他一般性转移支付收入</t>
  </si>
  <si>
    <t>2010550</t>
  </si>
  <si>
    <t xml:space="preserve">    专项转移支付收入</t>
  </si>
  <si>
    <t>11003</t>
  </si>
  <si>
    <t>专项转移支付收入</t>
  </si>
  <si>
    <t xml:space="preserve">      其他统计信息事务支出</t>
  </si>
  <si>
    <t>2010599</t>
  </si>
  <si>
    <t>其他统计信息事务支出</t>
  </si>
  <si>
    <t>1100301</t>
  </si>
  <si>
    <t xml:space="preserve">    财政事务</t>
  </si>
  <si>
    <t>20106</t>
  </si>
  <si>
    <t>财政事务</t>
  </si>
  <si>
    <t xml:space="preserve">      外交</t>
  </si>
  <si>
    <t>1100302</t>
  </si>
  <si>
    <t>外交</t>
  </si>
  <si>
    <t>2010601</t>
  </si>
  <si>
    <t>1100303</t>
  </si>
  <si>
    <t>国防</t>
  </si>
  <si>
    <t>2010602</t>
  </si>
  <si>
    <t>1100304</t>
  </si>
  <si>
    <t>公共安全</t>
  </si>
  <si>
    <t>2010603</t>
  </si>
  <si>
    <t>1100305</t>
  </si>
  <si>
    <t>教育</t>
  </si>
  <si>
    <t xml:space="preserve">      预算改革业务</t>
  </si>
  <si>
    <t>2010604</t>
  </si>
  <si>
    <t>预算编制业务</t>
  </si>
  <si>
    <t>1100306</t>
  </si>
  <si>
    <t>科学技术</t>
  </si>
  <si>
    <t xml:space="preserve">      财政国库业务</t>
  </si>
  <si>
    <t>2010605</t>
  </si>
  <si>
    <t>财政国库业务</t>
  </si>
  <si>
    <t xml:space="preserve">      文化体育与传媒</t>
  </si>
  <si>
    <t>1100307</t>
  </si>
  <si>
    <t>文化体育与传媒</t>
  </si>
  <si>
    <t xml:space="preserve">      财政监察</t>
  </si>
  <si>
    <t>2010606</t>
  </si>
  <si>
    <t>财政监察</t>
  </si>
  <si>
    <t>1100308</t>
  </si>
  <si>
    <t>社会保障和就业</t>
  </si>
  <si>
    <t xml:space="preserve">      信息化建设</t>
  </si>
  <si>
    <t>2010607</t>
  </si>
  <si>
    <t>信息化建设</t>
  </si>
  <si>
    <t xml:space="preserve">      医疗卫生</t>
  </si>
  <si>
    <t>1100310</t>
  </si>
  <si>
    <t>医疗卫生</t>
  </si>
  <si>
    <t xml:space="preserve">      财政委托业务支出</t>
  </si>
  <si>
    <t>2010608</t>
  </si>
  <si>
    <t>财政委托业务支出</t>
  </si>
  <si>
    <t>1100311</t>
  </si>
  <si>
    <t>节能环保</t>
  </si>
  <si>
    <t>2010650</t>
  </si>
  <si>
    <t>1100312</t>
  </si>
  <si>
    <t>城乡社区事务</t>
  </si>
  <si>
    <t xml:space="preserve">      其他财政事务支出</t>
  </si>
  <si>
    <t>2010699</t>
  </si>
  <si>
    <t>其他财政事务支出</t>
  </si>
  <si>
    <t>1100313</t>
  </si>
  <si>
    <t>农林水事务</t>
  </si>
  <si>
    <t xml:space="preserve">    税收事务</t>
  </si>
  <si>
    <t>20107</t>
  </si>
  <si>
    <t>税收事务</t>
  </si>
  <si>
    <t>1100314</t>
  </si>
  <si>
    <t>交通运输</t>
  </si>
  <si>
    <t>2010701</t>
  </si>
  <si>
    <t xml:space="preserve">      资源勘探电力信息等</t>
  </si>
  <si>
    <t>1100315</t>
  </si>
  <si>
    <t>资源勘探电力信息等事务</t>
  </si>
  <si>
    <t>2010702</t>
  </si>
  <si>
    <t>1100316</t>
  </si>
  <si>
    <t>商业服务业等事务</t>
  </si>
  <si>
    <t>2010703</t>
  </si>
  <si>
    <t>1100317</t>
  </si>
  <si>
    <t>金融监管等事务</t>
  </si>
  <si>
    <t xml:space="preserve">      税务办案</t>
  </si>
  <si>
    <t>2010704</t>
  </si>
  <si>
    <t>税务办案</t>
  </si>
  <si>
    <t xml:space="preserve">      国土资源气象等</t>
  </si>
  <si>
    <t>1100320</t>
  </si>
  <si>
    <t>国土资源气象等事务</t>
  </si>
  <si>
    <t xml:space="preserve">      税务登记证及发票管理</t>
  </si>
  <si>
    <t>2010705</t>
  </si>
  <si>
    <t>税务登记证及发票管理</t>
  </si>
  <si>
    <t>1100321</t>
  </si>
  <si>
    <t>住房保障</t>
  </si>
  <si>
    <t xml:space="preserve">      代扣代收代征税款手续费</t>
  </si>
  <si>
    <t>2010706</t>
  </si>
  <si>
    <t>代扣代收代征税款手续费</t>
  </si>
  <si>
    <t>1100322</t>
  </si>
  <si>
    <t>粮油物资管理事务</t>
  </si>
  <si>
    <t xml:space="preserve">      税务宣传</t>
  </si>
  <si>
    <t>2010707</t>
  </si>
  <si>
    <t>税务宣传</t>
  </si>
  <si>
    <t xml:space="preserve">      其他收入</t>
  </si>
  <si>
    <t>1100399</t>
  </si>
  <si>
    <t xml:space="preserve">      协税护税</t>
  </si>
  <si>
    <t>2010708</t>
  </si>
  <si>
    <t>协税护税</t>
  </si>
  <si>
    <t xml:space="preserve">  地方政府债券收入</t>
  </si>
  <si>
    <r>
      <rPr>
        <sz val="11"/>
        <rFont val="宋体"/>
        <charset val="134"/>
      </rPr>
      <t>1</t>
    </r>
    <r>
      <rPr>
        <sz val="11"/>
        <rFont val="宋体"/>
        <charset val="134"/>
      </rPr>
      <t>050104</t>
    </r>
  </si>
  <si>
    <t>1050104</t>
  </si>
  <si>
    <t>财政部代理发行地方政府债券收入</t>
  </si>
  <si>
    <t>2010709</t>
  </si>
  <si>
    <t xml:space="preserve">  下级上解收入</t>
  </si>
  <si>
    <t>110B</t>
  </si>
  <si>
    <t>下级上解收入</t>
  </si>
  <si>
    <t>2010750</t>
  </si>
  <si>
    <t xml:space="preserve">    体制上解收入</t>
  </si>
  <si>
    <t>1100209</t>
  </si>
  <si>
    <t>体制上解收入</t>
  </si>
  <si>
    <t xml:space="preserve">      其他税收事务支出</t>
  </si>
  <si>
    <t>2010799</t>
  </si>
  <si>
    <t>其他税收事务支出</t>
  </si>
  <si>
    <t xml:space="preserve">    出口退税专项上解收入</t>
  </si>
  <si>
    <t>1100210</t>
  </si>
  <si>
    <t>出口退税专项上解收入</t>
  </si>
  <si>
    <t xml:space="preserve">    审计事务</t>
  </si>
  <si>
    <t>20108</t>
  </si>
  <si>
    <t>审计事务</t>
  </si>
  <si>
    <t xml:space="preserve">    成品油价格和税费改革专项上解收入</t>
  </si>
  <si>
    <t>1100216</t>
  </si>
  <si>
    <t>成品油价格和税费改革专项上解收入</t>
  </si>
  <si>
    <t>2010801</t>
  </si>
  <si>
    <t xml:space="preserve">    专项上解收入</t>
  </si>
  <si>
    <t>1100351</t>
  </si>
  <si>
    <t>专项上解收入</t>
  </si>
  <si>
    <t>2010802</t>
  </si>
  <si>
    <t xml:space="preserve">  上年结余收入</t>
  </si>
  <si>
    <t>1100801</t>
  </si>
  <si>
    <t>2010803</t>
  </si>
  <si>
    <t xml:space="preserve">    上年结转</t>
  </si>
  <si>
    <t>1100801A</t>
  </si>
  <si>
    <t>结转</t>
  </si>
  <si>
    <t xml:space="preserve">      审计业务</t>
  </si>
  <si>
    <t>2010804</t>
  </si>
  <si>
    <t>审计业务</t>
  </si>
  <si>
    <t xml:space="preserve">    净结余</t>
  </si>
  <si>
    <t>1100801B</t>
  </si>
  <si>
    <t>净结余</t>
  </si>
  <si>
    <t xml:space="preserve">      审计管理</t>
  </si>
  <si>
    <t>2010805</t>
  </si>
  <si>
    <t>审计管理</t>
  </si>
  <si>
    <t xml:space="preserve">  调入资金</t>
  </si>
  <si>
    <t>1100901</t>
  </si>
  <si>
    <t>2010806</t>
  </si>
  <si>
    <t xml:space="preserve">  转贷地方政府债券收入</t>
  </si>
  <si>
    <t>1101101</t>
  </si>
  <si>
    <t>转贷财政部代理发行地方政府债券收入</t>
  </si>
  <si>
    <t>2010850</t>
  </si>
  <si>
    <t xml:space="preserve">  接受其他地区援助收入</t>
  </si>
  <si>
    <r>
      <rPr>
        <sz val="11"/>
        <rFont val="宋体"/>
        <charset val="134"/>
      </rPr>
      <t>11013</t>
    </r>
  </si>
  <si>
    <t>11013</t>
  </si>
  <si>
    <t>接受其他地区援助收入</t>
  </si>
  <si>
    <t xml:space="preserve">      其他审计事务支出</t>
  </si>
  <si>
    <t>2010899</t>
  </si>
  <si>
    <t>其他审计事务支出</t>
  </si>
  <si>
    <t xml:space="preserve">  调入预算稳定调节基金</t>
  </si>
  <si>
    <t>11006</t>
  </si>
  <si>
    <t>调入预算稳定调节基金</t>
  </si>
  <si>
    <t xml:space="preserve">    海关事务</t>
  </si>
  <si>
    <t>20109</t>
  </si>
  <si>
    <t>海关事务</t>
  </si>
  <si>
    <t>1030102</t>
  </si>
  <si>
    <t>农网还贷资金收入</t>
  </si>
  <si>
    <t>2.基金预算</t>
  </si>
  <si>
    <t>2010901</t>
  </si>
  <si>
    <t>一、农网还贷资金收入</t>
  </si>
  <si>
    <t>1030103</t>
  </si>
  <si>
    <t>山西省煤炭可持续发展基金收入</t>
  </si>
  <si>
    <t>2010902</t>
  </si>
  <si>
    <t>1030199</t>
  </si>
  <si>
    <t>1030112</t>
  </si>
  <si>
    <t>海南省高等级公路车辆通行附加费收入</t>
  </si>
  <si>
    <t>2010903</t>
  </si>
  <si>
    <t>二、海南省高等级公路车辆通行附加费收入</t>
  </si>
  <si>
    <t>1030114</t>
  </si>
  <si>
    <t>转让政府还贷道路收费权收入</t>
  </si>
  <si>
    <t xml:space="preserve">      收费业务</t>
  </si>
  <si>
    <t>2010904</t>
  </si>
  <si>
    <t>收费业务</t>
  </si>
  <si>
    <t>103011401</t>
  </si>
  <si>
    <t>转让政府还贷公路收费权收入</t>
  </si>
  <si>
    <t xml:space="preserve">      缉私办案</t>
  </si>
  <si>
    <t>2010905</t>
  </si>
  <si>
    <t>缉私办案</t>
  </si>
  <si>
    <t>103011402</t>
  </si>
  <si>
    <t>转让政府还贷城市道路收费权收入</t>
  </si>
  <si>
    <t xml:space="preserve">      口岸电子执法系统建设与维护</t>
  </si>
  <si>
    <t>2010906</t>
  </si>
  <si>
    <t>口岸电子执法系统建设与维护</t>
  </si>
  <si>
    <t>1030115</t>
  </si>
  <si>
    <t>港口建设费收入</t>
  </si>
  <si>
    <t>2010907</t>
  </si>
  <si>
    <t>三、港口建设费收入</t>
  </si>
  <si>
    <t>1030118</t>
  </si>
  <si>
    <t>散装水泥专项资金收入</t>
  </si>
  <si>
    <t>2010950</t>
  </si>
  <si>
    <t>四、散装水泥专项资金收入</t>
  </si>
  <si>
    <t>1030119</t>
  </si>
  <si>
    <t>新型墙体材料专项基金收入</t>
  </si>
  <si>
    <t xml:space="preserve">      其他海关事务支出</t>
  </si>
  <si>
    <t>2010999</t>
  </si>
  <si>
    <t>其他海关事务支出</t>
  </si>
  <si>
    <t>五、新型墙体材料专项基金收入</t>
  </si>
  <si>
    <t>1030121</t>
  </si>
  <si>
    <t>旅游发展基金收入</t>
  </si>
  <si>
    <t xml:space="preserve">    人力资源事务</t>
  </si>
  <si>
    <t>20110</t>
  </si>
  <si>
    <t>人力资源事务</t>
  </si>
  <si>
    <t>六、旅游发展基金收入</t>
  </si>
  <si>
    <t>1030126</t>
  </si>
  <si>
    <t>文化事业建设费收入</t>
  </si>
  <si>
    <t>2011001</t>
  </si>
  <si>
    <t>1030127</t>
  </si>
  <si>
    <t>地方教育附加收入</t>
  </si>
  <si>
    <t>2011002</t>
  </si>
  <si>
    <t>1030131</t>
  </si>
  <si>
    <t>新菜地开发建设基金收入</t>
  </si>
  <si>
    <t>2011003</t>
  </si>
  <si>
    <t>七、新菜地开发建设基金收入</t>
  </si>
  <si>
    <t>1030133</t>
  </si>
  <si>
    <t>新增建设用地土地有偿使用费收入</t>
  </si>
  <si>
    <t xml:space="preserve">      政府特殊津贴</t>
  </si>
  <si>
    <t>2011004</t>
  </si>
  <si>
    <t>政府特殊津贴</t>
  </si>
  <si>
    <t>八、新增建设用地土地有偿使用费收入</t>
  </si>
  <si>
    <t>1030135</t>
  </si>
  <si>
    <t>育林基金收入</t>
  </si>
  <si>
    <t xml:space="preserve">      资助留学回国人员</t>
  </si>
  <si>
    <t>2011005</t>
  </si>
  <si>
    <t>资助留学回国人员</t>
  </si>
  <si>
    <t>1030136</t>
  </si>
  <si>
    <t>森林植被恢复费</t>
  </si>
  <si>
    <t xml:space="preserve">      军队转业干部安置</t>
  </si>
  <si>
    <t>2011006</t>
  </si>
  <si>
    <t>军队转业干部安置</t>
  </si>
  <si>
    <t>1030138</t>
  </si>
  <si>
    <t>地方水利建设基金收入</t>
  </si>
  <si>
    <t xml:space="preserve">      博士后日常经费</t>
  </si>
  <si>
    <t>2011007</t>
  </si>
  <si>
    <t>博士后日常经费</t>
  </si>
  <si>
    <t>103013801</t>
  </si>
  <si>
    <t>地方水利建设基金划转收入</t>
  </si>
  <si>
    <t xml:space="preserve">      引进人才费用</t>
  </si>
  <si>
    <t>2011008</t>
  </si>
  <si>
    <t>引进人才费用</t>
  </si>
  <si>
    <t>103013802</t>
  </si>
  <si>
    <t>地方其他水利建设基金收入</t>
  </si>
  <si>
    <t xml:space="preserve">      公务员考核</t>
  </si>
  <si>
    <t>2011009</t>
  </si>
  <si>
    <t>公务员考核</t>
  </si>
  <si>
    <t>1030139</t>
  </si>
  <si>
    <t>南水北调工程基金收入</t>
  </si>
  <si>
    <t xml:space="preserve">      公务员履职能力提升</t>
  </si>
  <si>
    <t>2011010</t>
  </si>
  <si>
    <t>公务员培训</t>
  </si>
  <si>
    <t>九、南水北调工程建设基金收入</t>
  </si>
  <si>
    <t>1030142</t>
  </si>
  <si>
    <t>残疾人就业保障金收入</t>
  </si>
  <si>
    <t xml:space="preserve">      公务员招考</t>
  </si>
  <si>
    <t>2011011</t>
  </si>
  <si>
    <t>公务员招考</t>
  </si>
  <si>
    <t>1030143</t>
  </si>
  <si>
    <t>政府住房基金收入</t>
  </si>
  <si>
    <t xml:space="preserve">      公务员综合管理</t>
  </si>
  <si>
    <t>2011012</t>
  </si>
  <si>
    <t>公务员综合管理</t>
  </si>
  <si>
    <t>十、政府住房基金收入</t>
  </si>
  <si>
    <t>103014301</t>
  </si>
  <si>
    <t>上缴管理费用</t>
  </si>
  <si>
    <t>2011050</t>
  </si>
  <si>
    <t xml:space="preserve">     上缴管理费用</t>
  </si>
  <si>
    <t>103014302</t>
  </si>
  <si>
    <t>计提廉租住房资金</t>
  </si>
  <si>
    <t xml:space="preserve">      其他人事事务支出</t>
  </si>
  <si>
    <t>2011099</t>
  </si>
  <si>
    <t>其他人事事务支出</t>
  </si>
  <si>
    <t xml:space="preserve">     计提公共租赁住房资金</t>
  </si>
  <si>
    <t>103014303</t>
  </si>
  <si>
    <t>廉租住房租金收入</t>
  </si>
  <si>
    <t xml:space="preserve">    纪检监察事务</t>
  </si>
  <si>
    <t>20111</t>
  </si>
  <si>
    <t>纪检监察事务</t>
  </si>
  <si>
    <t xml:space="preserve">     廉租住房租金收入</t>
  </si>
  <si>
    <t>103014304</t>
  </si>
  <si>
    <t>公共租赁住房租金收入</t>
  </si>
  <si>
    <t>2011101</t>
  </si>
  <si>
    <t xml:space="preserve">     公共租赁住房租金收入</t>
  </si>
  <si>
    <t>103014305</t>
  </si>
  <si>
    <t>配建商业设施租售收入</t>
  </si>
  <si>
    <t>2011102</t>
  </si>
  <si>
    <t xml:space="preserve">     配建商业设施租售收入</t>
  </si>
  <si>
    <t>103014399</t>
  </si>
  <si>
    <t>其他政府住房基金收入</t>
  </si>
  <si>
    <t>2011103</t>
  </si>
  <si>
    <t xml:space="preserve">     其他政府住房基金收入</t>
  </si>
  <si>
    <t>1030144</t>
  </si>
  <si>
    <t>城市公用事业附加收入</t>
  </si>
  <si>
    <t xml:space="preserve">      大案要案查处</t>
  </si>
  <si>
    <t>2011104</t>
  </si>
  <si>
    <t>大案要案查处</t>
  </si>
  <si>
    <t>十一、城市公用事业附加收入</t>
  </si>
  <si>
    <t>1030146</t>
  </si>
  <si>
    <t>国有土地收益基金收入</t>
  </si>
  <si>
    <t xml:space="preserve">      派驻派出机构</t>
  </si>
  <si>
    <t>2011105</t>
  </si>
  <si>
    <t>派驻派出机构</t>
  </si>
  <si>
    <t>十二、国有土地收益基金收入</t>
  </si>
  <si>
    <t>1030147</t>
  </si>
  <si>
    <t>农业土地开发资金收入</t>
  </si>
  <si>
    <t xml:space="preserve">      中央巡视</t>
  </si>
  <si>
    <t>2011106</t>
  </si>
  <si>
    <t>中央巡视</t>
  </si>
  <si>
    <t>十三、农业土地开发资金收入</t>
  </si>
  <si>
    <t>1030148</t>
  </si>
  <si>
    <t>国有土地使用权出让收入</t>
  </si>
  <si>
    <t>2011150</t>
  </si>
  <si>
    <t>十四、国有土地使用权出让收入</t>
  </si>
  <si>
    <t>103014801</t>
  </si>
  <si>
    <t>土地出让价款收入</t>
  </si>
  <si>
    <t xml:space="preserve">      其他纪检监察事务支出</t>
  </si>
  <si>
    <t>2011199</t>
  </si>
  <si>
    <t>其他纪检监察事务支出</t>
  </si>
  <si>
    <t xml:space="preserve">        土地出让价款收入</t>
  </si>
  <si>
    <t>103014802</t>
  </si>
  <si>
    <t>补缴的土地价款</t>
  </si>
  <si>
    <t>20112</t>
  </si>
  <si>
    <t>人口与计划生育事务</t>
  </si>
  <si>
    <t xml:space="preserve">        补缴的土地价款</t>
  </si>
  <si>
    <t>103014803</t>
  </si>
  <si>
    <t>划拨土地收入</t>
  </si>
  <si>
    <r>
      <rPr>
        <sz val="11"/>
        <rFont val="宋体"/>
        <charset val="134"/>
      </rPr>
      <t>2100799</t>
    </r>
  </si>
  <si>
    <t>2011201</t>
  </si>
  <si>
    <t xml:space="preserve">        划拨土地收入</t>
  </si>
  <si>
    <t>103014804</t>
  </si>
  <si>
    <t>教育资金收入</t>
  </si>
  <si>
    <t>2011202</t>
  </si>
  <si>
    <t>103014805</t>
  </si>
  <si>
    <t>农田水利建设资金收入</t>
  </si>
  <si>
    <t>2011203</t>
  </si>
  <si>
    <t>103014898</t>
  </si>
  <si>
    <t>缴纳新增建设用地有偿使用费</t>
  </si>
  <si>
    <t>2011204</t>
  </si>
  <si>
    <t>人口规划与发展战略研究</t>
  </si>
  <si>
    <t xml:space="preserve">        缴纳新增建设用地土地有偿使用费</t>
  </si>
  <si>
    <t>103014899</t>
  </si>
  <si>
    <t>其他土地出让收入</t>
  </si>
  <si>
    <t>2011205</t>
  </si>
  <si>
    <t>计划生育家庭奖励</t>
  </si>
  <si>
    <t xml:space="preserve">        其他土地出让收入</t>
  </si>
  <si>
    <t>1030149</t>
  </si>
  <si>
    <t>大中型水库移民后期扶持基金收入</t>
  </si>
  <si>
    <t>2011206</t>
  </si>
  <si>
    <t>人口和计划生育统计及抽样调查</t>
  </si>
  <si>
    <t>1030150</t>
  </si>
  <si>
    <t>大中型水库库区基金收入</t>
  </si>
  <si>
    <t>2011207</t>
  </si>
  <si>
    <t>人口和计划生育信息系统建设</t>
  </si>
  <si>
    <t>十五、大中型水库库区基金收入</t>
  </si>
  <si>
    <t>1030155</t>
  </si>
  <si>
    <t>彩票公益金收入</t>
  </si>
  <si>
    <t>2011208</t>
  </si>
  <si>
    <t>计划生育、生殖健康促进工程</t>
  </si>
  <si>
    <t>十六、彩票公益金收入</t>
  </si>
  <si>
    <t>103015501</t>
  </si>
  <si>
    <t>福利彩票公益金收入</t>
  </si>
  <si>
    <t>2011209</t>
  </si>
  <si>
    <t>计划生育免费基本技术服务</t>
  </si>
  <si>
    <t xml:space="preserve">        福利彩票公益金收入</t>
  </si>
  <si>
    <t>103015502</t>
  </si>
  <si>
    <t>体育彩票公益金收入</t>
  </si>
  <si>
    <t>2011210</t>
  </si>
  <si>
    <t>人口出生性别比综合治理</t>
  </si>
  <si>
    <t>　　    体育彩票公益金收入</t>
  </si>
  <si>
    <t>1030156</t>
  </si>
  <si>
    <t>城市基础设施配套费收入</t>
  </si>
  <si>
    <t>2011211</t>
  </si>
  <si>
    <t>人口和计划生育服务网络建设</t>
  </si>
  <si>
    <t>十七、城市基础设施配套费收入</t>
  </si>
  <si>
    <t>1030157</t>
  </si>
  <si>
    <t>小型水库移民扶助基金收入</t>
  </si>
  <si>
    <t>2011212</t>
  </si>
  <si>
    <t>计划生育避孕药具经费</t>
  </si>
  <si>
    <t>十八、小型水库移民扶助基金收入</t>
  </si>
  <si>
    <t>1030158</t>
  </si>
  <si>
    <t>国有重大水利工程建设基金收入</t>
  </si>
  <si>
    <t>2011213</t>
  </si>
  <si>
    <t>人口和计划生育宣传教育经费</t>
  </si>
  <si>
    <t>十九、国家重大水利工程建设基金收入</t>
  </si>
  <si>
    <t>103015801</t>
  </si>
  <si>
    <t>南水北调工程建设资金</t>
  </si>
  <si>
    <t>2011214</t>
  </si>
  <si>
    <t>流动人口计划生育管理和服务</t>
  </si>
  <si>
    <t xml:space="preserve">        南水北调工程建设资金</t>
  </si>
  <si>
    <t>103015802</t>
  </si>
  <si>
    <t>三峡工程后续工作资金</t>
  </si>
  <si>
    <t>2011215</t>
  </si>
  <si>
    <t>人口和计划生育目标责任制考核</t>
  </si>
  <si>
    <t xml:space="preserve">        三峡工程后续工作资金</t>
  </si>
  <si>
    <t>103015803</t>
  </si>
  <si>
    <t>省级重大水利工程建设资金</t>
  </si>
  <si>
    <t>2011299</t>
  </si>
  <si>
    <t>其他人口与计划生育事务支出</t>
  </si>
  <si>
    <t xml:space="preserve">        省级重大水利工程建设资金</t>
  </si>
  <si>
    <t>1030159</t>
  </si>
  <si>
    <t>车辆通行费</t>
  </si>
  <si>
    <t xml:space="preserve">    商贸事务</t>
  </si>
  <si>
    <t>20113</t>
  </si>
  <si>
    <t>商贸事务</t>
  </si>
  <si>
    <t>二十、车辆通行费</t>
  </si>
  <si>
    <t>1030160</t>
  </si>
  <si>
    <t>船舶港务费</t>
  </si>
  <si>
    <t>2011301</t>
  </si>
  <si>
    <t>二十一、无线电频率占用费</t>
  </si>
  <si>
    <t>1030174</t>
  </si>
  <si>
    <t>无线电频率占用费</t>
  </si>
  <si>
    <t>2011302</t>
  </si>
  <si>
    <t>二十二、水土保持补偿费收入</t>
  </si>
  <si>
    <t>其他政府性基金收入</t>
  </si>
  <si>
    <t>2011303</t>
  </si>
  <si>
    <t>二十三、其他政府性基金收入</t>
  </si>
  <si>
    <t xml:space="preserve">      对外贸易管理</t>
  </si>
  <si>
    <t>2011304</t>
  </si>
  <si>
    <t>对外贸易管理</t>
  </si>
  <si>
    <t>11004</t>
  </si>
  <si>
    <t>政府性基金转移收入</t>
  </si>
  <si>
    <t xml:space="preserve">      国际经济合作</t>
  </si>
  <si>
    <t>2011305</t>
  </si>
  <si>
    <t>国际经济合作</t>
  </si>
  <si>
    <t xml:space="preserve">    政府性基金转移收入</t>
  </si>
  <si>
    <t>1100401</t>
  </si>
  <si>
    <t>政府性基金补助收入</t>
  </si>
  <si>
    <t xml:space="preserve">      外资管理</t>
  </si>
  <si>
    <t>2011306</t>
  </si>
  <si>
    <t>外资管理</t>
  </si>
  <si>
    <t xml:space="preserve">    　政府性基金补助收入</t>
  </si>
  <si>
    <t>1100402</t>
  </si>
  <si>
    <t>政府性基金上解收入</t>
  </si>
  <si>
    <t xml:space="preserve">      国内贸易管理</t>
  </si>
  <si>
    <t>2011307</t>
  </si>
  <si>
    <t>国内贸易管理</t>
  </si>
  <si>
    <t xml:space="preserve">    　政府性基金上解收入</t>
  </si>
  <si>
    <t>1100702</t>
  </si>
  <si>
    <t>地震灾后恢复重建补助收入</t>
  </si>
  <si>
    <t xml:space="preserve">      招商引资</t>
  </si>
  <si>
    <t>2011308</t>
  </si>
  <si>
    <t>招商引资</t>
  </si>
  <si>
    <t>1100802</t>
  </si>
  <si>
    <t>2011350</t>
  </si>
  <si>
    <t xml:space="preserve">    上年结余收入</t>
  </si>
  <si>
    <t>1100902</t>
  </si>
  <si>
    <t xml:space="preserve">      其他商贸事务支出</t>
  </si>
  <si>
    <t>2011399</t>
  </si>
  <si>
    <t>其他商贸事务支出</t>
  </si>
  <si>
    <t xml:space="preserve">    调入资金</t>
  </si>
  <si>
    <t xml:space="preserve">    知识产权事务</t>
  </si>
  <si>
    <t>20114</t>
  </si>
  <si>
    <t>知识产权事务</t>
  </si>
  <si>
    <t>2011401</t>
  </si>
  <si>
    <t>2011402</t>
  </si>
  <si>
    <t>2011403</t>
  </si>
  <si>
    <t xml:space="preserve">      专利审批</t>
  </si>
  <si>
    <t>2011404</t>
  </si>
  <si>
    <t>专利审批</t>
  </si>
  <si>
    <t xml:space="preserve">      国家知识产权战略</t>
  </si>
  <si>
    <t>2011405</t>
  </si>
  <si>
    <t>国家知识产权战略</t>
  </si>
  <si>
    <t xml:space="preserve">      专利试点和产业化推进</t>
  </si>
  <si>
    <t>2011406</t>
  </si>
  <si>
    <t>专利试点和产业化推进</t>
  </si>
  <si>
    <t xml:space="preserve">      专利执法</t>
  </si>
  <si>
    <t>2011407</t>
  </si>
  <si>
    <t>专利执法</t>
  </si>
  <si>
    <t xml:space="preserve">      国际组织专项活动</t>
  </si>
  <si>
    <t>2011408</t>
  </si>
  <si>
    <t>国际组织专项活动</t>
  </si>
  <si>
    <t xml:space="preserve">      知识产权宏观管理</t>
  </si>
  <si>
    <t>2011409</t>
  </si>
  <si>
    <t>知识产权宏观管理</t>
  </si>
  <si>
    <t>2011450</t>
  </si>
  <si>
    <t xml:space="preserve">      其他知识产权事务支出</t>
  </si>
  <si>
    <t>2011499</t>
  </si>
  <si>
    <t>其他知识产权事务支出</t>
  </si>
  <si>
    <t xml:space="preserve">    工商行政管理事务</t>
  </si>
  <si>
    <t>20115</t>
  </si>
  <si>
    <t>工商行政管理事务</t>
  </si>
  <si>
    <t>2011501</t>
  </si>
  <si>
    <t>2011502</t>
  </si>
  <si>
    <t>2011503</t>
  </si>
  <si>
    <t xml:space="preserve">      工商行政管理专项</t>
  </si>
  <si>
    <t>2011504</t>
  </si>
  <si>
    <t>工商行政管理专项</t>
  </si>
  <si>
    <t xml:space="preserve">      执法办案专项</t>
  </si>
  <si>
    <t>2011505</t>
  </si>
  <si>
    <t>执法办案专项</t>
  </si>
  <si>
    <t xml:space="preserve">      消费者权益保护</t>
  </si>
  <si>
    <t>2011506</t>
  </si>
  <si>
    <t>消费者权益保护</t>
  </si>
  <si>
    <t>2011507</t>
  </si>
  <si>
    <t>2011550</t>
  </si>
  <si>
    <t xml:space="preserve">      其他工商行政管理事务支出</t>
  </si>
  <si>
    <t>2011599</t>
  </si>
  <si>
    <t>其他工商行政管理事务支出</t>
  </si>
  <si>
    <t xml:space="preserve">    质量技术监督与检验检疫事务</t>
  </si>
  <si>
    <t>20117</t>
  </si>
  <si>
    <t>质量技术监督与检验检疫事务</t>
  </si>
  <si>
    <t>2011701</t>
  </si>
  <si>
    <t>2011702</t>
  </si>
  <si>
    <t>2011703</t>
  </si>
  <si>
    <t xml:space="preserve">      出入境检验检疫行政执法和业务管理</t>
  </si>
  <si>
    <t>2011704</t>
  </si>
  <si>
    <t>出入境检验检疫行政执法和业务管理</t>
  </si>
  <si>
    <t xml:space="preserve">      出入境检验检疫技术支持</t>
  </si>
  <si>
    <t>2011705</t>
  </si>
  <si>
    <t>出入境检验检疫技术支持</t>
  </si>
  <si>
    <t xml:space="preserve">      质量技术监督行政执法及业务管理</t>
  </si>
  <si>
    <t>2011706</t>
  </si>
  <si>
    <t>质量技术监督行政执法及业务管理</t>
  </si>
  <si>
    <t xml:space="preserve">      质量技术监督技术支持</t>
  </si>
  <si>
    <t>2011707</t>
  </si>
  <si>
    <t>质量技术监督技术支持</t>
  </si>
  <si>
    <t xml:space="preserve">      认证认可监督管理</t>
  </si>
  <si>
    <t>2011708</t>
  </si>
  <si>
    <t>认证认可监督管理</t>
  </si>
  <si>
    <t xml:space="preserve">      标准化管理</t>
  </si>
  <si>
    <t>2011709</t>
  </si>
  <si>
    <t>标准化管理</t>
  </si>
  <si>
    <t>2011710</t>
  </si>
  <si>
    <t>2011750</t>
  </si>
  <si>
    <t xml:space="preserve">      其他质量技术监督与检验检疫事务支出</t>
  </si>
  <si>
    <t>2011799</t>
  </si>
  <si>
    <t>其他质量技术监督与检验检疫事务支出</t>
  </si>
  <si>
    <t xml:space="preserve">    民族事务</t>
  </si>
  <si>
    <t>20123</t>
  </si>
  <si>
    <t>民族事务</t>
  </si>
  <si>
    <t>2012301</t>
  </si>
  <si>
    <t>2012302</t>
  </si>
  <si>
    <t>2012303</t>
  </si>
  <si>
    <t xml:space="preserve">      民族工作专项</t>
  </si>
  <si>
    <t>2012304</t>
  </si>
  <si>
    <t>民族工作专项</t>
  </si>
  <si>
    <t>2012350</t>
  </si>
  <si>
    <t xml:space="preserve">      其他民族事务支出</t>
  </si>
  <si>
    <t>2012399</t>
  </si>
  <si>
    <t>其他民族事务支出</t>
  </si>
  <si>
    <t xml:space="preserve">    宗教事务</t>
  </si>
  <si>
    <t>20124</t>
  </si>
  <si>
    <t>宗教事务</t>
  </si>
  <si>
    <t>2012401</t>
  </si>
  <si>
    <t>2012402</t>
  </si>
  <si>
    <t>2012403</t>
  </si>
  <si>
    <t xml:space="preserve">      宗教工作专项</t>
  </si>
  <si>
    <t>2012404</t>
  </si>
  <si>
    <t>宗教工作专项</t>
  </si>
  <si>
    <t>2012450</t>
  </si>
  <si>
    <t xml:space="preserve">      其他宗教事务支出</t>
  </si>
  <si>
    <t>2012499</t>
  </si>
  <si>
    <t>其他宗教事务支出</t>
  </si>
  <si>
    <t xml:space="preserve">    港澳台侨事务</t>
  </si>
  <si>
    <t>20125</t>
  </si>
  <si>
    <t>港澳台侨事务</t>
  </si>
  <si>
    <t>2012501</t>
  </si>
  <si>
    <t>2012502</t>
  </si>
  <si>
    <t>2012503</t>
  </si>
  <si>
    <t xml:space="preserve">      港澳事务</t>
  </si>
  <si>
    <t>2012504</t>
  </si>
  <si>
    <t>港澳事务</t>
  </si>
  <si>
    <t xml:space="preserve">      台湾事务</t>
  </si>
  <si>
    <t>2012505</t>
  </si>
  <si>
    <t>台湾事务</t>
  </si>
  <si>
    <t xml:space="preserve">      华侨事务</t>
  </si>
  <si>
    <t>2012506</t>
  </si>
  <si>
    <t>华侨事务</t>
  </si>
  <si>
    <t>2012550</t>
  </si>
  <si>
    <t xml:space="preserve">      其他港澳台侨事务支出</t>
  </si>
  <si>
    <t>2012599</t>
  </si>
  <si>
    <t>其他港澳台侨事务支出</t>
  </si>
  <si>
    <t xml:space="preserve">    档案事务</t>
  </si>
  <si>
    <t>20126</t>
  </si>
  <si>
    <t>档案事务</t>
  </si>
  <si>
    <t>2012601</t>
  </si>
  <si>
    <t>2012602</t>
  </si>
  <si>
    <t>2012603</t>
  </si>
  <si>
    <t xml:space="preserve">      档案馆</t>
  </si>
  <si>
    <t>2012604</t>
  </si>
  <si>
    <t>档案馆</t>
  </si>
  <si>
    <t xml:space="preserve">      其他档案事务支出</t>
  </si>
  <si>
    <t>2012699</t>
  </si>
  <si>
    <t>其他档案事务支出</t>
  </si>
  <si>
    <t xml:space="preserve">    民主党派及工商联事务</t>
  </si>
  <si>
    <t>20128</t>
  </si>
  <si>
    <t>民主党派及工商联事务</t>
  </si>
  <si>
    <t>2012801</t>
  </si>
  <si>
    <t>2012802</t>
  </si>
  <si>
    <t>2012803</t>
  </si>
  <si>
    <t>2012804</t>
  </si>
  <si>
    <t>2012850</t>
  </si>
  <si>
    <t xml:space="preserve">      其他民主党派及工商联事务支出</t>
  </si>
  <si>
    <t>2012899</t>
  </si>
  <si>
    <t>其他民主党派及工商联事务支出</t>
  </si>
  <si>
    <t xml:space="preserve">    群众团体事务</t>
  </si>
  <si>
    <t>20129</t>
  </si>
  <si>
    <t>群众团体事务</t>
  </si>
  <si>
    <t>2012901</t>
  </si>
  <si>
    <t>2012902</t>
  </si>
  <si>
    <t>2012903</t>
  </si>
  <si>
    <t xml:space="preserve">      厂务公开</t>
  </si>
  <si>
    <t>2012904</t>
  </si>
  <si>
    <t>厂务公开</t>
  </si>
  <si>
    <t xml:space="preserve">      工会疗养休养</t>
  </si>
  <si>
    <t>2012905</t>
  </si>
  <si>
    <t>工会疗养休养</t>
  </si>
  <si>
    <t>2012950</t>
  </si>
  <si>
    <t xml:space="preserve">      其他群众团体事务支出</t>
  </si>
  <si>
    <t>2012999</t>
  </si>
  <si>
    <t>其他群众团体事务支出</t>
  </si>
  <si>
    <t xml:space="preserve">    党委办公厅（室）及相关机构事务</t>
  </si>
  <si>
    <t>20131</t>
  </si>
  <si>
    <t>党委办公厅（室）及相关机构事务</t>
  </si>
  <si>
    <t>2013101</t>
  </si>
  <si>
    <t>2013102</t>
  </si>
  <si>
    <t>2013103</t>
  </si>
  <si>
    <t xml:space="preserve">      专项业务</t>
  </si>
  <si>
    <t>2013105</t>
  </si>
  <si>
    <t>专项业务</t>
  </si>
  <si>
    <t>2013150</t>
  </si>
  <si>
    <t xml:space="preserve">      其他党委办公厅（室）及相关机构事务支出</t>
  </si>
  <si>
    <t>2013199</t>
  </si>
  <si>
    <t>其他党委办公厅（室）及相关机构事务支出</t>
  </si>
  <si>
    <t xml:space="preserve">    组织事务</t>
  </si>
  <si>
    <t>20132</t>
  </si>
  <si>
    <t>组织事务</t>
  </si>
  <si>
    <t>2013201</t>
  </si>
  <si>
    <t>2013202</t>
  </si>
  <si>
    <t>2013203</t>
  </si>
  <si>
    <t>2013250</t>
  </si>
  <si>
    <t xml:space="preserve">      其他组织事务支出</t>
  </si>
  <si>
    <t>2013299</t>
  </si>
  <si>
    <t>其他组织事务支出</t>
  </si>
  <si>
    <t xml:space="preserve">    宣传事务</t>
  </si>
  <si>
    <t>20133</t>
  </si>
  <si>
    <t>宣传事务</t>
  </si>
  <si>
    <t>2013301</t>
  </si>
  <si>
    <t>2013302</t>
  </si>
  <si>
    <t>2013303</t>
  </si>
  <si>
    <t>2013350</t>
  </si>
  <si>
    <t xml:space="preserve">      其他宣传事务支出</t>
  </si>
  <si>
    <t>2013399</t>
  </si>
  <si>
    <t>其他宣传事务支出</t>
  </si>
  <si>
    <t xml:space="preserve">    统战事务</t>
  </si>
  <si>
    <t>20134</t>
  </si>
  <si>
    <t>统战事务</t>
  </si>
  <si>
    <t>2013401</t>
  </si>
  <si>
    <t>2013402</t>
  </si>
  <si>
    <t>2013403</t>
  </si>
  <si>
    <t>2013450</t>
  </si>
  <si>
    <t xml:space="preserve">      其他统战事务支出</t>
  </si>
  <si>
    <t>2013499</t>
  </si>
  <si>
    <t>其他统战事务支出</t>
  </si>
  <si>
    <t xml:space="preserve">    对外联络事务</t>
  </si>
  <si>
    <t>20135</t>
  </si>
  <si>
    <t>对外联络事务</t>
  </si>
  <si>
    <t>2013501</t>
  </si>
  <si>
    <t>2013502</t>
  </si>
  <si>
    <t>2013503</t>
  </si>
  <si>
    <t>2013550</t>
  </si>
  <si>
    <t xml:space="preserve">      其他对外联络事务支出</t>
  </si>
  <si>
    <t>2013599</t>
  </si>
  <si>
    <t>其他对外联络事务支出</t>
  </si>
  <si>
    <t xml:space="preserve">    其他共产党事务支出</t>
  </si>
  <si>
    <t>20136</t>
  </si>
  <si>
    <t>其他共产党事务支出</t>
  </si>
  <si>
    <t>2013601</t>
  </si>
  <si>
    <t>2013602</t>
  </si>
  <si>
    <t>2013603</t>
  </si>
  <si>
    <t>2013650</t>
  </si>
  <si>
    <t xml:space="preserve">      其他共产党事务支出</t>
  </si>
  <si>
    <t>2013699</t>
  </si>
  <si>
    <t xml:space="preserve">    其他一般公共服务支出</t>
  </si>
  <si>
    <t>20199</t>
  </si>
  <si>
    <t>其他一般公共服务支出</t>
  </si>
  <si>
    <t xml:space="preserve">      国家赔偿费用支出</t>
  </si>
  <si>
    <t>2019901</t>
  </si>
  <si>
    <t>国家赔偿费用支出</t>
  </si>
  <si>
    <t xml:space="preserve">      其他一般公共服务支出</t>
  </si>
  <si>
    <t>2019999</t>
  </si>
  <si>
    <t>二、外交支出</t>
  </si>
  <si>
    <t>202</t>
  </si>
  <si>
    <t>20299</t>
  </si>
  <si>
    <t>20201</t>
  </si>
  <si>
    <t>外交管理事务</t>
  </si>
  <si>
    <t>20202</t>
  </si>
  <si>
    <t>驻外机构</t>
  </si>
  <si>
    <t>20203</t>
  </si>
  <si>
    <t>对外援助</t>
  </si>
  <si>
    <t>20204</t>
  </si>
  <si>
    <t>国际组织</t>
  </si>
  <si>
    <t xml:space="preserve">    对外合作与交流</t>
  </si>
  <si>
    <t>20205</t>
  </si>
  <si>
    <t>对外合作与交流</t>
  </si>
  <si>
    <t>20206</t>
  </si>
  <si>
    <t>对外宣传</t>
  </si>
  <si>
    <t>20207</t>
  </si>
  <si>
    <t>边界勘界联检</t>
  </si>
  <si>
    <t xml:space="preserve">    其他外交支出</t>
  </si>
  <si>
    <t>其他外交支出</t>
  </si>
  <si>
    <t>三、国防支出</t>
  </si>
  <si>
    <t>203</t>
  </si>
  <si>
    <t>20399</t>
  </si>
  <si>
    <t>20301</t>
  </si>
  <si>
    <t>现役部队</t>
  </si>
  <si>
    <t xml:space="preserve">    国防动员</t>
  </si>
  <si>
    <t>20306</t>
  </si>
  <si>
    <t>国防动员</t>
  </si>
  <si>
    <t xml:space="preserve">      兵役征集</t>
  </si>
  <si>
    <t>2030601</t>
  </si>
  <si>
    <t>兵役征集</t>
  </si>
  <si>
    <t xml:space="preserve">      经济动员</t>
  </si>
  <si>
    <t>2030602</t>
  </si>
  <si>
    <t>经济动员</t>
  </si>
  <si>
    <t xml:space="preserve">      人民防空</t>
  </si>
  <si>
    <t>2030603</t>
  </si>
  <si>
    <t>人民防空</t>
  </si>
  <si>
    <t xml:space="preserve">      交通战备</t>
  </si>
  <si>
    <t>2030604</t>
  </si>
  <si>
    <t>交通战备</t>
  </si>
  <si>
    <t xml:space="preserve">      国防教育</t>
  </si>
  <si>
    <t>2030605</t>
  </si>
  <si>
    <t>国防教育</t>
  </si>
  <si>
    <t xml:space="preserve">      预备役部队</t>
  </si>
  <si>
    <t>2030606</t>
  </si>
  <si>
    <t>20302</t>
  </si>
  <si>
    <t>预备役部队</t>
  </si>
  <si>
    <t xml:space="preserve">      民兵</t>
  </si>
  <si>
    <t>2030607</t>
  </si>
  <si>
    <t>20303</t>
  </si>
  <si>
    <t>民兵</t>
  </si>
  <si>
    <t xml:space="preserve">      其他国防动员支出</t>
  </si>
  <si>
    <t>2030699</t>
  </si>
  <si>
    <t>其他国防动员支出</t>
  </si>
  <si>
    <t>20304</t>
  </si>
  <si>
    <t>国防科研事业</t>
  </si>
  <si>
    <t>20305</t>
  </si>
  <si>
    <t>专项工程</t>
  </si>
  <si>
    <t xml:space="preserve">    其他国防支出</t>
  </si>
  <si>
    <t>其他国防支出</t>
  </si>
  <si>
    <t>四、公共安全支出</t>
  </si>
  <si>
    <t>204</t>
  </si>
  <si>
    <t xml:space="preserve">    武装警察</t>
  </si>
  <si>
    <t>20401</t>
  </si>
  <si>
    <t>武装警察</t>
  </si>
  <si>
    <t xml:space="preserve">      内卫</t>
  </si>
  <si>
    <t>2040101</t>
  </si>
  <si>
    <t>内卫</t>
  </si>
  <si>
    <t xml:space="preserve">      边防</t>
  </si>
  <si>
    <t>2040102</t>
  </si>
  <si>
    <t>边防</t>
  </si>
  <si>
    <t xml:space="preserve">      消防</t>
  </si>
  <si>
    <t>2040103</t>
  </si>
  <si>
    <t>消防</t>
  </si>
  <si>
    <t xml:space="preserve">      警卫</t>
  </si>
  <si>
    <t>2040104</t>
  </si>
  <si>
    <t>警卫</t>
  </si>
  <si>
    <t xml:space="preserve">      黄金</t>
  </si>
  <si>
    <t>2040105</t>
  </si>
  <si>
    <t>黄金</t>
  </si>
  <si>
    <t xml:space="preserve">      森林</t>
  </si>
  <si>
    <t>2040106</t>
  </si>
  <si>
    <t>森林</t>
  </si>
  <si>
    <t xml:space="preserve">      水电</t>
  </si>
  <si>
    <t>2040107</t>
  </si>
  <si>
    <t>水电</t>
  </si>
  <si>
    <t xml:space="preserve">      交通</t>
  </si>
  <si>
    <t>2040108</t>
  </si>
  <si>
    <t>交通</t>
  </si>
  <si>
    <t xml:space="preserve">      海警</t>
  </si>
  <si>
    <t>2040109</t>
  </si>
  <si>
    <t>海警</t>
  </si>
  <si>
    <t xml:space="preserve">      其他武装警察支出</t>
  </si>
  <si>
    <t>2040199</t>
  </si>
  <si>
    <t>其他武装警察支出</t>
  </si>
  <si>
    <t xml:space="preserve">    公安</t>
  </si>
  <si>
    <t>20402</t>
  </si>
  <si>
    <t>公安</t>
  </si>
  <si>
    <t>2040201</t>
  </si>
  <si>
    <t>2040202</t>
  </si>
  <si>
    <t>2040203</t>
  </si>
  <si>
    <t xml:space="preserve">      治安管理</t>
  </si>
  <si>
    <t>2040204</t>
  </si>
  <si>
    <t>治安管理</t>
  </si>
  <si>
    <t xml:space="preserve">      国内安全保卫</t>
  </si>
  <si>
    <t>2040205</t>
  </si>
  <si>
    <t>国内安全保卫</t>
  </si>
  <si>
    <t xml:space="preserve">      刑事侦查</t>
  </si>
  <si>
    <t>2040206</t>
  </si>
  <si>
    <t>刑事侦查</t>
  </si>
  <si>
    <t xml:space="preserve">      经济犯罪侦查</t>
  </si>
  <si>
    <t>2040207</t>
  </si>
  <si>
    <t>经济犯罪侦查</t>
  </si>
  <si>
    <t xml:space="preserve">      出入境管理</t>
  </si>
  <si>
    <t>2040208</t>
  </si>
  <si>
    <t>出入境管理</t>
  </si>
  <si>
    <t xml:space="preserve">      行动技术管理</t>
  </si>
  <si>
    <t>2040209</t>
  </si>
  <si>
    <t>行动技术管理</t>
  </si>
  <si>
    <t xml:space="preserve">      防范和处理邪教犯罪</t>
  </si>
  <si>
    <t>2040210</t>
  </si>
  <si>
    <t>防范和处理邪教犯罪</t>
  </si>
  <si>
    <t xml:space="preserve">      禁毒管理</t>
  </si>
  <si>
    <t>2040211</t>
  </si>
  <si>
    <t>禁毒管理</t>
  </si>
  <si>
    <t xml:space="preserve">      道路交通管理</t>
  </si>
  <si>
    <t>2040212</t>
  </si>
  <si>
    <t>道路交通管理</t>
  </si>
  <si>
    <t xml:space="preserve">      网络侦控管理</t>
  </si>
  <si>
    <t>2040213</t>
  </si>
  <si>
    <t>网络侦控管理</t>
  </si>
  <si>
    <t xml:space="preserve">      反恐怖</t>
  </si>
  <si>
    <t>2040214</t>
  </si>
  <si>
    <t>反恐怖</t>
  </si>
  <si>
    <t xml:space="preserve">      居民身份证管理</t>
  </si>
  <si>
    <t>2040215</t>
  </si>
  <si>
    <t>居民身份证管理</t>
  </si>
  <si>
    <t xml:space="preserve">      网络运行及维护</t>
  </si>
  <si>
    <t>2040216</t>
  </si>
  <si>
    <t>网络运行及维护</t>
  </si>
  <si>
    <t xml:space="preserve">      拘押收教场所管理</t>
  </si>
  <si>
    <t>2040217</t>
  </si>
  <si>
    <t>拘押收教场所管理</t>
  </si>
  <si>
    <t xml:space="preserve">      警犬繁育及训养</t>
  </si>
  <si>
    <t>2040218</t>
  </si>
  <si>
    <t>警犬繁育及训养</t>
  </si>
  <si>
    <t>2040219</t>
  </si>
  <si>
    <t>2040250</t>
  </si>
  <si>
    <t xml:space="preserve">      其他公安支出</t>
  </si>
  <si>
    <t>2040299</t>
  </si>
  <si>
    <t>其他公安支出</t>
  </si>
  <si>
    <t xml:space="preserve">    国家安全</t>
  </si>
  <si>
    <t>20403</t>
  </si>
  <si>
    <t>国家安全</t>
  </si>
  <si>
    <t>2040301</t>
  </si>
  <si>
    <t>2040302</t>
  </si>
  <si>
    <t>2040303</t>
  </si>
  <si>
    <t xml:space="preserve">      安全业务</t>
  </si>
  <si>
    <t>2040304</t>
  </si>
  <si>
    <t>安全业务</t>
  </si>
  <si>
    <t>2040350</t>
  </si>
  <si>
    <t xml:space="preserve">      其他国家安全支出</t>
  </si>
  <si>
    <t>2040399</t>
  </si>
  <si>
    <t>其他国家安全支出</t>
  </si>
  <si>
    <t xml:space="preserve">    检察</t>
  </si>
  <si>
    <t>20404</t>
  </si>
  <si>
    <t>检察</t>
  </si>
  <si>
    <t>2040401</t>
  </si>
  <si>
    <t>2040402</t>
  </si>
  <si>
    <t>2040403</t>
  </si>
  <si>
    <t xml:space="preserve">      查办和预防职务犯罪</t>
  </si>
  <si>
    <t>2040404</t>
  </si>
  <si>
    <t>查办和预防职务犯罪</t>
  </si>
  <si>
    <t xml:space="preserve">      公诉和审判监督</t>
  </si>
  <si>
    <t>2040405</t>
  </si>
  <si>
    <t>公诉和审判监督</t>
  </si>
  <si>
    <t xml:space="preserve">      侦查监督</t>
  </si>
  <si>
    <t>2040406</t>
  </si>
  <si>
    <t>侦查监督</t>
  </si>
  <si>
    <t xml:space="preserve">      执行监督</t>
  </si>
  <si>
    <t>2040407</t>
  </si>
  <si>
    <t>执行监督</t>
  </si>
  <si>
    <t xml:space="preserve">      控告申诉</t>
  </si>
  <si>
    <t>2040408</t>
  </si>
  <si>
    <t>控告申诉</t>
  </si>
  <si>
    <t xml:space="preserve">      “两房”建设</t>
  </si>
  <si>
    <t>2040409</t>
  </si>
  <si>
    <t>“两房”建设</t>
  </si>
  <si>
    <t>2040450</t>
  </si>
  <si>
    <t xml:space="preserve">      其他检察支出</t>
  </si>
  <si>
    <t>2040499</t>
  </si>
  <si>
    <t>其他检察支出</t>
  </si>
  <si>
    <t xml:space="preserve">    法院</t>
  </si>
  <si>
    <t>20405</t>
  </si>
  <si>
    <t>法院</t>
  </si>
  <si>
    <t>2040501</t>
  </si>
  <si>
    <t>2040502</t>
  </si>
  <si>
    <t>2040503</t>
  </si>
  <si>
    <t xml:space="preserve">      案件审判</t>
  </si>
  <si>
    <t>2040504</t>
  </si>
  <si>
    <t>案件审判</t>
  </si>
  <si>
    <t xml:space="preserve">      案件执行</t>
  </si>
  <si>
    <t>2040505</t>
  </si>
  <si>
    <t>案件执行</t>
  </si>
  <si>
    <t xml:space="preserve">      “两庭”建设</t>
  </si>
  <si>
    <t>2040506</t>
  </si>
  <si>
    <t>“两庭”建设</t>
  </si>
  <si>
    <t>2040550</t>
  </si>
  <si>
    <t xml:space="preserve">      其他法院支出</t>
  </si>
  <si>
    <t>2040599</t>
  </si>
  <si>
    <t>其他法院支出</t>
  </si>
  <si>
    <t xml:space="preserve">    司法</t>
  </si>
  <si>
    <t>20406</t>
  </si>
  <si>
    <t>司法</t>
  </si>
  <si>
    <t>2040601</t>
  </si>
  <si>
    <t>2040602</t>
  </si>
  <si>
    <t>2040603</t>
  </si>
  <si>
    <t xml:space="preserve">      基层司法业务</t>
  </si>
  <si>
    <t>2040604</t>
  </si>
  <si>
    <t>基层司法业务</t>
  </si>
  <si>
    <t xml:space="preserve">      普法宣传</t>
  </si>
  <si>
    <t>2040605</t>
  </si>
  <si>
    <t>普法宣传</t>
  </si>
  <si>
    <t xml:space="preserve">      律师公证管理</t>
  </si>
  <si>
    <t>2040606</t>
  </si>
  <si>
    <t>律师公证管理</t>
  </si>
  <si>
    <t xml:space="preserve">      法律援助</t>
  </si>
  <si>
    <t>2040607</t>
  </si>
  <si>
    <t>法律援助</t>
  </si>
  <si>
    <t xml:space="preserve">      司法统一考试</t>
  </si>
  <si>
    <t>2040608</t>
  </si>
  <si>
    <t>司法统一考试</t>
  </si>
  <si>
    <t xml:space="preserve">      仲裁</t>
  </si>
  <si>
    <t>2040609</t>
  </si>
  <si>
    <t>仲裁</t>
  </si>
  <si>
    <t>2040650</t>
  </si>
  <si>
    <t xml:space="preserve">      其他司法支出</t>
  </si>
  <si>
    <t>2040699</t>
  </si>
  <si>
    <t>其他司法支出</t>
  </si>
  <si>
    <t xml:space="preserve">    监狱</t>
  </si>
  <si>
    <t>20407</t>
  </si>
  <si>
    <t>监狱</t>
  </si>
  <si>
    <t>2040701</t>
  </si>
  <si>
    <t>2040702</t>
  </si>
  <si>
    <t>2040703</t>
  </si>
  <si>
    <t xml:space="preserve">      犯人生活</t>
  </si>
  <si>
    <t>2040704</t>
  </si>
  <si>
    <t>犯人生活</t>
  </si>
  <si>
    <t xml:space="preserve">      犯人改造</t>
  </si>
  <si>
    <t>2040705</t>
  </si>
  <si>
    <t>犯人改造</t>
  </si>
  <si>
    <t xml:space="preserve">      狱政设施建设</t>
  </si>
  <si>
    <t>2040706</t>
  </si>
  <si>
    <t>狱政设施建设</t>
  </si>
  <si>
    <t>2040750</t>
  </si>
  <si>
    <t xml:space="preserve">      其他监狱支出</t>
  </si>
  <si>
    <t>2040799</t>
  </si>
  <si>
    <t>其他监狱支出</t>
  </si>
  <si>
    <t xml:space="preserve">    强制隔离戒毒</t>
  </si>
  <si>
    <t>20408</t>
  </si>
  <si>
    <t>劳教</t>
  </si>
  <si>
    <t>2040801</t>
  </si>
  <si>
    <t>2040802</t>
  </si>
  <si>
    <t>2040803</t>
  </si>
  <si>
    <t xml:space="preserve">      强制隔离戒毒人员生活</t>
  </si>
  <si>
    <t>2040804</t>
  </si>
  <si>
    <t>劳教人员生活</t>
  </si>
  <si>
    <t xml:space="preserve">      强制隔离戒毒人员教育</t>
  </si>
  <si>
    <t>2040805</t>
  </si>
  <si>
    <t>劳教人员教育</t>
  </si>
  <si>
    <t xml:space="preserve">      所政设施建设</t>
  </si>
  <si>
    <t>2040806</t>
  </si>
  <si>
    <t>所政设施建设</t>
  </si>
  <si>
    <t>2040850</t>
  </si>
  <si>
    <t xml:space="preserve">      其他强制隔离戒毒支出</t>
  </si>
  <si>
    <t>2040899</t>
  </si>
  <si>
    <t>其他劳教支出</t>
  </si>
  <si>
    <t xml:space="preserve">    国家保密</t>
  </si>
  <si>
    <t>20409</t>
  </si>
  <si>
    <t>国家保密</t>
  </si>
  <si>
    <t>2040901</t>
  </si>
  <si>
    <t>2040902</t>
  </si>
  <si>
    <t>2040903</t>
  </si>
  <si>
    <t xml:space="preserve">      保密技术</t>
  </si>
  <si>
    <t>2040904</t>
  </si>
  <si>
    <t>保密技术</t>
  </si>
  <si>
    <t xml:space="preserve">      保密管理</t>
  </si>
  <si>
    <t>2040905</t>
  </si>
  <si>
    <t>保密管理</t>
  </si>
  <si>
    <t>2040950</t>
  </si>
  <si>
    <t xml:space="preserve">      其他国家保密支出</t>
  </si>
  <si>
    <t>2040999</t>
  </si>
  <si>
    <t>其他国家保密支出</t>
  </si>
  <si>
    <t xml:space="preserve">    缉私警察</t>
  </si>
  <si>
    <t>20410</t>
  </si>
  <si>
    <t>缉私警察</t>
  </si>
  <si>
    <t>2041001</t>
  </si>
  <si>
    <t>2041002</t>
  </si>
  <si>
    <t xml:space="preserve">      专项缉私活动支出</t>
  </si>
  <si>
    <t>2041003</t>
  </si>
  <si>
    <t>专项缉私活动支出</t>
  </si>
  <si>
    <t xml:space="preserve">      缉私情报</t>
  </si>
  <si>
    <t>2041004</t>
  </si>
  <si>
    <t>缉私情报</t>
  </si>
  <si>
    <t xml:space="preserve">      禁毒及缉毒</t>
  </si>
  <si>
    <t>2041005</t>
  </si>
  <si>
    <t>禁毒及缉毒</t>
  </si>
  <si>
    <t>2041006</t>
  </si>
  <si>
    <t xml:space="preserve">      其他缉私警察支出</t>
  </si>
  <si>
    <t>2041099</t>
  </si>
  <si>
    <t>其他缉私警察支出</t>
  </si>
  <si>
    <t xml:space="preserve">    其他公共安全支出</t>
  </si>
  <si>
    <t>20499</t>
  </si>
  <si>
    <t>其他公共安全支出</t>
  </si>
  <si>
    <t>五、教育支出</t>
  </si>
  <si>
    <t>205</t>
  </si>
  <si>
    <t xml:space="preserve">    教育管理事务</t>
  </si>
  <si>
    <t>20501</t>
  </si>
  <si>
    <t>教育管理事务</t>
  </si>
  <si>
    <t>2050101</t>
  </si>
  <si>
    <t>2050102</t>
  </si>
  <si>
    <t>2050103</t>
  </si>
  <si>
    <t xml:space="preserve">      其他教育管理事务支出</t>
  </si>
  <si>
    <t>2050199</t>
  </si>
  <si>
    <t>其他教育管理事务支出</t>
  </si>
  <si>
    <t xml:space="preserve">    普通教育</t>
  </si>
  <si>
    <t>20502</t>
  </si>
  <si>
    <t>普通教育</t>
  </si>
  <si>
    <t xml:space="preserve">      学前教育</t>
  </si>
  <si>
    <t>2050201</t>
  </si>
  <si>
    <t>学前教育</t>
  </si>
  <si>
    <t xml:space="preserve">      小学教育</t>
  </si>
  <si>
    <t>2050202</t>
  </si>
  <si>
    <t>小学教育</t>
  </si>
  <si>
    <t xml:space="preserve">      初中教育</t>
  </si>
  <si>
    <t>2050203</t>
  </si>
  <si>
    <t>初中教育</t>
  </si>
  <si>
    <t xml:space="preserve">      高中教育</t>
  </si>
  <si>
    <t>2050204</t>
  </si>
  <si>
    <t>高中教育</t>
  </si>
  <si>
    <t xml:space="preserve">      高等教育</t>
  </si>
  <si>
    <t>2050205</t>
  </si>
  <si>
    <t>高等教育</t>
  </si>
  <si>
    <t xml:space="preserve">      化解农村义务教育债务支出</t>
  </si>
  <si>
    <t>2050206</t>
  </si>
  <si>
    <t>化解农村义务教育债务支出</t>
  </si>
  <si>
    <t xml:space="preserve">      化解普通高中债务支出</t>
  </si>
  <si>
    <t>2050207</t>
  </si>
  <si>
    <t>化解普通高中债务支出</t>
  </si>
  <si>
    <t xml:space="preserve">      其他普通教育支出</t>
  </si>
  <si>
    <t>2050299</t>
  </si>
  <si>
    <t>其他普通教育支出</t>
  </si>
  <si>
    <t xml:space="preserve">    职业教育</t>
  </si>
  <si>
    <t>20503</t>
  </si>
  <si>
    <t>职业教育</t>
  </si>
  <si>
    <t xml:space="preserve">      初等职业教育</t>
  </si>
  <si>
    <t>2050301</t>
  </si>
  <si>
    <t>初等职业教育</t>
  </si>
  <si>
    <t xml:space="preserve">      中专教育</t>
  </si>
  <si>
    <t>2050302</t>
  </si>
  <si>
    <t>中专教育</t>
  </si>
  <si>
    <t xml:space="preserve">      技校教育</t>
  </si>
  <si>
    <t>2050303</t>
  </si>
  <si>
    <t>技校教育</t>
  </si>
  <si>
    <t xml:space="preserve">      职业高中教育</t>
  </si>
  <si>
    <t>2050304</t>
  </si>
  <si>
    <t>职业高中教育</t>
  </si>
  <si>
    <t xml:space="preserve">      高等职业教育</t>
  </si>
  <si>
    <t>2050305</t>
  </si>
  <si>
    <t>高等职业教育</t>
  </si>
  <si>
    <t xml:space="preserve">      其他职业教育支出</t>
  </si>
  <si>
    <t>2050399</t>
  </si>
  <si>
    <t>其他职业教育支出</t>
  </si>
  <si>
    <t xml:space="preserve">    成人教育</t>
  </si>
  <si>
    <t>20504</t>
  </si>
  <si>
    <t>成人教育</t>
  </si>
  <si>
    <t xml:space="preserve">      成人初等教育</t>
  </si>
  <si>
    <t>2050401</t>
  </si>
  <si>
    <t>成人初等教育</t>
  </si>
  <si>
    <t xml:space="preserve">      成人中等教育</t>
  </si>
  <si>
    <t>2050402</t>
  </si>
  <si>
    <t>成人中等教育</t>
  </si>
  <si>
    <t xml:space="preserve">      成人高等教育</t>
  </si>
  <si>
    <t>2050403</t>
  </si>
  <si>
    <t>成人高等教育</t>
  </si>
  <si>
    <t xml:space="preserve">      成人广播电视教育</t>
  </si>
  <si>
    <t>2050404</t>
  </si>
  <si>
    <t>成人广播电视教育</t>
  </si>
  <si>
    <t xml:space="preserve">      其他成人教育支出</t>
  </si>
  <si>
    <t>2050499</t>
  </si>
  <si>
    <t>其他成人教育支出</t>
  </si>
  <si>
    <t xml:space="preserve">    广播电视教育</t>
  </si>
  <si>
    <t>20505</t>
  </si>
  <si>
    <t>广播电视教育</t>
  </si>
  <si>
    <t xml:space="preserve">      广播电视学校</t>
  </si>
  <si>
    <t>2050501</t>
  </si>
  <si>
    <t>广播电视学校</t>
  </si>
  <si>
    <t xml:space="preserve">      教育电视台</t>
  </si>
  <si>
    <t>2050502</t>
  </si>
  <si>
    <t>教育电视台</t>
  </si>
  <si>
    <t xml:space="preserve">      其他广播电视教育支出</t>
  </si>
  <si>
    <t>2050599</t>
  </si>
  <si>
    <t>其他广播电视教育支出</t>
  </si>
  <si>
    <t xml:space="preserve">    留学教育</t>
  </si>
  <si>
    <t>20506</t>
  </si>
  <si>
    <t>留学教育</t>
  </si>
  <si>
    <t xml:space="preserve">      出国留学教育</t>
  </si>
  <si>
    <t>2050601</t>
  </si>
  <si>
    <t>出国留学教育</t>
  </si>
  <si>
    <t xml:space="preserve">      来华留学教育</t>
  </si>
  <si>
    <t>2050602</t>
  </si>
  <si>
    <t>来华留学教育</t>
  </si>
  <si>
    <t xml:space="preserve">      其他留学教育支出</t>
  </si>
  <si>
    <t>2050699</t>
  </si>
  <si>
    <t>其他留学教育支出</t>
  </si>
  <si>
    <t xml:space="preserve">    特殊教育</t>
  </si>
  <si>
    <t>20507</t>
  </si>
  <si>
    <t>特殊教育</t>
  </si>
  <si>
    <t xml:space="preserve">      特殊学校教育</t>
  </si>
  <si>
    <t>2050701</t>
  </si>
  <si>
    <t>特殊学校教育</t>
  </si>
  <si>
    <t xml:space="preserve">      工读学校教育</t>
  </si>
  <si>
    <t>2050702</t>
  </si>
  <si>
    <t>工读学校教育</t>
  </si>
  <si>
    <t xml:space="preserve">      其他特殊教育支出</t>
  </si>
  <si>
    <t>2050799</t>
  </si>
  <si>
    <t>其他特殊教育支出</t>
  </si>
  <si>
    <t xml:space="preserve">    进修及培训</t>
  </si>
  <si>
    <t>20508</t>
  </si>
  <si>
    <t>教师进修及干部继续教育</t>
  </si>
  <si>
    <t xml:space="preserve">      教师进修</t>
  </si>
  <si>
    <t>2050801</t>
  </si>
  <si>
    <t>教师进修</t>
  </si>
  <si>
    <t xml:space="preserve">      干部教育</t>
  </si>
  <si>
    <t>2050802</t>
  </si>
  <si>
    <t>干部教育</t>
  </si>
  <si>
    <t xml:space="preserve">      培训支出</t>
  </si>
  <si>
    <t>2050803</t>
  </si>
  <si>
    <t>培训支出</t>
  </si>
  <si>
    <t xml:space="preserve">      退役士兵能力提升</t>
  </si>
  <si>
    <t>2050804</t>
  </si>
  <si>
    <t>退役士兵能力提升</t>
  </si>
  <si>
    <t xml:space="preserve">      其他进修及培训</t>
  </si>
  <si>
    <t>2050899</t>
  </si>
  <si>
    <t>其他教师进修及干部继续教育支出</t>
  </si>
  <si>
    <t xml:space="preserve">    教育费附加安排的支出</t>
  </si>
  <si>
    <t>20509</t>
  </si>
  <si>
    <t>教育费附加安排的支出</t>
  </si>
  <si>
    <t xml:space="preserve">      农村中小学校舍建设</t>
  </si>
  <si>
    <t>2050901</t>
  </si>
  <si>
    <t>农村中小学校舍建设</t>
  </si>
  <si>
    <t xml:space="preserve">      农村中小学教学设施</t>
  </si>
  <si>
    <t>2050902</t>
  </si>
  <si>
    <t>农村中小学教学设施</t>
  </si>
  <si>
    <t xml:space="preserve">      城市中小学校舍建设</t>
  </si>
  <si>
    <t>2050903</t>
  </si>
  <si>
    <t>城市中小学校舍建设</t>
  </si>
  <si>
    <t xml:space="preserve">      城市中小学教学设施</t>
  </si>
  <si>
    <t>2050904</t>
  </si>
  <si>
    <t>城市中小学教学设施</t>
  </si>
  <si>
    <t xml:space="preserve">      中等职业学校教学设施</t>
  </si>
  <si>
    <t>2050905</t>
  </si>
  <si>
    <t>中等职业学校教学设施</t>
  </si>
  <si>
    <t xml:space="preserve">      其他教育费附加安排的支出</t>
  </si>
  <si>
    <t>2050999</t>
  </si>
  <si>
    <t>其他教育费附加安排的支出</t>
  </si>
  <si>
    <t xml:space="preserve">    其他教育支出</t>
  </si>
  <si>
    <t>20599</t>
  </si>
  <si>
    <t>其他教育支出</t>
  </si>
  <si>
    <t>六、科学技术支出</t>
  </si>
  <si>
    <t>206</t>
  </si>
  <si>
    <t xml:space="preserve">    科学技术管理事务</t>
  </si>
  <si>
    <t>20601</t>
  </si>
  <si>
    <t>科学技术管理事务</t>
  </si>
  <si>
    <t>2060101</t>
  </si>
  <si>
    <t>2060102</t>
  </si>
  <si>
    <t>2060103</t>
  </si>
  <si>
    <t xml:space="preserve">      其他科学技术管理事务支出</t>
  </si>
  <si>
    <t>2060199</t>
  </si>
  <si>
    <t>其他科学技术管理事务支出</t>
  </si>
  <si>
    <t xml:space="preserve">    基础研究</t>
  </si>
  <si>
    <t>20602</t>
  </si>
  <si>
    <t>基础研究</t>
  </si>
  <si>
    <t xml:space="preserve">      机构运行</t>
  </si>
  <si>
    <t>2060201</t>
  </si>
  <si>
    <t>机构运行</t>
  </si>
  <si>
    <t xml:space="preserve">      重点基础研究规划</t>
  </si>
  <si>
    <t>2060202</t>
  </si>
  <si>
    <t>重点基础研究规划</t>
  </si>
  <si>
    <t xml:space="preserve">      自然科学基金</t>
  </si>
  <si>
    <t>2060203</t>
  </si>
  <si>
    <t>自然科学基金</t>
  </si>
  <si>
    <t xml:space="preserve">      重点实验室及相关设施</t>
  </si>
  <si>
    <t>2060204</t>
  </si>
  <si>
    <t>重点实验室及相关设施</t>
  </si>
  <si>
    <t xml:space="preserve">      重大科学工程</t>
  </si>
  <si>
    <t>2060205</t>
  </si>
  <si>
    <t>重大科学工程</t>
  </si>
  <si>
    <t xml:space="preserve">      专项基础科研</t>
  </si>
  <si>
    <t>2060206</t>
  </si>
  <si>
    <t>专项基础科研</t>
  </si>
  <si>
    <t xml:space="preserve">      专项技术基础</t>
  </si>
  <si>
    <t>2060207</t>
  </si>
  <si>
    <t>专项技术基础</t>
  </si>
  <si>
    <t xml:space="preserve">      其他基础研究支出</t>
  </si>
  <si>
    <t>2060299</t>
  </si>
  <si>
    <t>其他基础研究支出</t>
  </si>
  <si>
    <t xml:space="preserve">    应用研究</t>
  </si>
  <si>
    <t>20603</t>
  </si>
  <si>
    <t>应用研究</t>
  </si>
  <si>
    <t>2060301</t>
  </si>
  <si>
    <t xml:space="preserve">      社会公益研究</t>
  </si>
  <si>
    <t>2060302</t>
  </si>
  <si>
    <t>社会公益研究</t>
  </si>
  <si>
    <t xml:space="preserve">      高技术研究</t>
  </si>
  <si>
    <t>2060303</t>
  </si>
  <si>
    <t>高技术研究</t>
  </si>
  <si>
    <t xml:space="preserve">      专项科研试制</t>
  </si>
  <si>
    <t>2060304</t>
  </si>
  <si>
    <t>专项科研试制</t>
  </si>
  <si>
    <t xml:space="preserve">      其他应用研究支出</t>
  </si>
  <si>
    <t>2060399</t>
  </si>
  <si>
    <t>其他应用研究支出</t>
  </si>
  <si>
    <t xml:space="preserve">    技术研究与开发</t>
  </si>
  <si>
    <t>20604</t>
  </si>
  <si>
    <t>技术研究与开发</t>
  </si>
  <si>
    <t>2060401</t>
  </si>
  <si>
    <t xml:space="preserve">      应用技术研究与开发</t>
  </si>
  <si>
    <t>2060402</t>
  </si>
  <si>
    <t>应用技术研究与开发</t>
  </si>
  <si>
    <t xml:space="preserve">      产业技术研究与开发</t>
  </si>
  <si>
    <t>2060403</t>
  </si>
  <si>
    <t>产业技术研究与开发</t>
  </si>
  <si>
    <t xml:space="preserve">      科技成果转化与扩散</t>
  </si>
  <si>
    <t>2060404</t>
  </si>
  <si>
    <t>科技成果转化与扩散</t>
  </si>
  <si>
    <t xml:space="preserve">      其他技术研究与开发支出</t>
  </si>
  <si>
    <t>2060499</t>
  </si>
  <si>
    <t>其他技术研究与开发支出</t>
  </si>
  <si>
    <t xml:space="preserve">    科技条件与服务</t>
  </si>
  <si>
    <t>20605</t>
  </si>
  <si>
    <t>科技条件与服务</t>
  </si>
  <si>
    <t>2060501</t>
  </si>
  <si>
    <t xml:space="preserve">      技术创新服务体系</t>
  </si>
  <si>
    <t>2060502</t>
  </si>
  <si>
    <t>技术创新服务体系</t>
  </si>
  <si>
    <t xml:space="preserve">      科技条件专项</t>
  </si>
  <si>
    <t>2060503</t>
  </si>
  <si>
    <t>科技条件专项</t>
  </si>
  <si>
    <t xml:space="preserve">      其他科技条件与服务支出</t>
  </si>
  <si>
    <t>2060599</t>
  </si>
  <si>
    <t>其他科技条件与服务支出</t>
  </si>
  <si>
    <t xml:space="preserve">    社会科学</t>
  </si>
  <si>
    <t>20606</t>
  </si>
  <si>
    <t>社会科学</t>
  </si>
  <si>
    <t xml:space="preserve">      社会科学研究机构</t>
  </si>
  <si>
    <t>2060601</t>
  </si>
  <si>
    <t>社会科学研究机构</t>
  </si>
  <si>
    <t xml:space="preserve">      社会科学研究</t>
  </si>
  <si>
    <t>2060602</t>
  </si>
  <si>
    <t>社会科学研究</t>
  </si>
  <si>
    <t xml:space="preserve">      社科基金支出</t>
  </si>
  <si>
    <t>2060603</t>
  </si>
  <si>
    <t>社科基金支出</t>
  </si>
  <si>
    <t xml:space="preserve">      其他社会科学支出</t>
  </si>
  <si>
    <t>2060699</t>
  </si>
  <si>
    <t>其他社会科学支出</t>
  </si>
  <si>
    <t xml:space="preserve">    科学技术普及</t>
  </si>
  <si>
    <t>20607</t>
  </si>
  <si>
    <t>科学技术普及</t>
  </si>
  <si>
    <t>2060701</t>
  </si>
  <si>
    <t xml:space="preserve">      科普活动</t>
  </si>
  <si>
    <t>2060702</t>
  </si>
  <si>
    <t>科普活动</t>
  </si>
  <si>
    <t xml:space="preserve">      青少年科技活动</t>
  </si>
  <si>
    <t>2060703</t>
  </si>
  <si>
    <t>青少年科技活动</t>
  </si>
  <si>
    <t xml:space="preserve">      学术交流活动</t>
  </si>
  <si>
    <t>2060704</t>
  </si>
  <si>
    <t>学术交流活动</t>
  </si>
  <si>
    <t xml:space="preserve">      科技馆站</t>
  </si>
  <si>
    <t>2060705</t>
  </si>
  <si>
    <t>科技馆站</t>
  </si>
  <si>
    <t xml:space="preserve">      其他科学技术普及支出</t>
  </si>
  <si>
    <t>2060799</t>
  </si>
  <si>
    <t>其他科学技术普及支出</t>
  </si>
  <si>
    <t xml:space="preserve">    科技交流与合作</t>
  </si>
  <si>
    <t>20608</t>
  </si>
  <si>
    <t>科技交流与合作</t>
  </si>
  <si>
    <t xml:space="preserve">      国际交流与合作</t>
  </si>
  <si>
    <t>2060801</t>
  </si>
  <si>
    <t>国际交流与合作</t>
  </si>
  <si>
    <t xml:space="preserve">      重大科技合作项目</t>
  </si>
  <si>
    <t>2060802</t>
  </si>
  <si>
    <t>重大科技合作项目</t>
  </si>
  <si>
    <t xml:space="preserve">      其他科技交流与合作支出</t>
  </si>
  <si>
    <t>2060899</t>
  </si>
  <si>
    <t>其他科技交流与合作支出</t>
  </si>
  <si>
    <t xml:space="preserve">    科技重大专项</t>
  </si>
  <si>
    <t>20609</t>
  </si>
  <si>
    <t>科技重大专项</t>
  </si>
  <si>
    <t xml:space="preserve">    其他科学技术支出</t>
  </si>
  <si>
    <t>20699</t>
  </si>
  <si>
    <t>其他科学技术支出</t>
  </si>
  <si>
    <t xml:space="preserve">      科技奖励</t>
  </si>
  <si>
    <t>2069901</t>
  </si>
  <si>
    <t>科技奖励</t>
  </si>
  <si>
    <t xml:space="preserve">      核应急</t>
  </si>
  <si>
    <t>2069902</t>
  </si>
  <si>
    <t>核应急</t>
  </si>
  <si>
    <t xml:space="preserve">      转制科研机构</t>
  </si>
  <si>
    <t>2069903</t>
  </si>
  <si>
    <t>转制科研机构</t>
  </si>
  <si>
    <t xml:space="preserve">      其他科学技术支出</t>
  </si>
  <si>
    <t>2069999</t>
  </si>
  <si>
    <t>七、文化体育与传媒支出</t>
  </si>
  <si>
    <t>207</t>
  </si>
  <si>
    <t xml:space="preserve">    文化</t>
  </si>
  <si>
    <t>20701</t>
  </si>
  <si>
    <t>文化</t>
  </si>
  <si>
    <t>2070101</t>
  </si>
  <si>
    <t>2070102</t>
  </si>
  <si>
    <t>2070103</t>
  </si>
  <si>
    <t xml:space="preserve">      图书馆</t>
  </si>
  <si>
    <t>2070104</t>
  </si>
  <si>
    <t>图书馆</t>
  </si>
  <si>
    <t xml:space="preserve">      文化展示及纪念机构</t>
  </si>
  <si>
    <t>2070105</t>
  </si>
  <si>
    <t>文化展示及纪念机构</t>
  </si>
  <si>
    <t xml:space="preserve">      艺术表演场所</t>
  </si>
  <si>
    <t>2070106</t>
  </si>
  <si>
    <t>艺术表演场所</t>
  </si>
  <si>
    <t xml:space="preserve">      艺术表演团体</t>
  </si>
  <si>
    <t>2070107</t>
  </si>
  <si>
    <t>艺术表演团体</t>
  </si>
  <si>
    <t xml:space="preserve">      文化活动</t>
  </si>
  <si>
    <t>2070108</t>
  </si>
  <si>
    <t>文化活动</t>
  </si>
  <si>
    <t xml:space="preserve">      群众文化</t>
  </si>
  <si>
    <t>2070109</t>
  </si>
  <si>
    <t>群众文化</t>
  </si>
  <si>
    <t xml:space="preserve">      文化交流与合作</t>
  </si>
  <si>
    <t>2070110</t>
  </si>
  <si>
    <t>文化交流与合作</t>
  </si>
  <si>
    <t xml:space="preserve">      文化创作与保护</t>
  </si>
  <si>
    <t>2070111</t>
  </si>
  <si>
    <t>文化创作与保护</t>
  </si>
  <si>
    <t xml:space="preserve">      文化市场管理</t>
  </si>
  <si>
    <t>2070112</t>
  </si>
  <si>
    <t>文化市场管理</t>
  </si>
  <si>
    <t xml:space="preserve">      其他文化支出</t>
  </si>
  <si>
    <t>2070199</t>
  </si>
  <si>
    <t>其他文化支出</t>
  </si>
  <si>
    <t xml:space="preserve">    文物</t>
  </si>
  <si>
    <t>20702</t>
  </si>
  <si>
    <t>文物</t>
  </si>
  <si>
    <t>2070201</t>
  </si>
  <si>
    <t>2070202</t>
  </si>
  <si>
    <t>2070203</t>
  </si>
  <si>
    <t xml:space="preserve">      文物保护</t>
  </si>
  <si>
    <t>2070204</t>
  </si>
  <si>
    <t>文物保护</t>
  </si>
  <si>
    <t xml:space="preserve">      博物馆</t>
  </si>
  <si>
    <t>2070205</t>
  </si>
  <si>
    <t>博物馆</t>
  </si>
  <si>
    <t xml:space="preserve">      历史名城与古迹</t>
  </si>
  <si>
    <t>2070206</t>
  </si>
  <si>
    <t>历史名城与古迹</t>
  </si>
  <si>
    <t xml:space="preserve">      其他文物支出</t>
  </si>
  <si>
    <t>2070299</t>
  </si>
  <si>
    <t>其他文物支出</t>
  </si>
  <si>
    <t xml:space="preserve">    体育</t>
  </si>
  <si>
    <t>20703</t>
  </si>
  <si>
    <t>体育</t>
  </si>
  <si>
    <t>2070301</t>
  </si>
  <si>
    <t>2070302</t>
  </si>
  <si>
    <t>2070303</t>
  </si>
  <si>
    <t xml:space="preserve">      运动项目管理</t>
  </si>
  <si>
    <t>2070304</t>
  </si>
  <si>
    <t>运动项目管理</t>
  </si>
  <si>
    <t xml:space="preserve">      体育竞赛</t>
  </si>
  <si>
    <t>2070305</t>
  </si>
  <si>
    <t>体育竞赛</t>
  </si>
  <si>
    <t xml:space="preserve">      体育训练</t>
  </si>
  <si>
    <t>2070306</t>
  </si>
  <si>
    <t>体育训练</t>
  </si>
  <si>
    <t xml:space="preserve">      体育场馆</t>
  </si>
  <si>
    <t>2070307</t>
  </si>
  <si>
    <t>体育场馆</t>
  </si>
  <si>
    <t xml:space="preserve">      群众体育</t>
  </si>
  <si>
    <t>2070308</t>
  </si>
  <si>
    <t>群众体育</t>
  </si>
  <si>
    <t xml:space="preserve">      体育交流与合作</t>
  </si>
  <si>
    <t>2070309</t>
  </si>
  <si>
    <t>体育交流与合作</t>
  </si>
  <si>
    <t xml:space="preserve">      其他体育支出</t>
  </si>
  <si>
    <t>2070399</t>
  </si>
  <si>
    <t>其他体育支出</t>
  </si>
  <si>
    <t xml:space="preserve">    广播影视</t>
  </si>
  <si>
    <t>20704</t>
  </si>
  <si>
    <t>广播影视</t>
  </si>
  <si>
    <t>2070401</t>
  </si>
  <si>
    <t>2070402</t>
  </si>
  <si>
    <t>2070403</t>
  </si>
  <si>
    <t xml:space="preserve">      广播</t>
  </si>
  <si>
    <t>2070404</t>
  </si>
  <si>
    <t>广播</t>
  </si>
  <si>
    <t xml:space="preserve">      电视</t>
  </si>
  <si>
    <t>2070405</t>
  </si>
  <si>
    <t>电视</t>
  </si>
  <si>
    <t xml:space="preserve">      电影</t>
  </si>
  <si>
    <t>2070406</t>
  </si>
  <si>
    <t>电影</t>
  </si>
  <si>
    <t>2070499</t>
  </si>
  <si>
    <t>2070407</t>
  </si>
  <si>
    <t>广播电视监控</t>
  </si>
  <si>
    <t xml:space="preserve">      其他广播影视支出</t>
  </si>
  <si>
    <t>其他广播影视支出</t>
  </si>
  <si>
    <t xml:space="preserve">    新闻出版</t>
  </si>
  <si>
    <t>20705</t>
  </si>
  <si>
    <t>新闻出版</t>
  </si>
  <si>
    <t>2070501</t>
  </si>
  <si>
    <t>2070502</t>
  </si>
  <si>
    <t>2070503</t>
  </si>
  <si>
    <t xml:space="preserve">      新闻通讯</t>
  </si>
  <si>
    <t>2070504</t>
  </si>
  <si>
    <t>新闻通讯</t>
  </si>
  <si>
    <t xml:space="preserve">      出版发行</t>
  </si>
  <si>
    <t>2070505</t>
  </si>
  <si>
    <t>出版发行</t>
  </si>
  <si>
    <t xml:space="preserve">      版权管理</t>
  </si>
  <si>
    <t>2070506</t>
  </si>
  <si>
    <t>版权管理</t>
  </si>
  <si>
    <t xml:space="preserve">      出版市场管理</t>
  </si>
  <si>
    <t>2070507</t>
  </si>
  <si>
    <t>出版市场管理</t>
  </si>
  <si>
    <t xml:space="preserve">      其他新闻出版支出</t>
  </si>
  <si>
    <t>2070599</t>
  </si>
  <si>
    <t>其他新闻出版支出</t>
  </si>
  <si>
    <t xml:space="preserve">    其他文化体育与传媒支出</t>
  </si>
  <si>
    <t>20799</t>
  </si>
  <si>
    <t>其他文化体育与传媒支出</t>
  </si>
  <si>
    <t xml:space="preserve">      宣传文化发展专项支出</t>
  </si>
  <si>
    <t>2079902</t>
  </si>
  <si>
    <t>宣传文化发展专项支出</t>
  </si>
  <si>
    <t xml:space="preserve">      文化产业发展专项支出</t>
  </si>
  <si>
    <t>2079903</t>
  </si>
  <si>
    <t>文化产业发展专项支出</t>
  </si>
  <si>
    <t xml:space="preserve">      其他文化体育与传媒支出</t>
  </si>
  <si>
    <t>2079999</t>
  </si>
  <si>
    <t>八、社会保障和就业</t>
  </si>
  <si>
    <t>208</t>
  </si>
  <si>
    <t xml:space="preserve">    人力资源和社会保障管理事务</t>
  </si>
  <si>
    <t>20801</t>
  </si>
  <si>
    <t>人力资源和社会保障管理事务</t>
  </si>
  <si>
    <t>2080101</t>
  </si>
  <si>
    <t>2080102</t>
  </si>
  <si>
    <t>2080103</t>
  </si>
  <si>
    <t xml:space="preserve">      综合业务管理</t>
  </si>
  <si>
    <t>2080104</t>
  </si>
  <si>
    <t>综合业务管理</t>
  </si>
  <si>
    <t xml:space="preserve">      劳动保障监察</t>
  </si>
  <si>
    <t>2080105</t>
  </si>
  <si>
    <t>劳动保障监察</t>
  </si>
  <si>
    <t xml:space="preserve">      就业管理事务</t>
  </si>
  <si>
    <t>2080106</t>
  </si>
  <si>
    <t>就业管理事务</t>
  </si>
  <si>
    <t xml:space="preserve">      社会保险业务管理事务</t>
  </si>
  <si>
    <t>2080107</t>
  </si>
  <si>
    <t>社会保险业务管理事务</t>
  </si>
  <si>
    <t>2080108</t>
  </si>
  <si>
    <t>金保工程</t>
  </si>
  <si>
    <t xml:space="preserve">      社会保险经办机构</t>
  </si>
  <si>
    <t>2080109</t>
  </si>
  <si>
    <t>社会保险经办机构</t>
  </si>
  <si>
    <t xml:space="preserve">      劳动关系和维权</t>
  </si>
  <si>
    <t>2080110</t>
  </si>
  <si>
    <t>劳动关系和维权</t>
  </si>
  <si>
    <t xml:space="preserve">      公共就业服务和职业技能鉴定机构</t>
  </si>
  <si>
    <t>2080111</t>
  </si>
  <si>
    <t>公共就业服务和职业技能鉴定机构</t>
  </si>
  <si>
    <t xml:space="preserve">      劳动人事争议调解仲裁</t>
  </si>
  <si>
    <t>2080112</t>
  </si>
  <si>
    <t>劳动人事争议调解仲裁</t>
  </si>
  <si>
    <t xml:space="preserve">      其他人力资源和社会保障管理事务支出</t>
  </si>
  <si>
    <t>2080199</t>
  </si>
  <si>
    <t>其他人力资源和社会保障管理事务支出</t>
  </si>
  <si>
    <t xml:space="preserve">    民政管理事务</t>
  </si>
  <si>
    <t>20802</t>
  </si>
  <si>
    <t>民政管理事务</t>
  </si>
  <si>
    <t>2080201</t>
  </si>
  <si>
    <t>2080202</t>
  </si>
  <si>
    <t>2080203</t>
  </si>
  <si>
    <t xml:space="preserve">      拥军优属</t>
  </si>
  <si>
    <t>2080204</t>
  </si>
  <si>
    <t>拥军优属</t>
  </si>
  <si>
    <t xml:space="preserve">      老龄事务</t>
  </si>
  <si>
    <t>2080205</t>
  </si>
  <si>
    <t>老龄事务</t>
  </si>
  <si>
    <t xml:space="preserve">      民间组织管理</t>
  </si>
  <si>
    <t>2080206</t>
  </si>
  <si>
    <t>民间组织管理</t>
  </si>
  <si>
    <t xml:space="preserve">      行政区划和地名管理</t>
  </si>
  <si>
    <t>2080207</t>
  </si>
  <si>
    <t>行政区划和地名管理</t>
  </si>
  <si>
    <t xml:space="preserve">      基层政权和社区建设</t>
  </si>
  <si>
    <t>2080208</t>
  </si>
  <si>
    <t>基层政权和社区建设</t>
  </si>
  <si>
    <t xml:space="preserve">      部队供应</t>
  </si>
  <si>
    <t>2080209</t>
  </si>
  <si>
    <t>部队供应</t>
  </si>
  <si>
    <t xml:space="preserve">      其他民政管理事务支出</t>
  </si>
  <si>
    <t>2080299</t>
  </si>
  <si>
    <t>其他民政管理事务支出</t>
  </si>
  <si>
    <t xml:space="preserve">    财政对社会保险基金的补助</t>
  </si>
  <si>
    <t>20803</t>
  </si>
  <si>
    <t>财政对社会保险基金的补助</t>
  </si>
  <si>
    <t xml:space="preserve">      财政对基本养老保险基金的补助</t>
  </si>
  <si>
    <t>2080301</t>
  </si>
  <si>
    <t>财政对基本养老保险基金的补助</t>
  </si>
  <si>
    <t xml:space="preserve">      财政对失业保险基金的补助</t>
  </si>
  <si>
    <t>2080302</t>
  </si>
  <si>
    <t>财政对失业保险基金的补助</t>
  </si>
  <si>
    <t xml:space="preserve">      财政对基本医疗保险基金的补助</t>
  </si>
  <si>
    <t>2080303</t>
  </si>
  <si>
    <t>财政对基本医疗保险基金的补助</t>
  </si>
  <si>
    <t xml:space="preserve">      财政对工伤保险基金的补助</t>
  </si>
  <si>
    <t>2080304</t>
  </si>
  <si>
    <t>财政对工伤保险基金的补助</t>
  </si>
  <si>
    <t xml:space="preserve">      财政对生育保险基金的补助</t>
  </si>
  <si>
    <t>2080305</t>
  </si>
  <si>
    <t>财政对生育保险基金的补助</t>
  </si>
  <si>
    <t xml:space="preserve">      财政对城乡居民基本养老保险基金的补助</t>
  </si>
  <si>
    <t>2080308</t>
  </si>
  <si>
    <t>财政对城乡居民社会养老保险基金的补助</t>
  </si>
  <si>
    <t xml:space="preserve">      财政对其他社会保险基金的补助</t>
  </si>
  <si>
    <t>2080399</t>
  </si>
  <si>
    <t>财政对其他社会保险基金的补助</t>
  </si>
  <si>
    <t xml:space="preserve">    </t>
  </si>
  <si>
    <t>20899</t>
  </si>
  <si>
    <t>20804</t>
  </si>
  <si>
    <t>补充全国社会保障基金</t>
  </si>
  <si>
    <t xml:space="preserve">    行政事业单位离退休</t>
  </si>
  <si>
    <t>20805</t>
  </si>
  <si>
    <t>行政事业单位离退休</t>
  </si>
  <si>
    <t xml:space="preserve">      归口管理的行政单位离退休</t>
  </si>
  <si>
    <t>2080501</t>
  </si>
  <si>
    <t>归口管理的行政单位离退休</t>
  </si>
  <si>
    <t xml:space="preserve">      事业单位离退休</t>
  </si>
  <si>
    <t>2080502</t>
  </si>
  <si>
    <t>事业单位离退休</t>
  </si>
  <si>
    <t xml:space="preserve">      离退休人员管理机构</t>
  </si>
  <si>
    <t>2080503</t>
  </si>
  <si>
    <t>离退休人员管理机构</t>
  </si>
  <si>
    <t xml:space="preserve">      未归口管理的行政单位离退休</t>
  </si>
  <si>
    <t>2080504</t>
  </si>
  <si>
    <t>未归口管理的行政单位离退休</t>
  </si>
  <si>
    <t xml:space="preserve">      其他行政事业单位离退休支出</t>
  </si>
  <si>
    <t>2080599</t>
  </si>
  <si>
    <t>其他行政事业单位离退休支出</t>
  </si>
  <si>
    <t xml:space="preserve">    企业改革补助</t>
  </si>
  <si>
    <t>20806</t>
  </si>
  <si>
    <t>企业改革补助</t>
  </si>
  <si>
    <t xml:space="preserve">      企业关闭破产补助</t>
  </si>
  <si>
    <t>2080601</t>
  </si>
  <si>
    <t>企业关闭破产补助</t>
  </si>
  <si>
    <t xml:space="preserve">      厂办大集体改革补助</t>
  </si>
  <si>
    <t>2080602</t>
  </si>
  <si>
    <t>厂办大集体改革补助</t>
  </si>
  <si>
    <t xml:space="preserve">      其他企业改革发展补助</t>
  </si>
  <si>
    <t>2080699</t>
  </si>
  <si>
    <t>其他企业改革发展补助</t>
  </si>
  <si>
    <t xml:space="preserve">    就业补助</t>
  </si>
  <si>
    <t>20807</t>
  </si>
  <si>
    <t>就业补助</t>
  </si>
  <si>
    <t xml:space="preserve">      扶持公共就业服务</t>
  </si>
  <si>
    <t>2080701</t>
  </si>
  <si>
    <t>扶持公共就业服务</t>
  </si>
  <si>
    <t xml:space="preserve">      职业培训补贴</t>
  </si>
  <si>
    <t>2080702</t>
  </si>
  <si>
    <t>职业培训补贴</t>
  </si>
  <si>
    <t xml:space="preserve">      职业介绍补贴</t>
  </si>
  <si>
    <t>2080703</t>
  </si>
  <si>
    <t>职业介绍补贴</t>
  </si>
  <si>
    <t xml:space="preserve">      社会保险补贴</t>
  </si>
  <si>
    <t>2080704</t>
  </si>
  <si>
    <t>社会保险补贴</t>
  </si>
  <si>
    <t xml:space="preserve">      公益性岗位补贴</t>
  </si>
  <si>
    <t>2080705</t>
  </si>
  <si>
    <t>公益性岗位补贴</t>
  </si>
  <si>
    <t xml:space="preserve">      小额担保贷款贴息</t>
  </si>
  <si>
    <t>2080706</t>
  </si>
  <si>
    <t>小额担保贷款贴息</t>
  </si>
  <si>
    <t xml:space="preserve">      补充小额贷款担保基金</t>
  </si>
  <si>
    <t>2080707</t>
  </si>
  <si>
    <t>补充小额贷款担保基金</t>
  </si>
  <si>
    <t xml:space="preserve">      职业技能鉴定补贴</t>
  </si>
  <si>
    <t>2080709</t>
  </si>
  <si>
    <t>职业技能鉴定补贴</t>
  </si>
  <si>
    <t xml:space="preserve">      特定就业政策支出</t>
  </si>
  <si>
    <t>2080710</t>
  </si>
  <si>
    <t>特定就业政策支出</t>
  </si>
  <si>
    <t xml:space="preserve">      就业见习补贴</t>
  </si>
  <si>
    <t>2080711</t>
  </si>
  <si>
    <t>就业见习补贴</t>
  </si>
  <si>
    <t xml:space="preserve">      高技能人才培养补助</t>
  </si>
  <si>
    <t>2080712</t>
  </si>
  <si>
    <t>高技能人才培养补助</t>
  </si>
  <si>
    <t xml:space="preserve">      求职补贴</t>
  </si>
  <si>
    <t>2080713</t>
  </si>
  <si>
    <t>求职补贴</t>
  </si>
  <si>
    <t xml:space="preserve">      其他就业补助支出</t>
  </si>
  <si>
    <t>2080799</t>
  </si>
  <si>
    <t>其他就业补助支出</t>
  </si>
  <si>
    <t xml:space="preserve">    抚恤</t>
  </si>
  <si>
    <t>20808</t>
  </si>
  <si>
    <t>抚恤</t>
  </si>
  <si>
    <t xml:space="preserve">      死亡抚恤</t>
  </si>
  <si>
    <t>2080801</t>
  </si>
  <si>
    <t>死亡抚恤</t>
  </si>
  <si>
    <t xml:space="preserve">      伤残抚恤</t>
  </si>
  <si>
    <t>2080802</t>
  </si>
  <si>
    <t>伤残抚恤</t>
  </si>
  <si>
    <t xml:space="preserve">      在乡复员、退伍军人生活补助</t>
  </si>
  <si>
    <t>2080803</t>
  </si>
  <si>
    <t>在乡复员、退伍军人生活补助</t>
  </si>
  <si>
    <t xml:space="preserve">      优抚事业单位支出</t>
  </si>
  <si>
    <t>2080804</t>
  </si>
  <si>
    <t>优抚事业单位</t>
  </si>
  <si>
    <t xml:space="preserve">      义务兵优待</t>
  </si>
  <si>
    <t>2080805</t>
  </si>
  <si>
    <t>义务兵优待</t>
  </si>
  <si>
    <t xml:space="preserve">      农村籍退役士兵老年生活补助</t>
  </si>
  <si>
    <t>2080806</t>
  </si>
  <si>
    <t>农村籍退役士兵老年生活补助</t>
  </si>
  <si>
    <t xml:space="preserve">      其他优抚支出</t>
  </si>
  <si>
    <t>2080899</t>
  </si>
  <si>
    <t>其他优抚支出</t>
  </si>
  <si>
    <t xml:space="preserve">    退役安置</t>
  </si>
  <si>
    <t>20809</t>
  </si>
  <si>
    <t>退役安置</t>
  </si>
  <si>
    <t xml:space="preserve">      退役士兵安置</t>
  </si>
  <si>
    <t>2080901</t>
  </si>
  <si>
    <t>退役士兵安置</t>
  </si>
  <si>
    <t xml:space="preserve">      军队移交政府的离退休人员安置</t>
  </si>
  <si>
    <t>2080902</t>
  </si>
  <si>
    <t>军队移交政府的离退休人员安置</t>
  </si>
  <si>
    <t xml:space="preserve">      军队移交政府离退休干部管理机构</t>
  </si>
  <si>
    <t>2080903</t>
  </si>
  <si>
    <t>军队移交政府离退休干部管理机构</t>
  </si>
  <si>
    <t xml:space="preserve">      退役士兵管理教育</t>
  </si>
  <si>
    <t>2080904</t>
  </si>
  <si>
    <t>退役士兵教育培训</t>
  </si>
  <si>
    <t xml:space="preserve">      其他退役安置支出</t>
  </si>
  <si>
    <t>2080999</t>
  </si>
  <si>
    <t>其他退役安置支出</t>
  </si>
  <si>
    <t xml:space="preserve">    社会福利</t>
  </si>
  <si>
    <t>20810</t>
  </si>
  <si>
    <t>社会福利</t>
  </si>
  <si>
    <t xml:space="preserve">      儿童福利</t>
  </si>
  <si>
    <t>2081001</t>
  </si>
  <si>
    <t>儿童福利</t>
  </si>
  <si>
    <t xml:space="preserve">      老年福利</t>
  </si>
  <si>
    <t>2081002</t>
  </si>
  <si>
    <t>老年福利</t>
  </si>
  <si>
    <t xml:space="preserve">      假肢矫形</t>
  </si>
  <si>
    <t>2081003</t>
  </si>
  <si>
    <t>假肢矫形</t>
  </si>
  <si>
    <t xml:space="preserve">      殡葬</t>
  </si>
  <si>
    <t>2081004</t>
  </si>
  <si>
    <t>殡葬</t>
  </si>
  <si>
    <t xml:space="preserve">      社会福利事业单位</t>
  </si>
  <si>
    <t>2081005</t>
  </si>
  <si>
    <t>社会福利事业单位</t>
  </si>
  <si>
    <t xml:space="preserve">      其他社会福利支出</t>
  </si>
  <si>
    <t>2081099</t>
  </si>
  <si>
    <t>其他社会福利支出</t>
  </si>
  <si>
    <t xml:space="preserve">    残疾人事业</t>
  </si>
  <si>
    <t>20811</t>
  </si>
  <si>
    <t>残疾人事业</t>
  </si>
  <si>
    <t>2081101</t>
  </si>
  <si>
    <t>2081102</t>
  </si>
  <si>
    <t>2081103</t>
  </si>
  <si>
    <t xml:space="preserve">      残疾人康复</t>
  </si>
  <si>
    <t>2081104</t>
  </si>
  <si>
    <t>残疾人康复</t>
  </si>
  <si>
    <t xml:space="preserve">      残疾人就业和扶贫</t>
  </si>
  <si>
    <t>2081105</t>
  </si>
  <si>
    <t>残疾人就业和扶贫</t>
  </si>
  <si>
    <t xml:space="preserve">      残疾人体育</t>
  </si>
  <si>
    <t>2081106</t>
  </si>
  <si>
    <t>残疾人体育</t>
  </si>
  <si>
    <t xml:space="preserve">      其他残疾人事业支出</t>
  </si>
  <si>
    <t>2081199</t>
  </si>
  <si>
    <t>其他残疾人事业支出</t>
  </si>
  <si>
    <t>2081901</t>
  </si>
  <si>
    <t>20812</t>
  </si>
  <si>
    <t>城市居民最低生活保障</t>
  </si>
  <si>
    <t>2081201</t>
  </si>
  <si>
    <t>城市居民最低生活保障金支出</t>
  </si>
  <si>
    <t>2081202</t>
  </si>
  <si>
    <t>城市居民最低生活保障对象临时补助</t>
  </si>
  <si>
    <r>
      <rPr>
        <sz val="11"/>
        <rFont val="宋体"/>
        <charset val="134"/>
      </rPr>
      <t>208</t>
    </r>
    <r>
      <rPr>
        <sz val="11"/>
        <rFont val="宋体"/>
        <charset val="134"/>
      </rPr>
      <t>2501</t>
    </r>
  </si>
  <si>
    <t>20813</t>
  </si>
  <si>
    <t>其他城镇社会救济</t>
  </si>
  <si>
    <t>2081301</t>
  </si>
  <si>
    <t>流浪乞讨人员救助</t>
  </si>
  <si>
    <t>2081399</t>
  </si>
  <si>
    <t>其他城镇社会救济支出</t>
  </si>
  <si>
    <t xml:space="preserve">    自然灾害生活救助</t>
  </si>
  <si>
    <t>20815</t>
  </si>
  <si>
    <t>自然灾害生活救助</t>
  </si>
  <si>
    <t xml:space="preserve">      中央自然灾害生活补助</t>
  </si>
  <si>
    <t>2081501</t>
  </si>
  <si>
    <t>中央自然灾害生活补助</t>
  </si>
  <si>
    <t xml:space="preserve">      地方自然灾害生活补助</t>
  </si>
  <si>
    <t>2081502</t>
  </si>
  <si>
    <t>地方自然灾害生活补助</t>
  </si>
  <si>
    <t xml:space="preserve">      自然灾害灾后重建补助</t>
  </si>
  <si>
    <t>2081503</t>
  </si>
  <si>
    <t>自然灾害灾后重建补助</t>
  </si>
  <si>
    <t xml:space="preserve">      其他自然灾害生活救助支出</t>
  </si>
  <si>
    <t>2081599</t>
  </si>
  <si>
    <t>其他自然灾害生活救助支出</t>
  </si>
  <si>
    <t xml:space="preserve">    红十字事业</t>
  </si>
  <si>
    <t>20816</t>
  </si>
  <si>
    <t>红十字事业</t>
  </si>
  <si>
    <t>2081601</t>
  </si>
  <si>
    <t>2081602</t>
  </si>
  <si>
    <t>2081603</t>
  </si>
  <si>
    <t xml:space="preserve">      其他红十字事业支出</t>
  </si>
  <si>
    <t>2081699</t>
  </si>
  <si>
    <t>其他红十字事业支出</t>
  </si>
  <si>
    <r>
      <rPr>
        <sz val="11"/>
        <rFont val="宋体"/>
        <charset val="134"/>
      </rPr>
      <t>208</t>
    </r>
    <r>
      <rPr>
        <sz val="11"/>
        <rFont val="宋体"/>
        <charset val="134"/>
      </rPr>
      <t>1902</t>
    </r>
  </si>
  <si>
    <t>20817</t>
  </si>
  <si>
    <t>农村最低生活保障</t>
  </si>
  <si>
    <t>2081701</t>
  </si>
  <si>
    <t>农村最低生活保障金支出</t>
  </si>
  <si>
    <t>2081702</t>
  </si>
  <si>
    <t>农村最低生活保障对象临时补助</t>
  </si>
  <si>
    <r>
      <rPr>
        <sz val="11"/>
        <rFont val="宋体"/>
        <charset val="134"/>
      </rPr>
      <t>208</t>
    </r>
    <r>
      <rPr>
        <sz val="11"/>
        <rFont val="宋体"/>
        <charset val="134"/>
      </rPr>
      <t>2502</t>
    </r>
  </si>
  <si>
    <t>20818</t>
  </si>
  <si>
    <t>其他农村社会救济</t>
  </si>
  <si>
    <t>2081801</t>
  </si>
  <si>
    <t>五保供养</t>
  </si>
  <si>
    <t>2081899</t>
  </si>
  <si>
    <t>其他农村社会救济支出</t>
  </si>
  <si>
    <t xml:space="preserve">    最低生活保障</t>
  </si>
  <si>
    <r>
      <rPr>
        <sz val="11"/>
        <rFont val="宋体"/>
        <charset val="134"/>
      </rPr>
      <t>2081</t>
    </r>
    <r>
      <rPr>
        <sz val="11"/>
        <rFont val="宋体"/>
        <charset val="134"/>
      </rPr>
      <t>9</t>
    </r>
  </si>
  <si>
    <t>20819</t>
  </si>
  <si>
    <t>最低生活保障</t>
  </si>
  <si>
    <t xml:space="preserve">      城市最低生活保障金支出</t>
  </si>
  <si>
    <r>
      <rPr>
        <sz val="11"/>
        <rFont val="宋体"/>
        <charset val="134"/>
      </rPr>
      <t>2081</t>
    </r>
    <r>
      <rPr>
        <sz val="11"/>
        <rFont val="宋体"/>
        <charset val="134"/>
      </rPr>
      <t>9</t>
    </r>
    <r>
      <rPr>
        <sz val="11"/>
        <rFont val="宋体"/>
        <charset val="134"/>
      </rPr>
      <t>01</t>
    </r>
  </si>
  <si>
    <t>城市最低生活保障金支出</t>
  </si>
  <si>
    <t xml:space="preserve">      农村最低生活保障金支出</t>
  </si>
  <si>
    <r>
      <rPr>
        <sz val="11"/>
        <rFont val="宋体"/>
        <charset val="134"/>
      </rPr>
      <t>2081</t>
    </r>
    <r>
      <rPr>
        <sz val="11"/>
        <rFont val="宋体"/>
        <charset val="134"/>
      </rPr>
      <t>9</t>
    </r>
    <r>
      <rPr>
        <sz val="11"/>
        <rFont val="宋体"/>
        <charset val="134"/>
      </rPr>
      <t>02</t>
    </r>
  </si>
  <si>
    <t>2081902</t>
  </si>
  <si>
    <t xml:space="preserve">    临时救助</t>
  </si>
  <si>
    <r>
      <rPr>
        <sz val="11"/>
        <rFont val="宋体"/>
        <charset val="134"/>
      </rPr>
      <t>208</t>
    </r>
    <r>
      <rPr>
        <sz val="11"/>
        <rFont val="宋体"/>
        <charset val="134"/>
      </rPr>
      <t>20</t>
    </r>
  </si>
  <si>
    <t>20820</t>
  </si>
  <si>
    <t>临时救助</t>
  </si>
  <si>
    <t xml:space="preserve">      临时救助支出</t>
  </si>
  <si>
    <r>
      <rPr>
        <sz val="11"/>
        <rFont val="宋体"/>
        <charset val="134"/>
      </rPr>
      <t>208</t>
    </r>
    <r>
      <rPr>
        <sz val="11"/>
        <rFont val="宋体"/>
        <charset val="134"/>
      </rPr>
      <t>20</t>
    </r>
    <r>
      <rPr>
        <sz val="11"/>
        <rFont val="宋体"/>
        <charset val="134"/>
      </rPr>
      <t>01</t>
    </r>
  </si>
  <si>
    <t>2082001</t>
  </si>
  <si>
    <t>临时救助支出</t>
  </si>
  <si>
    <t xml:space="preserve">      流浪乞讨人员救助支出</t>
  </si>
  <si>
    <r>
      <rPr>
        <sz val="11"/>
        <rFont val="宋体"/>
        <charset val="134"/>
      </rPr>
      <t>208</t>
    </r>
    <r>
      <rPr>
        <sz val="11"/>
        <rFont val="宋体"/>
        <charset val="134"/>
      </rPr>
      <t>20</t>
    </r>
    <r>
      <rPr>
        <sz val="11"/>
        <rFont val="宋体"/>
        <charset val="134"/>
      </rPr>
      <t>02</t>
    </r>
  </si>
  <si>
    <t>2082002</t>
  </si>
  <si>
    <t>流浪乞讨人员救助支出</t>
  </si>
  <si>
    <t xml:space="preserve">    特困人员供养</t>
  </si>
  <si>
    <r>
      <rPr>
        <sz val="11"/>
        <rFont val="宋体"/>
        <charset val="134"/>
      </rPr>
      <t>208</t>
    </r>
    <r>
      <rPr>
        <sz val="11"/>
        <rFont val="宋体"/>
        <charset val="134"/>
      </rPr>
      <t>21</t>
    </r>
  </si>
  <si>
    <t>20821</t>
  </si>
  <si>
    <t>特困人员供养</t>
  </si>
  <si>
    <t xml:space="preserve">      城市特困人员供养支出</t>
  </si>
  <si>
    <r>
      <rPr>
        <sz val="11"/>
        <rFont val="宋体"/>
        <charset val="134"/>
      </rPr>
      <t>208</t>
    </r>
    <r>
      <rPr>
        <sz val="11"/>
        <rFont val="宋体"/>
        <charset val="134"/>
      </rPr>
      <t>21</t>
    </r>
    <r>
      <rPr>
        <sz val="11"/>
        <rFont val="宋体"/>
        <charset val="134"/>
      </rPr>
      <t>01</t>
    </r>
  </si>
  <si>
    <t>2082101</t>
  </si>
  <si>
    <t>城市特困人员供养支出</t>
  </si>
  <si>
    <t xml:space="preserve">      农村五保供养支出</t>
  </si>
  <si>
    <r>
      <rPr>
        <sz val="11"/>
        <rFont val="宋体"/>
        <charset val="134"/>
      </rPr>
      <t>208</t>
    </r>
    <r>
      <rPr>
        <sz val="11"/>
        <rFont val="宋体"/>
        <charset val="134"/>
      </rPr>
      <t>21</t>
    </r>
    <r>
      <rPr>
        <sz val="11"/>
        <rFont val="宋体"/>
        <charset val="134"/>
      </rPr>
      <t>02</t>
    </r>
  </si>
  <si>
    <t>2082102</t>
  </si>
  <si>
    <t>农村五保供养支出</t>
  </si>
  <si>
    <t xml:space="preserve">    补充道路交通事故社会救助基金</t>
  </si>
  <si>
    <t>20824</t>
  </si>
  <si>
    <t>补充道路交通事故社会救助基金</t>
  </si>
  <si>
    <t xml:space="preserve">      交强险营业税补助基金支出</t>
  </si>
  <si>
    <t>2082401</t>
  </si>
  <si>
    <t>交强险营业税补助基金支出</t>
  </si>
  <si>
    <t xml:space="preserve">      交强险罚款收入补助基金支出</t>
  </si>
  <si>
    <t>2082402</t>
  </si>
  <si>
    <t>交强险罚款收入补助基金支出</t>
  </si>
  <si>
    <t xml:space="preserve">    其他生活救助</t>
  </si>
  <si>
    <r>
      <rPr>
        <sz val="11"/>
        <rFont val="宋体"/>
        <charset val="134"/>
      </rPr>
      <t>2082</t>
    </r>
    <r>
      <rPr>
        <sz val="11"/>
        <rFont val="宋体"/>
        <charset val="134"/>
      </rPr>
      <t>5</t>
    </r>
  </si>
  <si>
    <t>20825</t>
  </si>
  <si>
    <t>其他生活救助</t>
  </si>
  <si>
    <t xml:space="preserve">      其他城市生活救助</t>
  </si>
  <si>
    <r>
      <rPr>
        <sz val="11"/>
        <rFont val="宋体"/>
        <charset val="134"/>
      </rPr>
      <t>2082</t>
    </r>
    <r>
      <rPr>
        <sz val="11"/>
        <rFont val="宋体"/>
        <charset val="134"/>
      </rPr>
      <t>5</t>
    </r>
    <r>
      <rPr>
        <sz val="11"/>
        <rFont val="宋体"/>
        <charset val="134"/>
      </rPr>
      <t>01</t>
    </r>
  </si>
  <si>
    <t>2082501</t>
  </si>
  <si>
    <t>其他城市生活救助</t>
  </si>
  <si>
    <t xml:space="preserve">      其他农村生活救助</t>
  </si>
  <si>
    <r>
      <rPr>
        <sz val="11"/>
        <rFont val="宋体"/>
        <charset val="134"/>
      </rPr>
      <t>2082</t>
    </r>
    <r>
      <rPr>
        <sz val="11"/>
        <rFont val="宋体"/>
        <charset val="134"/>
      </rPr>
      <t>5</t>
    </r>
    <r>
      <rPr>
        <sz val="11"/>
        <rFont val="宋体"/>
        <charset val="134"/>
      </rPr>
      <t>02</t>
    </r>
  </si>
  <si>
    <t>2082502</t>
  </si>
  <si>
    <t>其他农村生活救助</t>
  </si>
  <si>
    <t xml:space="preserve">    其他社会保障和就业支出</t>
  </si>
  <si>
    <t>其他社会保障和就业支出</t>
  </si>
  <si>
    <t xml:space="preserve">      其他社会保障和就业支出</t>
  </si>
  <si>
    <r>
      <rPr>
        <sz val="11"/>
        <rFont val="宋体"/>
        <charset val="134"/>
      </rPr>
      <t>20899</t>
    </r>
    <r>
      <rPr>
        <sz val="11"/>
        <rFont val="宋体"/>
        <charset val="134"/>
      </rPr>
      <t>01</t>
    </r>
  </si>
  <si>
    <t>2089901</t>
  </si>
  <si>
    <t>九、医疗卫生与计划生育支出</t>
  </si>
  <si>
    <t>210</t>
  </si>
  <si>
    <t xml:space="preserve">    医疗卫生与计划生育管理事务</t>
  </si>
  <si>
    <t>21001</t>
  </si>
  <si>
    <t>医疗卫生管理事务</t>
  </si>
  <si>
    <t>2100101</t>
  </si>
  <si>
    <t>2100102</t>
  </si>
  <si>
    <t>2100103</t>
  </si>
  <si>
    <t xml:space="preserve">      其他医疗卫生与计划生育管理事务支出</t>
  </si>
  <si>
    <t>2100199</t>
  </si>
  <si>
    <t>其他医疗卫生管理事务支出</t>
  </si>
  <si>
    <t xml:space="preserve">    公立医院</t>
  </si>
  <si>
    <t>21002</t>
  </si>
  <si>
    <t>公立医院</t>
  </si>
  <si>
    <t xml:space="preserve">      综合医院</t>
  </si>
  <si>
    <t>2100201</t>
  </si>
  <si>
    <t>综合医院</t>
  </si>
  <si>
    <t xml:space="preserve">      中医（民族）医院</t>
  </si>
  <si>
    <t>2100202</t>
  </si>
  <si>
    <t>中医（民族）医院</t>
  </si>
  <si>
    <t xml:space="preserve">      传染病医院</t>
  </si>
  <si>
    <t>2100203</t>
  </si>
  <si>
    <t>传染病医院</t>
  </si>
  <si>
    <t xml:space="preserve">      职业病防治医院</t>
  </si>
  <si>
    <t>2100204</t>
  </si>
  <si>
    <t>职业病防治医院</t>
  </si>
  <si>
    <t xml:space="preserve">      精神病医院</t>
  </si>
  <si>
    <t>2100205</t>
  </si>
  <si>
    <t>精神病医院</t>
  </si>
  <si>
    <t xml:space="preserve">      妇产医院</t>
  </si>
  <si>
    <t>2100206</t>
  </si>
  <si>
    <t>妇产医院</t>
  </si>
  <si>
    <t xml:space="preserve">      儿童医院</t>
  </si>
  <si>
    <t>2100207</t>
  </si>
  <si>
    <t>儿童医院</t>
  </si>
  <si>
    <t xml:space="preserve">      其他专科医院</t>
  </si>
  <si>
    <t>2100208</t>
  </si>
  <si>
    <t>其他专科医院</t>
  </si>
  <si>
    <t xml:space="preserve">      福利医院</t>
  </si>
  <si>
    <t>2100209</t>
  </si>
  <si>
    <t>福利医院</t>
  </si>
  <si>
    <t xml:space="preserve">      行业医院</t>
  </si>
  <si>
    <t>2100210</t>
  </si>
  <si>
    <t>行业医院</t>
  </si>
  <si>
    <t xml:space="preserve">      处理医疗欠费</t>
  </si>
  <si>
    <t>2100211</t>
  </si>
  <si>
    <t>处理医疗欠费</t>
  </si>
  <si>
    <t xml:space="preserve">      其他公立医院支出</t>
  </si>
  <si>
    <t>2100299</t>
  </si>
  <si>
    <t>其他公立医院支出</t>
  </si>
  <si>
    <t xml:space="preserve">    基层医疗卫生机构</t>
  </si>
  <si>
    <t>21003</t>
  </si>
  <si>
    <t>基层医疗卫生机构</t>
  </si>
  <si>
    <t xml:space="preserve">      城市社区卫生机构</t>
  </si>
  <si>
    <t>2100301</t>
  </si>
  <si>
    <t>城市社区卫生机构</t>
  </si>
  <si>
    <t xml:space="preserve">      乡镇卫生院</t>
  </si>
  <si>
    <t>2100302</t>
  </si>
  <si>
    <t>乡镇卫生院</t>
  </si>
  <si>
    <t xml:space="preserve">      其他基层医疗卫生机构支出</t>
  </si>
  <si>
    <t>2100399</t>
  </si>
  <si>
    <t>其他基层医疗卫生机构支出</t>
  </si>
  <si>
    <t xml:space="preserve">    公共卫生</t>
  </si>
  <si>
    <t>21004</t>
  </si>
  <si>
    <t>公共卫生</t>
  </si>
  <si>
    <t xml:space="preserve">      疾病预防控制机构</t>
  </si>
  <si>
    <t>2100401</t>
  </si>
  <si>
    <t>疾病预防控制机构</t>
  </si>
  <si>
    <t xml:space="preserve">      卫生监督机构</t>
  </si>
  <si>
    <t>2100402</t>
  </si>
  <si>
    <t>卫生监督机构</t>
  </si>
  <si>
    <t xml:space="preserve">      妇幼保健机构</t>
  </si>
  <si>
    <t>2100403</t>
  </si>
  <si>
    <t>妇幼保健机构</t>
  </si>
  <si>
    <t xml:space="preserve">      精神卫生机构</t>
  </si>
  <si>
    <t>2100404</t>
  </si>
  <si>
    <t>精神卫生机构</t>
  </si>
  <si>
    <t xml:space="preserve">      应急救治机构</t>
  </si>
  <si>
    <t>2100405</t>
  </si>
  <si>
    <t>应急救治机构</t>
  </si>
  <si>
    <t xml:space="preserve">      采供血机构</t>
  </si>
  <si>
    <t>2100406</t>
  </si>
  <si>
    <t>采供血机构</t>
  </si>
  <si>
    <t xml:space="preserve">      其他专业公共卫生机构</t>
  </si>
  <si>
    <t>2100407</t>
  </si>
  <si>
    <t>其他专业公共卫生机构</t>
  </si>
  <si>
    <t xml:space="preserve">      基本公共卫生服务</t>
  </si>
  <si>
    <t>2100408</t>
  </si>
  <si>
    <t>基本公共卫生服务</t>
  </si>
  <si>
    <t xml:space="preserve">      重大公共卫生专项</t>
  </si>
  <si>
    <t>2100409</t>
  </si>
  <si>
    <t>重大公共卫生专项</t>
  </si>
  <si>
    <t xml:space="preserve">      突发公共卫生事件应急处理</t>
  </si>
  <si>
    <t>2100410</t>
  </si>
  <si>
    <t>突发公共卫生事件应急处理</t>
  </si>
  <si>
    <t xml:space="preserve">      其他公共卫生支出</t>
  </si>
  <si>
    <t>2100499</t>
  </si>
  <si>
    <t>其他公共卫生支出</t>
  </si>
  <si>
    <t xml:space="preserve">    医疗保障</t>
  </si>
  <si>
    <t>21005</t>
  </si>
  <si>
    <t>医疗保障</t>
  </si>
  <si>
    <t xml:space="preserve">      行政单位医疗</t>
  </si>
  <si>
    <t>2100501</t>
  </si>
  <si>
    <t>行政单位医疗</t>
  </si>
  <si>
    <t xml:space="preserve">      事业单位医疗</t>
  </si>
  <si>
    <t>2100502</t>
  </si>
  <si>
    <t>事业单位医疗</t>
  </si>
  <si>
    <t xml:space="preserve">      公务员医疗补助</t>
  </si>
  <si>
    <t>2100503</t>
  </si>
  <si>
    <t>公务员医疗补助</t>
  </si>
  <si>
    <t xml:space="preserve">      优抚对象医疗补助</t>
  </si>
  <si>
    <t>2100504</t>
  </si>
  <si>
    <t>优抚对象医疗补助</t>
  </si>
  <si>
    <t xml:space="preserve">      新型农村合作医疗</t>
  </si>
  <si>
    <t>2100506</t>
  </si>
  <si>
    <t>新型农村合作医疗</t>
  </si>
  <si>
    <t xml:space="preserve">      城镇居民基本医疗保险</t>
  </si>
  <si>
    <t>2100508</t>
  </si>
  <si>
    <t>城镇居民基本医疗保险</t>
  </si>
  <si>
    <t xml:space="preserve">      城乡医疗救助</t>
  </si>
  <si>
    <t>2100509</t>
  </si>
  <si>
    <t>城乡医疗救助</t>
  </si>
  <si>
    <t xml:space="preserve">      疾病应急救助</t>
  </si>
  <si>
    <t>2100510</t>
  </si>
  <si>
    <t>疾病应急救助</t>
  </si>
  <si>
    <t xml:space="preserve">      其他医疗保障支出</t>
  </si>
  <si>
    <t>2100599</t>
  </si>
  <si>
    <t>其他医疗保障支出</t>
  </si>
  <si>
    <t xml:space="preserve">    中医药</t>
  </si>
  <si>
    <t>21006</t>
  </si>
  <si>
    <t>中医药</t>
  </si>
  <si>
    <t xml:space="preserve">      中医（民族医）药专项</t>
  </si>
  <si>
    <t>2100601</t>
  </si>
  <si>
    <t>中医（民族医）药专项</t>
  </si>
  <si>
    <t xml:space="preserve">      其他中医药支出</t>
  </si>
  <si>
    <t>2100699</t>
  </si>
  <si>
    <t>其他中医药支出</t>
  </si>
  <si>
    <t xml:space="preserve">    计划生育事务</t>
  </si>
  <si>
    <r>
      <rPr>
        <sz val="11"/>
        <rFont val="宋体"/>
        <charset val="134"/>
      </rPr>
      <t>210</t>
    </r>
    <r>
      <rPr>
        <sz val="11"/>
        <rFont val="宋体"/>
        <charset val="134"/>
      </rPr>
      <t>07</t>
    </r>
  </si>
  <si>
    <t>21007</t>
  </si>
  <si>
    <t>计划生育事务</t>
  </si>
  <si>
    <t xml:space="preserve">      计划生育机构</t>
  </si>
  <si>
    <r>
      <rPr>
        <sz val="11"/>
        <rFont val="宋体"/>
        <charset val="134"/>
      </rPr>
      <t>210</t>
    </r>
    <r>
      <rPr>
        <sz val="11"/>
        <rFont val="宋体"/>
        <charset val="134"/>
      </rPr>
      <t>0716</t>
    </r>
  </si>
  <si>
    <t>2100701</t>
  </si>
  <si>
    <r>
      <rPr>
        <sz val="11"/>
        <rFont val="宋体"/>
        <charset val="134"/>
      </rPr>
      <t>210</t>
    </r>
    <r>
      <rPr>
        <sz val="11"/>
        <rFont val="宋体"/>
        <charset val="134"/>
      </rPr>
      <t>0717</t>
    </r>
  </si>
  <si>
    <t>2100702</t>
  </si>
  <si>
    <t>2100703</t>
  </si>
  <si>
    <t>2100704</t>
  </si>
  <si>
    <t>2100705</t>
  </si>
  <si>
    <t>2100706</t>
  </si>
  <si>
    <t>2100707</t>
  </si>
  <si>
    <t>2100708</t>
  </si>
  <si>
    <t>2100709</t>
  </si>
  <si>
    <t>2100710</t>
  </si>
  <si>
    <t>2100711</t>
  </si>
  <si>
    <t>2100712</t>
  </si>
  <si>
    <t>2100713</t>
  </si>
  <si>
    <t>2100714</t>
  </si>
  <si>
    <t xml:space="preserve">      计划生育服务</t>
  </si>
  <si>
    <t>2100715</t>
  </si>
  <si>
    <t xml:space="preserve">      其他计划生育事务支出</t>
  </si>
  <si>
    <r>
      <rPr>
        <sz val="11"/>
        <rFont val="宋体"/>
        <charset val="134"/>
      </rPr>
      <t>210</t>
    </r>
    <r>
      <rPr>
        <sz val="11"/>
        <rFont val="宋体"/>
        <charset val="134"/>
      </rPr>
      <t>0799</t>
    </r>
  </si>
  <si>
    <t>2100799</t>
  </si>
  <si>
    <t>其他计划生育事务支出</t>
  </si>
  <si>
    <t xml:space="preserve">    食品和药品监督管理事务</t>
  </si>
  <si>
    <t>21010</t>
  </si>
  <si>
    <t>食品和药品监督管理事务</t>
  </si>
  <si>
    <t>2101001</t>
  </si>
  <si>
    <t>2101002</t>
  </si>
  <si>
    <t>2101003</t>
  </si>
  <si>
    <t xml:space="preserve">      药品事务</t>
  </si>
  <si>
    <t>2101012</t>
  </si>
  <si>
    <t>药品事务</t>
  </si>
  <si>
    <t xml:space="preserve">      化妆品事务</t>
  </si>
  <si>
    <t>2101014</t>
  </si>
  <si>
    <t>化妆品事务</t>
  </si>
  <si>
    <t xml:space="preserve">      医疗器械事务</t>
  </si>
  <si>
    <t>2101015</t>
  </si>
  <si>
    <t>医疗器械事务</t>
  </si>
  <si>
    <t xml:space="preserve">      食品安全事务</t>
  </si>
  <si>
    <t>2101016</t>
  </si>
  <si>
    <t>食品安全事务</t>
  </si>
  <si>
    <t>2101050</t>
  </si>
  <si>
    <t xml:space="preserve">      其他食品和药品监督管理事务支出</t>
  </si>
  <si>
    <t>2101099</t>
  </si>
  <si>
    <t>其他食品和药品监督管理事务支出</t>
  </si>
  <si>
    <t xml:space="preserve">    其他医疗卫生与计划生育支出</t>
  </si>
  <si>
    <t>21099</t>
  </si>
  <si>
    <t>其他医疗卫生支出</t>
  </si>
  <si>
    <t xml:space="preserve">      其他医疗卫生与计划生育支出</t>
  </si>
  <si>
    <r>
      <rPr>
        <sz val="11"/>
        <rFont val="宋体"/>
        <charset val="134"/>
      </rPr>
      <t>21099</t>
    </r>
    <r>
      <rPr>
        <sz val="11"/>
        <rFont val="宋体"/>
        <charset val="134"/>
      </rPr>
      <t>01</t>
    </r>
  </si>
  <si>
    <t>2109901</t>
  </si>
  <si>
    <t>十、节能环保支出</t>
  </si>
  <si>
    <t>211</t>
  </si>
  <si>
    <t xml:space="preserve">    环境保护管理事务</t>
  </si>
  <si>
    <t>21101</t>
  </si>
  <si>
    <t>环境保护管理事务</t>
  </si>
  <si>
    <t>2110101</t>
  </si>
  <si>
    <t>2110102</t>
  </si>
  <si>
    <t>2110103</t>
  </si>
  <si>
    <t xml:space="preserve">      环境保护宣传</t>
  </si>
  <si>
    <t>2110104</t>
  </si>
  <si>
    <t>环境保护宣传</t>
  </si>
  <si>
    <t xml:space="preserve">      环境保护法规、规划及标准</t>
  </si>
  <si>
    <t>2110105</t>
  </si>
  <si>
    <t>环境保护法规、规划及标准</t>
  </si>
  <si>
    <t xml:space="preserve">      环境国际合作及履约</t>
  </si>
  <si>
    <t>2110106</t>
  </si>
  <si>
    <t>环境国际合作及履约</t>
  </si>
  <si>
    <t xml:space="preserve">      环境保护行政许可</t>
  </si>
  <si>
    <t>2110107</t>
  </si>
  <si>
    <t>环境保护行政许可</t>
  </si>
  <si>
    <t xml:space="preserve">      其他环境保护管理事务支出</t>
  </si>
  <si>
    <t>2110199</t>
  </si>
  <si>
    <t>其他环境保护管理事务支出</t>
  </si>
  <si>
    <t xml:space="preserve">    环境监测与监察</t>
  </si>
  <si>
    <t>21102</t>
  </si>
  <si>
    <t>环境监测与监察</t>
  </si>
  <si>
    <t xml:space="preserve">      建设项目环评审查与监督</t>
  </si>
  <si>
    <t>2110203</t>
  </si>
  <si>
    <t>建设项目环评审查与监督</t>
  </si>
  <si>
    <t xml:space="preserve">      核与辐射安全监督</t>
  </si>
  <si>
    <t>2110204</t>
  </si>
  <si>
    <t>核与辐射安全监督</t>
  </si>
  <si>
    <t xml:space="preserve">      其他环境监测与监察支出</t>
  </si>
  <si>
    <t>2110299</t>
  </si>
  <si>
    <t>其他环境监测与监察支出</t>
  </si>
  <si>
    <t xml:space="preserve">    污染防治</t>
  </si>
  <si>
    <t>21103</t>
  </si>
  <si>
    <t>污染防治</t>
  </si>
  <si>
    <t xml:space="preserve">      大气</t>
  </si>
  <si>
    <t>2110301</t>
  </si>
  <si>
    <t>大气</t>
  </si>
  <si>
    <t xml:space="preserve">      水体</t>
  </si>
  <si>
    <t>2110302</t>
  </si>
  <si>
    <t>水体</t>
  </si>
  <si>
    <t xml:space="preserve">      噪声</t>
  </si>
  <si>
    <t>2110303</t>
  </si>
  <si>
    <t>噪声</t>
  </si>
  <si>
    <t xml:space="preserve">      固体废弃物与化学品</t>
  </si>
  <si>
    <t>2110304</t>
  </si>
  <si>
    <t>固体废弃物与化学品</t>
  </si>
  <si>
    <t xml:space="preserve">      放射源和放射性废物监管</t>
  </si>
  <si>
    <t>2110305</t>
  </si>
  <si>
    <t>放射源和放射性废物监管</t>
  </si>
  <si>
    <t xml:space="preserve">      辐射</t>
  </si>
  <si>
    <t>2110306</t>
  </si>
  <si>
    <t>辐射</t>
  </si>
  <si>
    <t xml:space="preserve">      排污费安排的支出</t>
  </si>
  <si>
    <t>2110307</t>
  </si>
  <si>
    <t>排污费安排的支出</t>
  </si>
  <si>
    <t xml:space="preserve">      其他污染防治支出</t>
  </si>
  <si>
    <t>2110399</t>
  </si>
  <si>
    <t>其他污染防治支出</t>
  </si>
  <si>
    <t xml:space="preserve">    自然生态保护</t>
  </si>
  <si>
    <t>21104</t>
  </si>
  <si>
    <t>自然生态保护</t>
  </si>
  <si>
    <t xml:space="preserve">      生态保护</t>
  </si>
  <si>
    <t>2110401</t>
  </si>
  <si>
    <t>生态保护</t>
  </si>
  <si>
    <t xml:space="preserve">      农村环境保护</t>
  </si>
  <si>
    <t>2110402</t>
  </si>
  <si>
    <t>农村环境保护</t>
  </si>
  <si>
    <t xml:space="preserve">      自然保护区</t>
  </si>
  <si>
    <t>2110403</t>
  </si>
  <si>
    <t>自然保护区</t>
  </si>
  <si>
    <t xml:space="preserve">      生物及物种资源保护</t>
  </si>
  <si>
    <t>2110404</t>
  </si>
  <si>
    <t>生物及物种资源保护</t>
  </si>
  <si>
    <t>2110499</t>
  </si>
  <si>
    <t>2110405</t>
  </si>
  <si>
    <t>湖泊生态环境保护</t>
  </si>
  <si>
    <t xml:space="preserve">      其他自然生态保护支出</t>
  </si>
  <si>
    <t>其他自然生态保护支出</t>
  </si>
  <si>
    <t xml:space="preserve">    天然林保护</t>
  </si>
  <si>
    <t>21105</t>
  </si>
  <si>
    <t>天然林保护</t>
  </si>
  <si>
    <t xml:space="preserve">      森林管护</t>
  </si>
  <si>
    <t>2110501</t>
  </si>
  <si>
    <t>森林管护</t>
  </si>
  <si>
    <t xml:space="preserve">      社会保险补助</t>
  </si>
  <si>
    <t>2110502</t>
  </si>
  <si>
    <t>社会保险补助</t>
  </si>
  <si>
    <t xml:space="preserve">      政策性社会性支出补助</t>
  </si>
  <si>
    <t>2110503</t>
  </si>
  <si>
    <t>政策性社会性支出补助</t>
  </si>
  <si>
    <t xml:space="preserve">      天然林保护工程建设</t>
  </si>
  <si>
    <t>2110506</t>
  </si>
  <si>
    <t>天然林保护工程建设</t>
  </si>
  <si>
    <t xml:space="preserve">      其他天然林保护支出</t>
  </si>
  <si>
    <t>2110599</t>
  </si>
  <si>
    <t>其他天然林保护支出</t>
  </si>
  <si>
    <t xml:space="preserve">    退耕还林</t>
  </si>
  <si>
    <t>21106</t>
  </si>
  <si>
    <t>退耕还林</t>
  </si>
  <si>
    <t xml:space="preserve">      退耕现金</t>
  </si>
  <si>
    <t>2110602</t>
  </si>
  <si>
    <t>退耕现金</t>
  </si>
  <si>
    <t xml:space="preserve">      退耕还林粮食折现补贴</t>
  </si>
  <si>
    <t>2110603</t>
  </si>
  <si>
    <t>退耕还林粮食折现补贴</t>
  </si>
  <si>
    <t xml:space="preserve">      退耕还林粮食费用补贴</t>
  </si>
  <si>
    <t>2110604</t>
  </si>
  <si>
    <t>退耕还林粮食费用补贴</t>
  </si>
  <si>
    <t xml:space="preserve">      退耕还林工程建设</t>
  </si>
  <si>
    <t>2110605</t>
  </si>
  <si>
    <t>退耕还林工程建设</t>
  </si>
  <si>
    <t xml:space="preserve">      其他退耕还林支出</t>
  </si>
  <si>
    <t>2110699</t>
  </si>
  <si>
    <t>其他退耕还林支出</t>
  </si>
  <si>
    <t xml:space="preserve">    风沙荒漠治理</t>
  </si>
  <si>
    <t>21107</t>
  </si>
  <si>
    <t>风沙荒漠治理</t>
  </si>
  <si>
    <t xml:space="preserve">      京津风沙源治理工程建设</t>
  </si>
  <si>
    <t>2110704</t>
  </si>
  <si>
    <t>京津风沙源治理工程建设</t>
  </si>
  <si>
    <t xml:space="preserve">      其他风沙荒漠治理支出</t>
  </si>
  <si>
    <t>2110799</t>
  </si>
  <si>
    <t>其他风沙荒漠治理支出</t>
  </si>
  <si>
    <t xml:space="preserve">    退牧还草</t>
  </si>
  <si>
    <t>21108</t>
  </si>
  <si>
    <t>退牧还草</t>
  </si>
  <si>
    <t xml:space="preserve">      退牧还草工程建设</t>
  </si>
  <si>
    <t>2110804</t>
  </si>
  <si>
    <t>退牧还草工程建设</t>
  </si>
  <si>
    <t xml:space="preserve">      其他退牧还草支出</t>
  </si>
  <si>
    <t>2110899</t>
  </si>
  <si>
    <t>其他退牧还草支出</t>
  </si>
  <si>
    <t xml:space="preserve">    已垦草原退耕还草</t>
  </si>
  <si>
    <t>21109</t>
  </si>
  <si>
    <t>已垦草原退耕还草</t>
  </si>
  <si>
    <t xml:space="preserve">    能源节约利用</t>
  </si>
  <si>
    <t>21110</t>
  </si>
  <si>
    <t>能源节约利用</t>
  </si>
  <si>
    <t xml:space="preserve">    污染减排</t>
  </si>
  <si>
    <t>21111</t>
  </si>
  <si>
    <t>污染减排</t>
  </si>
  <si>
    <t xml:space="preserve">      环境监测与信息</t>
  </si>
  <si>
    <t>2111101</t>
  </si>
  <si>
    <t>环境监测与信息</t>
  </si>
  <si>
    <t xml:space="preserve">      环境执法监察</t>
  </si>
  <si>
    <t>2111102</t>
  </si>
  <si>
    <t>环境执法监察</t>
  </si>
  <si>
    <t xml:space="preserve">      减排专项支出</t>
  </si>
  <si>
    <t>2111103</t>
  </si>
  <si>
    <t>减排专项支出</t>
  </si>
  <si>
    <t xml:space="preserve">      清洁生产专项支出</t>
  </si>
  <si>
    <t>2111104</t>
  </si>
  <si>
    <t>清洁生产专项支出</t>
  </si>
  <si>
    <t xml:space="preserve">      其他污染减排支出</t>
  </si>
  <si>
    <t>2111199</t>
  </si>
  <si>
    <t>其他污染减排支出</t>
  </si>
  <si>
    <t xml:space="preserve">    可再生能源</t>
  </si>
  <si>
    <t>21112</t>
  </si>
  <si>
    <t>可再生能源</t>
  </si>
  <si>
    <t xml:space="preserve">    循环经济</t>
  </si>
  <si>
    <t>21113</t>
  </si>
  <si>
    <t>资源综合利用</t>
  </si>
  <si>
    <t xml:space="preserve">    能源管理事务</t>
  </si>
  <si>
    <t>21114</t>
  </si>
  <si>
    <t>能源管理事务</t>
  </si>
  <si>
    <t>2111401</t>
  </si>
  <si>
    <t>2111402</t>
  </si>
  <si>
    <t>2111403</t>
  </si>
  <si>
    <t xml:space="preserve">      能源预测预警</t>
  </si>
  <si>
    <t>2111404</t>
  </si>
  <si>
    <t>能源预测预警</t>
  </si>
  <si>
    <t xml:space="preserve">      能源战略规划与实施</t>
  </si>
  <si>
    <t>2111405</t>
  </si>
  <si>
    <t>能源战略规划与实施</t>
  </si>
  <si>
    <t xml:space="preserve">      能源科技装备</t>
  </si>
  <si>
    <t>2111406</t>
  </si>
  <si>
    <t>能源科技装备</t>
  </si>
  <si>
    <t xml:space="preserve">      能源行业管理</t>
  </si>
  <si>
    <t>2111407</t>
  </si>
  <si>
    <t>能源行业管理</t>
  </si>
  <si>
    <t xml:space="preserve">      能源管理</t>
  </si>
  <si>
    <t>2111408</t>
  </si>
  <si>
    <t>能源管理</t>
  </si>
  <si>
    <t xml:space="preserve">      石油储备发展管理</t>
  </si>
  <si>
    <t>2111409</t>
  </si>
  <si>
    <t>石油储备发展管理</t>
  </si>
  <si>
    <t xml:space="preserve">      能源调查</t>
  </si>
  <si>
    <t>2111410</t>
  </si>
  <si>
    <t>能源调查</t>
  </si>
  <si>
    <t>2111411</t>
  </si>
  <si>
    <t xml:space="preserve">      三峡库区移民专项支出</t>
  </si>
  <si>
    <t>2111412</t>
  </si>
  <si>
    <t>三峡库区移民专项支出</t>
  </si>
  <si>
    <t xml:space="preserve">      农村电网建设</t>
  </si>
  <si>
    <t>2111413</t>
  </si>
  <si>
    <t>农村电网建设</t>
  </si>
  <si>
    <t>2111450</t>
  </si>
  <si>
    <t xml:space="preserve">      其他能源管理事务支出</t>
  </si>
  <si>
    <t>2111499</t>
  </si>
  <si>
    <t>其他能源管理事务支出</t>
  </si>
  <si>
    <t xml:space="preserve">    江河湖库流域治理与保护</t>
  </si>
  <si>
    <r>
      <rPr>
        <sz val="11"/>
        <rFont val="宋体"/>
        <charset val="134"/>
      </rPr>
      <t>2111</t>
    </r>
    <r>
      <rPr>
        <sz val="11"/>
        <rFont val="宋体"/>
        <charset val="134"/>
      </rPr>
      <t>5</t>
    </r>
  </si>
  <si>
    <t>21115</t>
  </si>
  <si>
    <t>江河湖库流域治理与保护</t>
  </si>
  <si>
    <t xml:space="preserve">      水源地建设与保护</t>
  </si>
  <si>
    <r>
      <rPr>
        <sz val="11"/>
        <rFont val="宋体"/>
        <charset val="134"/>
      </rPr>
      <t>21115</t>
    </r>
    <r>
      <rPr>
        <sz val="11"/>
        <rFont val="宋体"/>
        <charset val="134"/>
      </rPr>
      <t>0</t>
    </r>
    <r>
      <rPr>
        <sz val="11"/>
        <rFont val="宋体"/>
        <charset val="134"/>
      </rPr>
      <t>1</t>
    </r>
  </si>
  <si>
    <t>2111501</t>
  </si>
  <si>
    <t>水源地建设与保护</t>
  </si>
  <si>
    <t xml:space="preserve">      河流治理与保护</t>
  </si>
  <si>
    <r>
      <rPr>
        <sz val="11"/>
        <rFont val="宋体"/>
        <charset val="134"/>
      </rPr>
      <t>21115</t>
    </r>
    <r>
      <rPr>
        <sz val="11"/>
        <rFont val="宋体"/>
        <charset val="134"/>
      </rPr>
      <t>0</t>
    </r>
    <r>
      <rPr>
        <sz val="11"/>
        <rFont val="宋体"/>
        <charset val="134"/>
      </rPr>
      <t>2</t>
    </r>
  </si>
  <si>
    <t>2111502</t>
  </si>
  <si>
    <t>河流治理与保护</t>
  </si>
  <si>
    <t xml:space="preserve">      湖库生态环境保护</t>
  </si>
  <si>
    <t>湖库生态环境保护</t>
  </si>
  <si>
    <t xml:space="preserve">      地下水修复与保护</t>
  </si>
  <si>
    <r>
      <rPr>
        <sz val="11"/>
        <rFont val="宋体"/>
        <charset val="134"/>
      </rPr>
      <t>2111</t>
    </r>
    <r>
      <rPr>
        <sz val="11"/>
        <rFont val="宋体"/>
        <charset val="134"/>
      </rPr>
      <t>5</t>
    </r>
    <r>
      <rPr>
        <sz val="11"/>
        <rFont val="宋体"/>
        <charset val="134"/>
      </rPr>
      <t>04</t>
    </r>
  </si>
  <si>
    <t>2111504</t>
  </si>
  <si>
    <t>地下水修复与保护</t>
  </si>
  <si>
    <t xml:space="preserve">      其他江河湖库流域治理与保护</t>
  </si>
  <si>
    <r>
      <rPr>
        <sz val="11"/>
        <rFont val="宋体"/>
        <charset val="134"/>
      </rPr>
      <t>2111</t>
    </r>
    <r>
      <rPr>
        <sz val="11"/>
        <rFont val="宋体"/>
        <charset val="134"/>
      </rPr>
      <t>599</t>
    </r>
  </si>
  <si>
    <t>2111599</t>
  </si>
  <si>
    <t>其他江河湖库流域治理与保护</t>
  </si>
  <si>
    <t xml:space="preserve">    其他节能环保支出</t>
  </si>
  <si>
    <t>21199</t>
  </si>
  <si>
    <t>其他节能环保支出</t>
  </si>
  <si>
    <t>十一、城乡社区支出</t>
  </si>
  <si>
    <t>212</t>
  </si>
  <si>
    <t xml:space="preserve">      城乡社区管理事务</t>
  </si>
  <si>
    <t>21201</t>
  </si>
  <si>
    <t>城乡社区管理事务</t>
  </si>
  <si>
    <t xml:space="preserve">        行政运行</t>
  </si>
  <si>
    <t>2120101</t>
  </si>
  <si>
    <t xml:space="preserve">        一般行政管理事务</t>
  </si>
  <si>
    <t>2120102</t>
  </si>
  <si>
    <t xml:space="preserve">        机关服务</t>
  </si>
  <si>
    <t>2120103</t>
  </si>
  <si>
    <t xml:space="preserve">        城管执法</t>
  </si>
  <si>
    <t>2120104</t>
  </si>
  <si>
    <t>城管执法</t>
  </si>
  <si>
    <t xml:space="preserve">        工程建设标准规范编制与监管</t>
  </si>
  <si>
    <t>2120105</t>
  </si>
  <si>
    <t>工程建设标准规范编制与监管</t>
  </si>
  <si>
    <t xml:space="preserve">        工程建设管理</t>
  </si>
  <si>
    <t>2120106</t>
  </si>
  <si>
    <t>工程建设管理</t>
  </si>
  <si>
    <t xml:space="preserve">        市政公用行业市场监管</t>
  </si>
  <si>
    <t>2120107</t>
  </si>
  <si>
    <t>市政公用行业市场监管</t>
  </si>
  <si>
    <t xml:space="preserve">        国家重点风景区规划与保护</t>
  </si>
  <si>
    <t>2120108</t>
  </si>
  <si>
    <t>国家重点风景区规划与保护</t>
  </si>
  <si>
    <t xml:space="preserve">        住宅建设与房地产市场监管</t>
  </si>
  <si>
    <t>2120109</t>
  </si>
  <si>
    <t>住宅建设与房地产市场监管</t>
  </si>
  <si>
    <t xml:space="preserve">        执业资格注册、资质审查</t>
  </si>
  <si>
    <t>2120110</t>
  </si>
  <si>
    <t>执业资格注册、资质审查</t>
  </si>
  <si>
    <t xml:space="preserve">        其他城乡社区管理事务支出</t>
  </si>
  <si>
    <t>2120199</t>
  </si>
  <si>
    <t>其他城乡社区管理事务支出</t>
  </si>
  <si>
    <t xml:space="preserve">      城乡社区规划与管理</t>
  </si>
  <si>
    <t>21202</t>
  </si>
  <si>
    <t>城乡社区规划与管理</t>
  </si>
  <si>
    <t xml:space="preserve">      城乡社区公共设施</t>
  </si>
  <si>
    <t>21203</t>
  </si>
  <si>
    <t>城乡社区公共设施</t>
  </si>
  <si>
    <t xml:space="preserve">        小城镇基础设施建设</t>
  </si>
  <si>
    <t>2120303</t>
  </si>
  <si>
    <t>小城镇基础设施建设</t>
  </si>
  <si>
    <t xml:space="preserve">        其他城乡社区公共设施支出</t>
  </si>
  <si>
    <t>2120399</t>
  </si>
  <si>
    <t>其他城乡社区公共设施支出</t>
  </si>
  <si>
    <t xml:space="preserve">      城乡社区环境卫生</t>
  </si>
  <si>
    <t>21205</t>
  </si>
  <si>
    <t>城乡社区环境卫生</t>
  </si>
  <si>
    <t xml:space="preserve">      建设市场管理与监督</t>
  </si>
  <si>
    <t>21206</t>
  </si>
  <si>
    <t>建设市场管理与监督</t>
  </si>
  <si>
    <t xml:space="preserve">      其他城乡社区支出</t>
  </si>
  <si>
    <t>21299</t>
  </si>
  <si>
    <t>其他城乡社区事务支出</t>
  </si>
  <si>
    <t>十二、农林水支出</t>
  </si>
  <si>
    <t>213</t>
  </si>
  <si>
    <t xml:space="preserve">      农业</t>
  </si>
  <si>
    <t>21301</t>
  </si>
  <si>
    <t>农业</t>
  </si>
  <si>
    <t>2130101</t>
  </si>
  <si>
    <t>2130102</t>
  </si>
  <si>
    <t>2130103</t>
  </si>
  <si>
    <t xml:space="preserve">        事业运行</t>
  </si>
  <si>
    <t>2130104</t>
  </si>
  <si>
    <t xml:space="preserve">        农垦运行</t>
  </si>
  <si>
    <t>2130105</t>
  </si>
  <si>
    <t>农垦运行</t>
  </si>
  <si>
    <t xml:space="preserve">        科技转化与推广服务</t>
  </si>
  <si>
    <t>2130106</t>
  </si>
  <si>
    <t>技术推广与培训</t>
  </si>
  <si>
    <t xml:space="preserve">        病虫害控制</t>
  </si>
  <si>
    <t>2130108</t>
  </si>
  <si>
    <t>病虫害控制</t>
  </si>
  <si>
    <t xml:space="preserve">        农产品质量安全</t>
  </si>
  <si>
    <t>2130109</t>
  </si>
  <si>
    <t>农产品质量安全</t>
  </si>
  <si>
    <t xml:space="preserve">        执法监管</t>
  </si>
  <si>
    <t>2130110</t>
  </si>
  <si>
    <t>执法监管</t>
  </si>
  <si>
    <t xml:space="preserve">        统计监测与信息服务</t>
  </si>
  <si>
    <t>2130111</t>
  </si>
  <si>
    <t>统计监测与信息服务</t>
  </si>
  <si>
    <t xml:space="preserve">        农业行业业务管理</t>
  </si>
  <si>
    <t>2130112</t>
  </si>
  <si>
    <t>农业行业业务管理</t>
  </si>
  <si>
    <t xml:space="preserve">        对外交流与合作</t>
  </si>
  <si>
    <t>2130114</t>
  </si>
  <si>
    <t>对外交流与合作</t>
  </si>
  <si>
    <t xml:space="preserve">        防灾救灾</t>
  </si>
  <si>
    <t>2130119</t>
  </si>
  <si>
    <t>灾害救助</t>
  </si>
  <si>
    <t xml:space="preserve">        稳定农民收入补贴</t>
  </si>
  <si>
    <t>2130120</t>
  </si>
  <si>
    <t>稳定农民收入补贴</t>
  </si>
  <si>
    <t xml:space="preserve">        农业结构调整补贴</t>
  </si>
  <si>
    <t>2130121</t>
  </si>
  <si>
    <t>农业结构调整补贴</t>
  </si>
  <si>
    <t xml:space="preserve">        农业生产资料与技术补贴</t>
  </si>
  <si>
    <t>2130122</t>
  </si>
  <si>
    <t>农业生产资料与技术补贴</t>
  </si>
  <si>
    <t xml:space="preserve">        农业生产保险补贴</t>
  </si>
  <si>
    <t>2130123</t>
  </si>
  <si>
    <t>农业生产保险补贴</t>
  </si>
  <si>
    <t xml:space="preserve">        农业组织化与产业化经营</t>
  </si>
  <si>
    <t>2130124</t>
  </si>
  <si>
    <t>农业组织化与产业化经营</t>
  </si>
  <si>
    <t xml:space="preserve">        农产品加工与促销</t>
  </si>
  <si>
    <t>2130125</t>
  </si>
  <si>
    <t>农产品加工与促销</t>
  </si>
  <si>
    <t xml:space="preserve">        农村公益事业</t>
  </si>
  <si>
    <t>2130126</t>
  </si>
  <si>
    <t>农村公益事业</t>
  </si>
  <si>
    <t xml:space="preserve">        综合财力补助</t>
  </si>
  <si>
    <t>2130129</t>
  </si>
  <si>
    <t>综合财力补助</t>
  </si>
  <si>
    <t xml:space="preserve">        农业资源保护修复与利用</t>
  </si>
  <si>
    <t>2130135</t>
  </si>
  <si>
    <t>农业资源保护与利用</t>
  </si>
  <si>
    <t xml:space="preserve">        农村道路建设</t>
  </si>
  <si>
    <t>2130142</t>
  </si>
  <si>
    <t>农村道路建设</t>
  </si>
  <si>
    <t xml:space="preserve">        农资综合补贴</t>
  </si>
  <si>
    <t>2130147</t>
  </si>
  <si>
    <t>农资综合补贴</t>
  </si>
  <si>
    <t xml:space="preserve">        石油价格改革对渔业的补贴</t>
  </si>
  <si>
    <t>2130148</t>
  </si>
  <si>
    <t>石油价格改革对渔业的补贴</t>
  </si>
  <si>
    <t xml:space="preserve">        对高校毕业生到基层任职补助</t>
  </si>
  <si>
    <t>2130152</t>
  </si>
  <si>
    <t>对高校毕业生到基层任职补助</t>
  </si>
  <si>
    <t xml:space="preserve">        草原植被恢复费安排的支出</t>
  </si>
  <si>
    <t>2130153</t>
  </si>
  <si>
    <t>草原植被恢复费安排的支出</t>
  </si>
  <si>
    <t xml:space="preserve">        其他农业支出</t>
  </si>
  <si>
    <t>2130199</t>
  </si>
  <si>
    <t>其他农业支出</t>
  </si>
  <si>
    <t xml:space="preserve">      林业</t>
  </si>
  <si>
    <t>21302</t>
  </si>
  <si>
    <t>林业</t>
  </si>
  <si>
    <t>2130201</t>
  </si>
  <si>
    <t>2130202</t>
  </si>
  <si>
    <t>2130203</t>
  </si>
  <si>
    <t xml:space="preserve">        林业事业机构</t>
  </si>
  <si>
    <t>2130204</t>
  </si>
  <si>
    <t>林业事业机构</t>
  </si>
  <si>
    <t xml:space="preserve">        森林培育</t>
  </si>
  <si>
    <t>2130205</t>
  </si>
  <si>
    <t>森林培育</t>
  </si>
  <si>
    <t xml:space="preserve">        林业技术推广</t>
  </si>
  <si>
    <t>2130206</t>
  </si>
  <si>
    <t>林业技术推广</t>
  </si>
  <si>
    <t xml:space="preserve">        森林资源管理</t>
  </si>
  <si>
    <t>2130207</t>
  </si>
  <si>
    <t>森林资源管理</t>
  </si>
  <si>
    <t xml:space="preserve">        森林资源监测</t>
  </si>
  <si>
    <t>2130208</t>
  </si>
  <si>
    <t>森林资源监测</t>
  </si>
  <si>
    <t xml:space="preserve">        森林生态效益补偿</t>
  </si>
  <si>
    <t>2130209</t>
  </si>
  <si>
    <t>森林生态效益补偿</t>
  </si>
  <si>
    <t xml:space="preserve">        林业自然保护区</t>
  </si>
  <si>
    <t>2130210</t>
  </si>
  <si>
    <t>林业自然保护区</t>
  </si>
  <si>
    <t xml:space="preserve">        动植物保护</t>
  </si>
  <si>
    <t>2130211</t>
  </si>
  <si>
    <t>动植物保护</t>
  </si>
  <si>
    <t xml:space="preserve">        湿地保护</t>
  </si>
  <si>
    <t>2130212</t>
  </si>
  <si>
    <t>湿地保护</t>
  </si>
  <si>
    <t xml:space="preserve">        林业执法与监督</t>
  </si>
  <si>
    <t>2130213</t>
  </si>
  <si>
    <t>林业执法与监督</t>
  </si>
  <si>
    <t xml:space="preserve">        林业检疫检测</t>
  </si>
  <si>
    <t>2130216</t>
  </si>
  <si>
    <t>林业检疫检测</t>
  </si>
  <si>
    <t xml:space="preserve">        防沙治沙</t>
  </si>
  <si>
    <t>2130217</t>
  </si>
  <si>
    <t>防沙治沙</t>
  </si>
  <si>
    <t xml:space="preserve">        林业质量安全</t>
  </si>
  <si>
    <t>2130218</t>
  </si>
  <si>
    <t>林业质量安全</t>
  </si>
  <si>
    <t xml:space="preserve">        林业工程与项目管理</t>
  </si>
  <si>
    <t>2130219</t>
  </si>
  <si>
    <t>林业工程与项目管理</t>
  </si>
  <si>
    <t xml:space="preserve">        林业对外合作与交流</t>
  </si>
  <si>
    <t>2130220</t>
  </si>
  <si>
    <t>林业对外合作与交流</t>
  </si>
  <si>
    <t xml:space="preserve">        林业产业化</t>
  </si>
  <si>
    <t>2130221</t>
  </si>
  <si>
    <t>林业产业化</t>
  </si>
  <si>
    <t xml:space="preserve">        信息管理</t>
  </si>
  <si>
    <t>2130223</t>
  </si>
  <si>
    <t>信息管理</t>
  </si>
  <si>
    <t xml:space="preserve">        林业政策制定与宣传</t>
  </si>
  <si>
    <t>2130224</t>
  </si>
  <si>
    <t>林业政策制定与宣传</t>
  </si>
  <si>
    <t xml:space="preserve">        林业资金审计稽查</t>
  </si>
  <si>
    <t>2130225</t>
  </si>
  <si>
    <t>林业资金审计稽查</t>
  </si>
  <si>
    <t xml:space="preserve">        林区公共支出</t>
  </si>
  <si>
    <t>2130226</t>
  </si>
  <si>
    <t>林区公共支出</t>
  </si>
  <si>
    <t xml:space="preserve">        林业贷款贴息</t>
  </si>
  <si>
    <t>2130227</t>
  </si>
  <si>
    <t>林业贷款贴息</t>
  </si>
  <si>
    <t xml:space="preserve">        石油价格改革对林业的补贴</t>
  </si>
  <si>
    <t>2130232</t>
  </si>
  <si>
    <t>石油价格改革对林业的补贴</t>
  </si>
  <si>
    <t xml:space="preserve">        森林保险保费补贴</t>
  </si>
  <si>
    <t>2130233</t>
  </si>
  <si>
    <t>森林保险保费补贴</t>
  </si>
  <si>
    <t xml:space="preserve">        林业防灾减灾</t>
  </si>
  <si>
    <t>2130234</t>
  </si>
  <si>
    <t>林业防灾减灾</t>
  </si>
  <si>
    <t xml:space="preserve">        其他林业支出</t>
  </si>
  <si>
    <t>2130299</t>
  </si>
  <si>
    <t>其他林业支出</t>
  </si>
  <si>
    <t xml:space="preserve">      水利</t>
  </si>
  <si>
    <t>21303</t>
  </si>
  <si>
    <t>水利</t>
  </si>
  <si>
    <t>2130301</t>
  </si>
  <si>
    <t>2130302</t>
  </si>
  <si>
    <t>2130303</t>
  </si>
  <si>
    <t xml:space="preserve">        水利行业业务管理</t>
  </si>
  <si>
    <t>2130304</t>
  </si>
  <si>
    <t>水利行业业务管理</t>
  </si>
  <si>
    <t xml:space="preserve">        水利工程建设</t>
  </si>
  <si>
    <t>2130305</t>
  </si>
  <si>
    <t>水利工程建设</t>
  </si>
  <si>
    <t xml:space="preserve">        水利工程运行与维护</t>
  </si>
  <si>
    <t>2130306</t>
  </si>
  <si>
    <t>水利工程运行与维护</t>
  </si>
  <si>
    <t xml:space="preserve">        长江黄河等流域管理</t>
  </si>
  <si>
    <t>2130307</t>
  </si>
  <si>
    <t>长江黄河等流域管理</t>
  </si>
  <si>
    <t xml:space="preserve">        水利前期工作</t>
  </si>
  <si>
    <t>2130308</t>
  </si>
  <si>
    <t>水利前期工作</t>
  </si>
  <si>
    <t xml:space="preserve">        水利执法监督</t>
  </si>
  <si>
    <t>2130309</t>
  </si>
  <si>
    <t>水利执法监督</t>
  </si>
  <si>
    <t xml:space="preserve">        水土保持</t>
  </si>
  <si>
    <t>2130310</t>
  </si>
  <si>
    <t>水土保持</t>
  </si>
  <si>
    <t xml:space="preserve">        水资源节约管理与保护</t>
  </si>
  <si>
    <t>2130311</t>
  </si>
  <si>
    <t>水资源管理与保护</t>
  </si>
  <si>
    <t xml:space="preserve">        水质监测</t>
  </si>
  <si>
    <t>2130312</t>
  </si>
  <si>
    <t>水质监测</t>
  </si>
  <si>
    <t xml:space="preserve">        水文测报</t>
  </si>
  <si>
    <t>2130313</t>
  </si>
  <si>
    <t>水文测报</t>
  </si>
  <si>
    <t xml:space="preserve">        防汛</t>
  </si>
  <si>
    <t>2130314</t>
  </si>
  <si>
    <t>防汛</t>
  </si>
  <si>
    <t xml:space="preserve">        抗旱</t>
  </si>
  <si>
    <t>2130315</t>
  </si>
  <si>
    <t>抗旱</t>
  </si>
  <si>
    <t xml:space="preserve">        农田水利</t>
  </si>
  <si>
    <t>2130316</t>
  </si>
  <si>
    <t>农田水利</t>
  </si>
  <si>
    <t xml:space="preserve">        水利技术推广</t>
  </si>
  <si>
    <t>2130317</t>
  </si>
  <si>
    <t>水利技术推广和培训</t>
  </si>
  <si>
    <t xml:space="preserve">        国际河流治理与管理</t>
  </si>
  <si>
    <t>2130318</t>
  </si>
  <si>
    <t>国际河流治理与管理</t>
  </si>
  <si>
    <t xml:space="preserve">        大中型水库移民后期扶持专项支出</t>
  </si>
  <si>
    <t>2130321</t>
  </si>
  <si>
    <t>大中型水库移民后期扶持专项支出</t>
  </si>
  <si>
    <t xml:space="preserve">        水利安全监督</t>
  </si>
  <si>
    <t>2130322</t>
  </si>
  <si>
    <t>水利安全监督</t>
  </si>
  <si>
    <t xml:space="preserve">        水资源费安排的支出</t>
  </si>
  <si>
    <t>2130331</t>
  </si>
  <si>
    <t>水资源费安排的支出</t>
  </si>
  <si>
    <t xml:space="preserve">        砂石资源费支出</t>
  </si>
  <si>
    <t>2130332</t>
  </si>
  <si>
    <t>砂石资源费支出</t>
  </si>
  <si>
    <t>2130333</t>
  </si>
  <si>
    <t xml:space="preserve">        水利建设移民支出</t>
  </si>
  <si>
    <t>2130334</t>
  </si>
  <si>
    <t>水利建设移民支出</t>
  </si>
  <si>
    <t xml:space="preserve">        农村人畜饮水</t>
  </si>
  <si>
    <t>2130335</t>
  </si>
  <si>
    <t>农村人畜饮水</t>
  </si>
  <si>
    <t xml:space="preserve">        其他水利支出</t>
  </si>
  <si>
    <t>2130399</t>
  </si>
  <si>
    <t>其他水利支出</t>
  </si>
  <si>
    <t xml:space="preserve">      南水北调</t>
  </si>
  <si>
    <t>21304</t>
  </si>
  <si>
    <t>南水北调</t>
  </si>
  <si>
    <t>2130401</t>
  </si>
  <si>
    <t>2130402</t>
  </si>
  <si>
    <t>2130403</t>
  </si>
  <si>
    <t xml:space="preserve">        南水北调工程建设</t>
  </si>
  <si>
    <t>2130404</t>
  </si>
  <si>
    <t>南水北调工程建设</t>
  </si>
  <si>
    <t xml:space="preserve">        政策研究与信息管理</t>
  </si>
  <si>
    <t>2130405</t>
  </si>
  <si>
    <t>政策研究与信息管理</t>
  </si>
  <si>
    <t xml:space="preserve">        工程稽查</t>
  </si>
  <si>
    <t>2130406</t>
  </si>
  <si>
    <t>工程稽查</t>
  </si>
  <si>
    <t xml:space="preserve">        前期工作</t>
  </si>
  <si>
    <t>2130407</t>
  </si>
  <si>
    <t>前期工作</t>
  </si>
  <si>
    <t xml:space="preserve">        南水北调技术推广</t>
  </si>
  <si>
    <t>2130408</t>
  </si>
  <si>
    <t>南水北调技术推广和培训</t>
  </si>
  <si>
    <t xml:space="preserve">        环境、移民及水资源管理与保护</t>
  </si>
  <si>
    <t>2130409</t>
  </si>
  <si>
    <t>环境、移民及水资源管理与保护</t>
  </si>
  <si>
    <t xml:space="preserve">        其他南水北调支出</t>
  </si>
  <si>
    <t>2130499</t>
  </si>
  <si>
    <t>其他南水北调支出</t>
  </si>
  <si>
    <t xml:space="preserve">      扶贫</t>
  </si>
  <si>
    <t>21305</t>
  </si>
  <si>
    <t>扶贫</t>
  </si>
  <si>
    <t>2130501</t>
  </si>
  <si>
    <t>2130502</t>
  </si>
  <si>
    <t>2130503</t>
  </si>
  <si>
    <t xml:space="preserve">        农村基础设施建设</t>
  </si>
  <si>
    <t>2130504</t>
  </si>
  <si>
    <t>农村基础设施建设</t>
  </si>
  <si>
    <t xml:space="preserve">        生产发展</t>
  </si>
  <si>
    <t>2130505</t>
  </si>
  <si>
    <t>生产发展</t>
  </si>
  <si>
    <t xml:space="preserve">        社会发展</t>
  </si>
  <si>
    <t>2130506</t>
  </si>
  <si>
    <t>社会发展</t>
  </si>
  <si>
    <t xml:space="preserve">        扶贫贷款奖补和贴息</t>
  </si>
  <si>
    <t>2130507</t>
  </si>
  <si>
    <t>扶贫贷款奖补和贴息</t>
  </si>
  <si>
    <t xml:space="preserve">       “三西”农业建设专项补助</t>
  </si>
  <si>
    <t>2130508</t>
  </si>
  <si>
    <t>“三西”农业建设专项补助</t>
  </si>
  <si>
    <t xml:space="preserve">        扶贫事业机构</t>
  </si>
  <si>
    <t>2130550</t>
  </si>
  <si>
    <t>扶贫事业机构</t>
  </si>
  <si>
    <t xml:space="preserve">        其他扶贫支出</t>
  </si>
  <si>
    <t>2130599</t>
  </si>
  <si>
    <t>其他扶贫支出</t>
  </si>
  <si>
    <t xml:space="preserve">      农业综合开发</t>
  </si>
  <si>
    <t>21306</t>
  </si>
  <si>
    <t>农业综合开发</t>
  </si>
  <si>
    <t xml:space="preserve">        机构运行</t>
  </si>
  <si>
    <t>2130601</t>
  </si>
  <si>
    <t xml:space="preserve">        土地治理</t>
  </si>
  <si>
    <t>2130602</t>
  </si>
  <si>
    <t>土地治理</t>
  </si>
  <si>
    <t xml:space="preserve">        产业化经营</t>
  </si>
  <si>
    <t>2130603</t>
  </si>
  <si>
    <t>产业化经营</t>
  </si>
  <si>
    <t xml:space="preserve">        科技示范</t>
  </si>
  <si>
    <t>2130604</t>
  </si>
  <si>
    <t>科技示范</t>
  </si>
  <si>
    <t xml:space="preserve">        其他农业综合开发支出</t>
  </si>
  <si>
    <t>2130699</t>
  </si>
  <si>
    <t>其他农业综合开发支出</t>
  </si>
  <si>
    <t xml:space="preserve">      农村综合改革</t>
  </si>
  <si>
    <t>21307</t>
  </si>
  <si>
    <t>农村综合改革</t>
  </si>
  <si>
    <t xml:space="preserve">        对村级一事一议的补助</t>
  </si>
  <si>
    <t>2130701</t>
  </si>
  <si>
    <t>对村级一事一议的补助</t>
  </si>
  <si>
    <t xml:space="preserve">        国有农场办社会职能改革补助</t>
  </si>
  <si>
    <t>2130704</t>
  </si>
  <si>
    <t>国有农场分离办社会职能改革补助</t>
  </si>
  <si>
    <t xml:space="preserve">        对村民委员会和村党支部的补助</t>
  </si>
  <si>
    <t>2130705</t>
  </si>
  <si>
    <t>对村民委员会和村党支部的补助</t>
  </si>
  <si>
    <t xml:space="preserve">        对村集体经济组织的补助</t>
  </si>
  <si>
    <t>2130706</t>
  </si>
  <si>
    <t>对村集体经济组织的补助</t>
  </si>
  <si>
    <t xml:space="preserve">        农村综合改革示范试点补助</t>
  </si>
  <si>
    <t>2130707</t>
  </si>
  <si>
    <t>农村综合改革示范试点补助</t>
  </si>
  <si>
    <t xml:space="preserve">        其他农村综合改革支出</t>
  </si>
  <si>
    <t>2130799</t>
  </si>
  <si>
    <t>其他农村综合改革支出</t>
  </si>
  <si>
    <t xml:space="preserve">      促进金融支农支出</t>
  </si>
  <si>
    <t>21308</t>
  </si>
  <si>
    <t>促进金融支农支出</t>
  </si>
  <si>
    <t xml:space="preserve">        支持农村金融机构</t>
  </si>
  <si>
    <t>2130801</t>
  </si>
  <si>
    <t>支持农村金融机构</t>
  </si>
  <si>
    <t xml:space="preserve">        涉农贷款增量奖励</t>
  </si>
  <si>
    <t>2130802</t>
  </si>
  <si>
    <t>涉农贷款增量奖励</t>
  </si>
  <si>
    <t xml:space="preserve">        其他金融支农支持</t>
  </si>
  <si>
    <t>2130899</t>
  </si>
  <si>
    <t>其他金融支农支持</t>
  </si>
  <si>
    <t xml:space="preserve">      目标价格补贴</t>
  </si>
  <si>
    <t>21309</t>
  </si>
  <si>
    <t>目标价格补贴</t>
  </si>
  <si>
    <t xml:space="preserve">        棉花目标价格补贴</t>
  </si>
  <si>
    <t>2130901</t>
  </si>
  <si>
    <t>棉花目标价格补贴</t>
  </si>
  <si>
    <t xml:space="preserve">        大豆目标价格补贴</t>
  </si>
  <si>
    <t>2130902</t>
  </si>
  <si>
    <t>大豆目标价格补贴</t>
  </si>
  <si>
    <t xml:space="preserve">        其他目标价格补贴</t>
  </si>
  <si>
    <t>2130999</t>
  </si>
  <si>
    <t>其他目标价格补贴</t>
  </si>
  <si>
    <t xml:space="preserve">      其他农林水事务支出</t>
  </si>
  <si>
    <t>21399</t>
  </si>
  <si>
    <t>其他农林水事务支出</t>
  </si>
  <si>
    <t xml:space="preserve">        化解其他公益性乡村债务支出</t>
  </si>
  <si>
    <t>2139901</t>
  </si>
  <si>
    <t>化解乡镇其他公益性债务支出</t>
  </si>
  <si>
    <t xml:space="preserve">        其他农林水事务支出</t>
  </si>
  <si>
    <t>2139999</t>
  </si>
  <si>
    <t>十三、交通运输支出</t>
  </si>
  <si>
    <t>214</t>
  </si>
  <si>
    <t xml:space="preserve">      公路水路运输</t>
  </si>
  <si>
    <t>21401</t>
  </si>
  <si>
    <t>公路水路运输</t>
  </si>
  <si>
    <t>2140101</t>
  </si>
  <si>
    <t>2140102</t>
  </si>
  <si>
    <t>2140103</t>
  </si>
  <si>
    <t xml:space="preserve">        公路新建</t>
  </si>
  <si>
    <t>2140104</t>
  </si>
  <si>
    <t>公路新建</t>
  </si>
  <si>
    <t xml:space="preserve">        公路改建</t>
  </si>
  <si>
    <t>2140105</t>
  </si>
  <si>
    <t>公路改建</t>
  </si>
  <si>
    <t xml:space="preserve">        公路养护</t>
  </si>
  <si>
    <t>2140106</t>
  </si>
  <si>
    <t>公路养护</t>
  </si>
  <si>
    <t xml:space="preserve">        特大型桥梁建设</t>
  </si>
  <si>
    <t>2140107</t>
  </si>
  <si>
    <t>特大型桥梁建设</t>
  </si>
  <si>
    <t xml:space="preserve">        公路路政管理</t>
  </si>
  <si>
    <t>2140108</t>
  </si>
  <si>
    <t>公路路政管理</t>
  </si>
  <si>
    <t xml:space="preserve">        公路和运输信息化建设</t>
  </si>
  <si>
    <t>2140109</t>
  </si>
  <si>
    <t>公路和运输信息化建设</t>
  </si>
  <si>
    <t xml:space="preserve">        公路和运输安全</t>
  </si>
  <si>
    <t>2140110</t>
  </si>
  <si>
    <t>公路和运输安全</t>
  </si>
  <si>
    <t xml:space="preserve">        公路还贷专项</t>
  </si>
  <si>
    <t>2140111</t>
  </si>
  <si>
    <t>公路还贷专项</t>
  </si>
  <si>
    <t xml:space="preserve">        公路运输管理</t>
  </si>
  <si>
    <t>2140112</t>
  </si>
  <si>
    <t>公路运输管理</t>
  </si>
  <si>
    <t xml:space="preserve">        公路客货运站（场）建设</t>
  </si>
  <si>
    <t>2140113</t>
  </si>
  <si>
    <t>公路客货运站（场）建设</t>
  </si>
  <si>
    <t xml:space="preserve">        公路和运输技术标准化建设</t>
  </si>
  <si>
    <t>2140114</t>
  </si>
  <si>
    <t>公路和运输技术标准化建设</t>
  </si>
  <si>
    <t xml:space="preserve">        港口设施</t>
  </si>
  <si>
    <t>2140122</t>
  </si>
  <si>
    <t>港口设施</t>
  </si>
  <si>
    <t xml:space="preserve">        航道维护</t>
  </si>
  <si>
    <t>2140123</t>
  </si>
  <si>
    <t>航道维护</t>
  </si>
  <si>
    <t xml:space="preserve">        安全通信</t>
  </si>
  <si>
    <t>2140124</t>
  </si>
  <si>
    <t>安全通信</t>
  </si>
  <si>
    <t xml:space="preserve">        三峡库区通航管理</t>
  </si>
  <si>
    <t>2140125</t>
  </si>
  <si>
    <t>三峡库区通航管理</t>
  </si>
  <si>
    <t xml:space="preserve">        航务管理</t>
  </si>
  <si>
    <t>2140126</t>
  </si>
  <si>
    <t>航务管理</t>
  </si>
  <si>
    <t xml:space="preserve">        船舶检验</t>
  </si>
  <si>
    <t>2140127</t>
  </si>
  <si>
    <t>船舶检验</t>
  </si>
  <si>
    <t xml:space="preserve">        救助打捞</t>
  </si>
  <si>
    <t>2140128</t>
  </si>
  <si>
    <t>救助打捞</t>
  </si>
  <si>
    <t xml:space="preserve">        内河运输</t>
  </si>
  <si>
    <t>2140129</t>
  </si>
  <si>
    <t>内河运输</t>
  </si>
  <si>
    <t xml:space="preserve">        远洋运输</t>
  </si>
  <si>
    <t>2140130</t>
  </si>
  <si>
    <t>远洋运输</t>
  </si>
  <si>
    <t xml:space="preserve">        海事管理</t>
  </si>
  <si>
    <t>2140131</t>
  </si>
  <si>
    <t>海事管理</t>
  </si>
  <si>
    <t xml:space="preserve">        航标事业发展支出</t>
  </si>
  <si>
    <t>2140133</t>
  </si>
  <si>
    <t>航标事业发展支出</t>
  </si>
  <si>
    <t xml:space="preserve">        水路运输管理支出</t>
  </si>
  <si>
    <t>2140136</t>
  </si>
  <si>
    <t>水路运输管理支出</t>
  </si>
  <si>
    <t xml:space="preserve">        口岸建设</t>
  </si>
  <si>
    <t>2140138</t>
  </si>
  <si>
    <t>口岸建设</t>
  </si>
  <si>
    <t xml:space="preserve">        取消政府还贷二级公路收费专项支出</t>
  </si>
  <si>
    <t>2140139</t>
  </si>
  <si>
    <t>取消政府还贷二级公路收费专项支出</t>
  </si>
  <si>
    <t xml:space="preserve">        其他公路水路运输支出</t>
  </si>
  <si>
    <t>2140199</t>
  </si>
  <si>
    <t>其他公路水路运输支出</t>
  </si>
  <si>
    <t xml:space="preserve">      铁路运输</t>
  </si>
  <si>
    <t>21402</t>
  </si>
  <si>
    <t>铁路运输</t>
  </si>
  <si>
    <t>2140201</t>
  </si>
  <si>
    <t>2140202</t>
  </si>
  <si>
    <t>2140203</t>
  </si>
  <si>
    <t xml:space="preserve">        铁路路网建设</t>
  </si>
  <si>
    <t>2140204</t>
  </si>
  <si>
    <t>铁路路网建设</t>
  </si>
  <si>
    <t xml:space="preserve">        铁路还贷专项</t>
  </si>
  <si>
    <t>2140205</t>
  </si>
  <si>
    <t>铁路还贷专项</t>
  </si>
  <si>
    <t xml:space="preserve">        铁路安全</t>
  </si>
  <si>
    <t>2140206</t>
  </si>
  <si>
    <t>铁路安全</t>
  </si>
  <si>
    <t xml:space="preserve">        铁路专项运输</t>
  </si>
  <si>
    <t>2140207</t>
  </si>
  <si>
    <t>铁路专项运输</t>
  </si>
  <si>
    <t xml:space="preserve">        行业监管</t>
  </si>
  <si>
    <r>
      <rPr>
        <sz val="11"/>
        <rFont val="宋体"/>
        <charset val="134"/>
      </rPr>
      <t>214020</t>
    </r>
    <r>
      <rPr>
        <sz val="11"/>
        <rFont val="宋体"/>
        <charset val="134"/>
      </rPr>
      <t>8</t>
    </r>
  </si>
  <si>
    <t>2140208</t>
  </si>
  <si>
    <t>行业监管</t>
  </si>
  <si>
    <t xml:space="preserve">        其他铁路运输支出</t>
  </si>
  <si>
    <t>2140299</t>
  </si>
  <si>
    <t>其他铁路运输支出</t>
  </si>
  <si>
    <t xml:space="preserve">      民用航空运输</t>
  </si>
  <si>
    <t>21403</t>
  </si>
  <si>
    <t>民用航空运输</t>
  </si>
  <si>
    <t>2140301</t>
  </si>
  <si>
    <t>2140302</t>
  </si>
  <si>
    <t>2140303</t>
  </si>
  <si>
    <t xml:space="preserve">        机场建设</t>
  </si>
  <si>
    <t>2140304</t>
  </si>
  <si>
    <t>机场建设</t>
  </si>
  <si>
    <t xml:space="preserve">        空管系统建设</t>
  </si>
  <si>
    <t>2140305</t>
  </si>
  <si>
    <t>空管系统建设</t>
  </si>
  <si>
    <t xml:space="preserve">        民航还贷专项支出</t>
  </si>
  <si>
    <t>2140306</t>
  </si>
  <si>
    <t>民航还贷专项支出</t>
  </si>
  <si>
    <t xml:space="preserve">        民用航空安全</t>
  </si>
  <si>
    <t>2140307</t>
  </si>
  <si>
    <t>民用航空安全</t>
  </si>
  <si>
    <t xml:space="preserve">        民航专项运输</t>
  </si>
  <si>
    <t>2140308</t>
  </si>
  <si>
    <t>民航专项运输</t>
  </si>
  <si>
    <t>2140399</t>
  </si>
  <si>
    <t>2140309</t>
  </si>
  <si>
    <t>民航政策性购机专项支出</t>
  </si>
  <si>
    <t xml:space="preserve">        其他民用航空运输支出</t>
  </si>
  <si>
    <t>其他民用航空运输支出</t>
  </si>
  <si>
    <t xml:space="preserve">      石油价格改革对交通运输的补贴</t>
  </si>
  <si>
    <t>21404</t>
  </si>
  <si>
    <t>石油价格改革对交通运输的补贴</t>
  </si>
  <si>
    <t xml:space="preserve">        对城市公交的补贴</t>
  </si>
  <si>
    <t>2140401</t>
  </si>
  <si>
    <t>对城市公交的补贴</t>
  </si>
  <si>
    <t xml:space="preserve">        对农村道路客运的补贴</t>
  </si>
  <si>
    <t>2140402</t>
  </si>
  <si>
    <t>对农村道路客运的补贴</t>
  </si>
  <si>
    <t xml:space="preserve">        对出租车的补贴</t>
  </si>
  <si>
    <t>2140403</t>
  </si>
  <si>
    <t>对出租车的补贴</t>
  </si>
  <si>
    <t xml:space="preserve">        石油价格改革补贴其他支出</t>
  </si>
  <si>
    <t>2140499</t>
  </si>
  <si>
    <t>石油价格改革补贴其他支出</t>
  </si>
  <si>
    <t xml:space="preserve">      邮政业支出</t>
  </si>
  <si>
    <t>21405</t>
  </si>
  <si>
    <t>邮政业支出</t>
  </si>
  <si>
    <t>2140501</t>
  </si>
  <si>
    <t>2140502</t>
  </si>
  <si>
    <t>2140503</t>
  </si>
  <si>
    <t>2140504</t>
  </si>
  <si>
    <t xml:space="preserve">        邮政普遍服务与特殊服务</t>
  </si>
  <si>
    <t>2140505</t>
  </si>
  <si>
    <t>邮政普遍服务与特殊服务</t>
  </si>
  <si>
    <t xml:space="preserve">        其他邮政业支出</t>
  </si>
  <si>
    <t>2140599</t>
  </si>
  <si>
    <t>其他邮政业支出</t>
  </si>
  <si>
    <t xml:space="preserve">      车辆购置税支出</t>
  </si>
  <si>
    <t>21406</t>
  </si>
  <si>
    <t>车辆购置税支出</t>
  </si>
  <si>
    <t xml:space="preserve">        车辆购置税用于公路等基础设施建设支出</t>
  </si>
  <si>
    <t>2140601</t>
  </si>
  <si>
    <t>车辆购置税用于公路等基础设施建设支出</t>
  </si>
  <si>
    <t xml:space="preserve">        车辆购置税用于农村公路建设支出</t>
  </si>
  <si>
    <t>2140602</t>
  </si>
  <si>
    <t>车辆购置税用于农村公路建设支出</t>
  </si>
  <si>
    <t xml:space="preserve">        车辆购置税用于老旧汽车报废更新补贴</t>
  </si>
  <si>
    <t>2140603</t>
  </si>
  <si>
    <t>车辆购置税用于老旧汽车报废更新补贴支出</t>
  </si>
  <si>
    <t xml:space="preserve">        车辆购置税其他支出</t>
  </si>
  <si>
    <t>2140699</t>
  </si>
  <si>
    <t>车辆购置税其他支出</t>
  </si>
  <si>
    <t xml:space="preserve">      其他交通运输支出</t>
  </si>
  <si>
    <t>21499</t>
  </si>
  <si>
    <t>其他交通运输支出</t>
  </si>
  <si>
    <t xml:space="preserve">        公共交通运营补助</t>
  </si>
  <si>
    <t>2149901</t>
  </si>
  <si>
    <t>公共交通运营补助</t>
  </si>
  <si>
    <t xml:space="preserve">        其他交通运输支出</t>
  </si>
  <si>
    <t>2149999</t>
  </si>
  <si>
    <t>十四、资源勘探信息等支出</t>
  </si>
  <si>
    <t>215</t>
  </si>
  <si>
    <t xml:space="preserve">      资源勘探开发</t>
  </si>
  <si>
    <t>21501</t>
  </si>
  <si>
    <t>资源勘探开发和服务支出</t>
  </si>
  <si>
    <t>2150101</t>
  </si>
  <si>
    <t>2150102</t>
  </si>
  <si>
    <t>2150103</t>
  </si>
  <si>
    <t xml:space="preserve">        煤炭勘探开采和洗选</t>
  </si>
  <si>
    <t>2150104</t>
  </si>
  <si>
    <t>煤炭勘探开采和洗选</t>
  </si>
  <si>
    <t xml:space="preserve">        石油和天然气勘探开采</t>
  </si>
  <si>
    <t>2150105</t>
  </si>
  <si>
    <t>石油和天然气勘探开采</t>
  </si>
  <si>
    <t xml:space="preserve">        黑色金属矿勘探和采选</t>
  </si>
  <si>
    <t>2150106</t>
  </si>
  <si>
    <t>黑色金属矿勘探和采选</t>
  </si>
  <si>
    <t xml:space="preserve">        有色金属矿勘探和采选</t>
  </si>
  <si>
    <t>2150107</t>
  </si>
  <si>
    <t>有色金属矿勘探和采选</t>
  </si>
  <si>
    <t xml:space="preserve">        非金属矿勘探和采选</t>
  </si>
  <si>
    <t>2150108</t>
  </si>
  <si>
    <t>非金属矿勘探和采选</t>
  </si>
  <si>
    <t xml:space="preserve">        其他资源勘探业支出</t>
  </si>
  <si>
    <t>2150199</t>
  </si>
  <si>
    <t>其他资源勘探业支出</t>
  </si>
  <si>
    <t xml:space="preserve">      制造业</t>
  </si>
  <si>
    <t>21502</t>
  </si>
  <si>
    <t>制造业</t>
  </si>
  <si>
    <t>2150201</t>
  </si>
  <si>
    <t>2150202</t>
  </si>
  <si>
    <t>2150203</t>
  </si>
  <si>
    <t xml:space="preserve">        纺织业</t>
  </si>
  <si>
    <t>2150204</t>
  </si>
  <si>
    <t>纺织业</t>
  </si>
  <si>
    <t xml:space="preserve">        医药制造业</t>
  </si>
  <si>
    <t>2150205</t>
  </si>
  <si>
    <t>医药制造业</t>
  </si>
  <si>
    <t xml:space="preserve">        非金属矿物制品业</t>
  </si>
  <si>
    <t>2150206</t>
  </si>
  <si>
    <t>非金属矿物制品业</t>
  </si>
  <si>
    <t xml:space="preserve">        通信设备、计算机及其他电子设备制造业</t>
  </si>
  <si>
    <t>2150207</t>
  </si>
  <si>
    <t>通信设备、计算机及其他电子设备制造业</t>
  </si>
  <si>
    <t xml:space="preserve">        交通运输设备制造业</t>
  </si>
  <si>
    <t>2150208</t>
  </si>
  <si>
    <t>交通运输设备制造业</t>
  </si>
  <si>
    <t xml:space="preserve">        电气机械及器材制造业</t>
  </si>
  <si>
    <t>2150209</t>
  </si>
  <si>
    <t>电气机械及器材制造业</t>
  </si>
  <si>
    <t xml:space="preserve">        工艺品及其他制造业</t>
  </si>
  <si>
    <t>2150210</t>
  </si>
  <si>
    <t>工艺品及其他制造业</t>
  </si>
  <si>
    <t xml:space="preserve">        石油加工、炼焦及核燃料加工业</t>
  </si>
  <si>
    <t>2150212</t>
  </si>
  <si>
    <t>石油加工、炼焦及核燃料加工业</t>
  </si>
  <si>
    <t xml:space="preserve">        化学原料及化学制品制造业</t>
  </si>
  <si>
    <t>2150213</t>
  </si>
  <si>
    <t>化学原料及化学制品制造业</t>
  </si>
  <si>
    <t xml:space="preserve">        黑色金属冶炼及压延加工业</t>
  </si>
  <si>
    <t>2150214</t>
  </si>
  <si>
    <t>黑色金属冶炼及压延加工业</t>
  </si>
  <si>
    <t xml:space="preserve">        有色金属冶炼及压延加工业</t>
  </si>
  <si>
    <t>2150215</t>
  </si>
  <si>
    <t>有色金属冶炼及压延加工业</t>
  </si>
  <si>
    <t xml:space="preserve">        其他制造业支出</t>
  </si>
  <si>
    <t>2150299</t>
  </si>
  <si>
    <t>其他制造业支出</t>
  </si>
  <si>
    <t xml:space="preserve">      建筑业</t>
  </si>
  <si>
    <t>21503</t>
  </si>
  <si>
    <t>建筑业</t>
  </si>
  <si>
    <t>2150301</t>
  </si>
  <si>
    <t>2150302</t>
  </si>
  <si>
    <t>2150303</t>
  </si>
  <si>
    <t xml:space="preserve">        其他建筑业支出</t>
  </si>
  <si>
    <t>2150399</t>
  </si>
  <si>
    <t>其他建筑业支出</t>
  </si>
  <si>
    <t>21599</t>
  </si>
  <si>
    <t>21504</t>
  </si>
  <si>
    <t>电力监管支出</t>
  </si>
  <si>
    <t>2150401</t>
  </si>
  <si>
    <t>2150402</t>
  </si>
  <si>
    <t>2150403</t>
  </si>
  <si>
    <t>2150404</t>
  </si>
  <si>
    <t>电力监管</t>
  </si>
  <si>
    <t>2150405</t>
  </si>
  <si>
    <t>电力稽查</t>
  </si>
  <si>
    <t>2150406</t>
  </si>
  <si>
    <t>争议调节</t>
  </si>
  <si>
    <t>2150407</t>
  </si>
  <si>
    <t>安全事故调查</t>
  </si>
  <si>
    <t>2150408</t>
  </si>
  <si>
    <t>电力市场建设</t>
  </si>
  <si>
    <t>2150409</t>
  </si>
  <si>
    <t>电力输送改革试点</t>
  </si>
  <si>
    <t>2150410</t>
  </si>
  <si>
    <t>信息系统建设</t>
  </si>
  <si>
    <t>2150416</t>
  </si>
  <si>
    <t>2150418</t>
  </si>
  <si>
    <t>2150450</t>
  </si>
  <si>
    <t>2150499</t>
  </si>
  <si>
    <t>其他电力监管支出</t>
  </si>
  <si>
    <t xml:space="preserve">      工业和信息产业监管</t>
  </si>
  <si>
    <t>21505</t>
  </si>
  <si>
    <t>工业和信息产业监管支出</t>
  </si>
  <si>
    <t>2150501</t>
  </si>
  <si>
    <t>2150502</t>
  </si>
  <si>
    <t>2150503</t>
  </si>
  <si>
    <t xml:space="preserve">        战备应急</t>
  </si>
  <si>
    <t>2150505</t>
  </si>
  <si>
    <t>战备应急</t>
  </si>
  <si>
    <t xml:space="preserve">        信息安全建设</t>
  </si>
  <si>
    <t>2150506</t>
  </si>
  <si>
    <t>信息安全建设</t>
  </si>
  <si>
    <t xml:space="preserve">        专用通信</t>
  </si>
  <si>
    <t>2150507</t>
  </si>
  <si>
    <t>专用通信</t>
  </si>
  <si>
    <t xml:space="preserve">        无线电监管</t>
  </si>
  <si>
    <t>2150508</t>
  </si>
  <si>
    <t>无线电监管</t>
  </si>
  <si>
    <t xml:space="preserve">        工业和信息产业战略研究与标准制定</t>
  </si>
  <si>
    <t>2150509</t>
  </si>
  <si>
    <t>工业和信息产业战略研究与标准制定</t>
  </si>
  <si>
    <t xml:space="preserve">        工业和信息产业支持</t>
  </si>
  <si>
    <t>2150510</t>
  </si>
  <si>
    <t>工业和信息产业支持</t>
  </si>
  <si>
    <t xml:space="preserve">        电子专项工程</t>
  </si>
  <si>
    <t>2150511</t>
  </si>
  <si>
    <t>电子专项工程</t>
  </si>
  <si>
    <t>2150513</t>
  </si>
  <si>
    <t>2150599</t>
  </si>
  <si>
    <t>2150514</t>
  </si>
  <si>
    <t>军工电子</t>
  </si>
  <si>
    <t xml:space="preserve">        技术基础研究</t>
  </si>
  <si>
    <t>2150515</t>
  </si>
  <si>
    <t>技术基础研究</t>
  </si>
  <si>
    <t xml:space="preserve">        其他工业和信息产业监管支出</t>
  </si>
  <si>
    <t>其他工业和信息产业监管支出</t>
  </si>
  <si>
    <t xml:space="preserve">      安全生产监管</t>
  </si>
  <si>
    <t>21506</t>
  </si>
  <si>
    <t>安全生产监管</t>
  </si>
  <si>
    <t>2150601</t>
  </si>
  <si>
    <t>2150602</t>
  </si>
  <si>
    <t>2150603</t>
  </si>
  <si>
    <t>2150699</t>
  </si>
  <si>
    <t>2150604</t>
  </si>
  <si>
    <t>国务院安委会专项</t>
  </si>
  <si>
    <t xml:space="preserve">        安全监管监察专项</t>
  </si>
  <si>
    <t>2150605</t>
  </si>
  <si>
    <t>安全监管监察专项</t>
  </si>
  <si>
    <t xml:space="preserve">        应急救援支出</t>
  </si>
  <si>
    <t>2150606</t>
  </si>
  <si>
    <t>应急救援支出</t>
  </si>
  <si>
    <t xml:space="preserve">        煤炭安全</t>
  </si>
  <si>
    <t>2150607</t>
  </si>
  <si>
    <t>煤炭安全</t>
  </si>
  <si>
    <t xml:space="preserve">        其他安全生产监管支出</t>
  </si>
  <si>
    <t>其他安全生产监管支出</t>
  </si>
  <si>
    <t xml:space="preserve">      国有资产监管</t>
  </si>
  <si>
    <t>21507</t>
  </si>
  <si>
    <t>国有资产监管</t>
  </si>
  <si>
    <t>2150701</t>
  </si>
  <si>
    <t>2150702</t>
  </si>
  <si>
    <t>2150703</t>
  </si>
  <si>
    <t xml:space="preserve">        国有企业监事会专项</t>
  </si>
  <si>
    <t>2150704</t>
  </si>
  <si>
    <t>国有企业监事会专项</t>
  </si>
  <si>
    <t>2150799</t>
  </si>
  <si>
    <t>2150705</t>
  </si>
  <si>
    <t>中央企业专项管理</t>
  </si>
  <si>
    <t xml:space="preserve">        其他国有资产监管支出</t>
  </si>
  <si>
    <t>其他国有资产监管支出</t>
  </si>
  <si>
    <t xml:space="preserve">      支持中小企业发展和管理支出</t>
  </si>
  <si>
    <t>21508</t>
  </si>
  <si>
    <t>支持中小企业发展和管理支出</t>
  </si>
  <si>
    <t>2150801</t>
  </si>
  <si>
    <t>2150802</t>
  </si>
  <si>
    <t>2150803</t>
  </si>
  <si>
    <t xml:space="preserve">        科技型中小企业技术创新基金</t>
  </si>
  <si>
    <t>2150804</t>
  </si>
  <si>
    <t>科技型中小企业技术创新基金</t>
  </si>
  <si>
    <t xml:space="preserve">        中小企业发展专项</t>
  </si>
  <si>
    <t>2150805</t>
  </si>
  <si>
    <t>中小企业发展专项</t>
  </si>
  <si>
    <t xml:space="preserve">        其他支持中小企业发展和管理支出</t>
  </si>
  <si>
    <t>2150899</t>
  </si>
  <si>
    <t>其他支持中小企业发展和管理支出</t>
  </si>
  <si>
    <t xml:space="preserve">      其他资源勘探信息等支出</t>
  </si>
  <si>
    <t>其他资源勘探电力信息等事务支出</t>
  </si>
  <si>
    <t xml:space="preserve">        黄金事务</t>
  </si>
  <si>
    <t>2159901</t>
  </si>
  <si>
    <t>黄金事务</t>
  </si>
  <si>
    <t xml:space="preserve">        建设项目贷款贴息</t>
  </si>
  <si>
    <t>2159902</t>
  </si>
  <si>
    <t>建设项目贷款贴息</t>
  </si>
  <si>
    <t xml:space="preserve">        技术改造支出</t>
  </si>
  <si>
    <t>2159903</t>
  </si>
  <si>
    <t>技术改造支出</t>
  </si>
  <si>
    <t xml:space="preserve">        中药材扶持资金支出</t>
  </si>
  <si>
    <t>2159904</t>
  </si>
  <si>
    <t>中药材扶持资金支出</t>
  </si>
  <si>
    <t xml:space="preserve">        重点产业振兴和技术改造项目贷款贴息</t>
  </si>
  <si>
    <t>2159905</t>
  </si>
  <si>
    <t>重点产业振兴和技术改造项目贷款贴息</t>
  </si>
  <si>
    <t xml:space="preserve">        其他资源勘探信息等支出</t>
  </si>
  <si>
    <t>2159999</t>
  </si>
  <si>
    <t>十五、商业服务业等支出</t>
  </si>
  <si>
    <t>216</t>
  </si>
  <si>
    <t xml:space="preserve">      商业流通事务</t>
  </si>
  <si>
    <t>21602</t>
  </si>
  <si>
    <t>商业流通事务</t>
  </si>
  <si>
    <t>2160201</t>
  </si>
  <si>
    <t>2160202</t>
  </si>
  <si>
    <t>2160203</t>
  </si>
  <si>
    <t xml:space="preserve">        食品流通安全补贴</t>
  </si>
  <si>
    <t>2160216</t>
  </si>
  <si>
    <t>食品流通安全补贴</t>
  </si>
  <si>
    <t xml:space="preserve">        市场监测及信息管理</t>
  </si>
  <si>
    <t>2160217</t>
  </si>
  <si>
    <t>市场监测及信息管理</t>
  </si>
  <si>
    <t xml:space="preserve">        民贸企业补贴</t>
  </si>
  <si>
    <t>2160218</t>
  </si>
  <si>
    <t>民贸网点贷款贴息</t>
  </si>
  <si>
    <t xml:space="preserve">        民贸民品贷款贴息</t>
  </si>
  <si>
    <t>2160219</t>
  </si>
  <si>
    <t>民贸民品贷款贴息</t>
  </si>
  <si>
    <t>2160250</t>
  </si>
  <si>
    <t xml:space="preserve">        其他商业流通事务支出</t>
  </si>
  <si>
    <t>2160299</t>
  </si>
  <si>
    <t>其他商业流通事务支出</t>
  </si>
  <si>
    <t xml:space="preserve">      旅游业管理与服务支出</t>
  </si>
  <si>
    <t>21605</t>
  </si>
  <si>
    <t>旅游业管理与服务支出</t>
  </si>
  <si>
    <t>2160501</t>
  </si>
  <si>
    <t>2160502</t>
  </si>
  <si>
    <t>2160503</t>
  </si>
  <si>
    <t xml:space="preserve">        旅游宣传</t>
  </si>
  <si>
    <t>2160504</t>
  </si>
  <si>
    <t>旅游宣传</t>
  </si>
  <si>
    <t xml:space="preserve">        旅游行业业务管理</t>
  </si>
  <si>
    <t>2160505</t>
  </si>
  <si>
    <t>旅游行业业务管理</t>
  </si>
  <si>
    <t xml:space="preserve">        其他旅游业管理与服务支出</t>
  </si>
  <si>
    <t>2160599</t>
  </si>
  <si>
    <t>其他旅游业管理与服务支出</t>
  </si>
  <si>
    <t xml:space="preserve">      涉外发展服务支出</t>
  </si>
  <si>
    <t>21606</t>
  </si>
  <si>
    <t>涉外发展服务支出</t>
  </si>
  <si>
    <t>2160601</t>
  </si>
  <si>
    <t>2160602</t>
  </si>
  <si>
    <t>2160603</t>
  </si>
  <si>
    <t xml:space="preserve">        外商投资环境建设补助资金</t>
  </si>
  <si>
    <t>2160607</t>
  </si>
  <si>
    <t>外商投资环境建设补助资金</t>
  </si>
  <si>
    <t xml:space="preserve">        其他涉外发展服务支出</t>
  </si>
  <si>
    <t>2160699</t>
  </si>
  <si>
    <t>其他涉外发展服务支出</t>
  </si>
  <si>
    <t xml:space="preserve">      其他商业服务业等支出</t>
  </si>
  <si>
    <t>21699</t>
  </si>
  <si>
    <t>其他商业服务业等事务支出</t>
  </si>
  <si>
    <t xml:space="preserve">        服务业基础设施建设</t>
  </si>
  <si>
    <t>2169901</t>
  </si>
  <si>
    <t>服务业基础设施建设</t>
  </si>
  <si>
    <t xml:space="preserve">        其他商业服务业等支出</t>
  </si>
  <si>
    <t>2169999</t>
  </si>
  <si>
    <t>十六、金融支出</t>
  </si>
  <si>
    <t>217</t>
  </si>
  <si>
    <t>金融监管等事务支出</t>
  </si>
  <si>
    <t xml:space="preserve">      金融部门行政支出</t>
  </si>
  <si>
    <r>
      <rPr>
        <sz val="11"/>
        <rFont val="宋体"/>
        <charset val="134"/>
      </rPr>
      <t>217</t>
    </r>
    <r>
      <rPr>
        <sz val="11"/>
        <rFont val="宋体"/>
        <charset val="134"/>
      </rPr>
      <t>01</t>
    </r>
  </si>
  <si>
    <t>21701</t>
  </si>
  <si>
    <t>金融部门行政支出</t>
  </si>
  <si>
    <t>21799</t>
  </si>
  <si>
    <t>21702</t>
  </si>
  <si>
    <t>金融部门监管支出</t>
  </si>
  <si>
    <t xml:space="preserve">      金融发展支出</t>
  </si>
  <si>
    <r>
      <rPr>
        <sz val="11"/>
        <rFont val="宋体"/>
        <charset val="134"/>
      </rPr>
      <t>217</t>
    </r>
    <r>
      <rPr>
        <sz val="11"/>
        <rFont val="宋体"/>
        <charset val="134"/>
      </rPr>
      <t>03</t>
    </r>
  </si>
  <si>
    <t>21703</t>
  </si>
  <si>
    <t>金融发展支出</t>
  </si>
  <si>
    <t>21704</t>
  </si>
  <si>
    <t>金融调控支出</t>
  </si>
  <si>
    <t xml:space="preserve">      其他金融支出</t>
  </si>
  <si>
    <t>其他金融监管等事务支出</t>
  </si>
  <si>
    <t>22999</t>
  </si>
  <si>
    <t>218</t>
  </si>
  <si>
    <t>地震灾后恢复重建支出</t>
  </si>
  <si>
    <t>十七、援助其他地区支出</t>
  </si>
  <si>
    <t>219</t>
  </si>
  <si>
    <t>援助其他地区支出</t>
  </si>
  <si>
    <t>21901</t>
  </si>
  <si>
    <t>21902</t>
  </si>
  <si>
    <t>21903</t>
  </si>
  <si>
    <t>21904</t>
  </si>
  <si>
    <t>21905</t>
  </si>
  <si>
    <t>21906</t>
  </si>
  <si>
    <t>21907</t>
  </si>
  <si>
    <t>21908</t>
  </si>
  <si>
    <t xml:space="preserve">      其他支出</t>
  </si>
  <si>
    <t>21999</t>
  </si>
  <si>
    <t>其他支出</t>
  </si>
  <si>
    <t>十八、国土海洋气象等支出</t>
  </si>
  <si>
    <t>220</t>
  </si>
  <si>
    <t xml:space="preserve">      国土资源事务</t>
  </si>
  <si>
    <t>22001</t>
  </si>
  <si>
    <t>国土资源事务</t>
  </si>
  <si>
    <t>2200101</t>
  </si>
  <si>
    <t>2200102</t>
  </si>
  <si>
    <t>2200103</t>
  </si>
  <si>
    <t xml:space="preserve">        国土资源规划及管理</t>
  </si>
  <si>
    <t>2200104</t>
  </si>
  <si>
    <t>国土资源规划及管理</t>
  </si>
  <si>
    <t xml:space="preserve">        土地资源调查</t>
  </si>
  <si>
    <t>2200105</t>
  </si>
  <si>
    <t>土地资源调查</t>
  </si>
  <si>
    <t xml:space="preserve">        土地资源利用与保护</t>
  </si>
  <si>
    <t>2200106</t>
  </si>
  <si>
    <t>土地资源利用与保护</t>
  </si>
  <si>
    <t xml:space="preserve">        国土资源社会公益服务</t>
  </si>
  <si>
    <t>2200107</t>
  </si>
  <si>
    <t>国土资源社会公益服务</t>
  </si>
  <si>
    <t xml:space="preserve">        国土资源行业业务管理</t>
  </si>
  <si>
    <t>2200108</t>
  </si>
  <si>
    <t>国土资源行业业务管理</t>
  </si>
  <si>
    <t xml:space="preserve">        国土资源调查</t>
  </si>
  <si>
    <t>2200109</t>
  </si>
  <si>
    <t>国土资源大调查</t>
  </si>
  <si>
    <t xml:space="preserve">        国土整治</t>
  </si>
  <si>
    <t>2200110</t>
  </si>
  <si>
    <t>国土整治</t>
  </si>
  <si>
    <t xml:space="preserve">        地质灾害防治</t>
  </si>
  <si>
    <t>2200111</t>
  </si>
  <si>
    <t>地质灾害防治</t>
  </si>
  <si>
    <t xml:space="preserve">        土地资源储备支出</t>
  </si>
  <si>
    <t>2200112</t>
  </si>
  <si>
    <t>土地资源储备支出</t>
  </si>
  <si>
    <t xml:space="preserve">        地质及矿产资源调查</t>
  </si>
  <si>
    <t>2200113</t>
  </si>
  <si>
    <t>地质及矿产资源调查</t>
  </si>
  <si>
    <t xml:space="preserve">        地质矿产资源利用与保护</t>
  </si>
  <si>
    <t>2200114</t>
  </si>
  <si>
    <t>地质矿产资源利用与保护</t>
  </si>
  <si>
    <t xml:space="preserve">        地质转产项目财政贴息</t>
  </si>
  <si>
    <t>2200115</t>
  </si>
  <si>
    <t>地质转产项目财政贴息</t>
  </si>
  <si>
    <t xml:space="preserve">        国外风险勘查</t>
  </si>
  <si>
    <t>2200116</t>
  </si>
  <si>
    <t>国外风险勘查</t>
  </si>
  <si>
    <t xml:space="preserve">        地质勘查基金（周转金）支出</t>
  </si>
  <si>
    <t>2200119</t>
  </si>
  <si>
    <t>地质勘查基金（周转金）支出</t>
  </si>
  <si>
    <t xml:space="preserve">        矿产资源专项收入安排的支出</t>
  </si>
  <si>
    <t>2200120</t>
  </si>
  <si>
    <t>矿产资源专项收入安排的支出</t>
  </si>
  <si>
    <t>2200150</t>
  </si>
  <si>
    <t xml:space="preserve">        其他国土资源事务支出</t>
  </si>
  <si>
    <t>2200199</t>
  </si>
  <si>
    <t>其他国土资源事务支出</t>
  </si>
  <si>
    <t xml:space="preserve">      海洋管理事务</t>
  </si>
  <si>
    <t>22002</t>
  </si>
  <si>
    <t>海洋管理事务</t>
  </si>
  <si>
    <t>2200201</t>
  </si>
  <si>
    <t>2200202</t>
  </si>
  <si>
    <t>2200203</t>
  </si>
  <si>
    <t xml:space="preserve">        海域使用管理</t>
  </si>
  <si>
    <t>2200204</t>
  </si>
  <si>
    <t>海域使用管理</t>
  </si>
  <si>
    <t xml:space="preserve">        海洋环境保护与监测</t>
  </si>
  <si>
    <t>2200205</t>
  </si>
  <si>
    <t>海洋环境保护与监测</t>
  </si>
  <si>
    <t xml:space="preserve">        海洋调查评价</t>
  </si>
  <si>
    <t>2200206</t>
  </si>
  <si>
    <t>海洋调查评价</t>
  </si>
  <si>
    <t xml:space="preserve">        海洋权益维护</t>
  </si>
  <si>
    <t>2200207</t>
  </si>
  <si>
    <t>海洋权益维护</t>
  </si>
  <si>
    <t xml:space="preserve">        海洋执法监察</t>
  </si>
  <si>
    <t>2200208</t>
  </si>
  <si>
    <t>海洋执法监察</t>
  </si>
  <si>
    <t xml:space="preserve">        海洋防灾减灾</t>
  </si>
  <si>
    <t>2200209</t>
  </si>
  <si>
    <t>海洋防灾减灾</t>
  </si>
  <si>
    <t xml:space="preserve">        海洋卫星</t>
  </si>
  <si>
    <t>2200210</t>
  </si>
  <si>
    <t>海洋卫星</t>
  </si>
  <si>
    <t xml:space="preserve">        极地考察</t>
  </si>
  <si>
    <t>2200211</t>
  </si>
  <si>
    <t>极地考察</t>
  </si>
  <si>
    <t xml:space="preserve">        海洋矿产资源勘探研究</t>
  </si>
  <si>
    <t>2200212</t>
  </si>
  <si>
    <t>海洋矿产资源勘探研究</t>
  </si>
  <si>
    <t xml:space="preserve">        海港航标维护</t>
  </si>
  <si>
    <t>2200213</t>
  </si>
  <si>
    <t>海港航标维护</t>
  </si>
  <si>
    <t xml:space="preserve">        海域使用金支出</t>
  </si>
  <si>
    <t>2200214</t>
  </si>
  <si>
    <t>海域使用金支出</t>
  </si>
  <si>
    <t xml:space="preserve">        海水淡化</t>
  </si>
  <si>
    <t>2200215</t>
  </si>
  <si>
    <t>海水淡化</t>
  </si>
  <si>
    <t xml:space="preserve">        海洋工程排污费支出</t>
  </si>
  <si>
    <t>2200216</t>
  </si>
  <si>
    <t>海洋工程排污费支出</t>
  </si>
  <si>
    <t xml:space="preserve">        无居民海岛使用金支出</t>
  </si>
  <si>
    <t>2200217</t>
  </si>
  <si>
    <t>无居民海岛使用金支出</t>
  </si>
  <si>
    <t>2200250</t>
  </si>
  <si>
    <t xml:space="preserve">        其他海洋管理事务支出</t>
  </si>
  <si>
    <t>2200299</t>
  </si>
  <si>
    <t>其他海洋管理事务支出</t>
  </si>
  <si>
    <t xml:space="preserve">      测绘事务</t>
  </si>
  <si>
    <t>22003</t>
  </si>
  <si>
    <t>测绘事务</t>
  </si>
  <si>
    <t>2200301</t>
  </si>
  <si>
    <t>2200302</t>
  </si>
  <si>
    <t>2200303</t>
  </si>
  <si>
    <t xml:space="preserve">        基础测绘</t>
  </si>
  <si>
    <t>2200304</t>
  </si>
  <si>
    <t>基础测绘</t>
  </si>
  <si>
    <t xml:space="preserve">        航空摄影</t>
  </si>
  <si>
    <t>2200305</t>
  </si>
  <si>
    <t>航空摄影</t>
  </si>
  <si>
    <t xml:space="preserve">        测绘工程建设</t>
  </si>
  <si>
    <t>2200306</t>
  </si>
  <si>
    <t>测绘工程建设</t>
  </si>
  <si>
    <t>2200350</t>
  </si>
  <si>
    <t xml:space="preserve">        其他测绘事务支出</t>
  </si>
  <si>
    <t>2200399</t>
  </si>
  <si>
    <t>其他测绘事务支出</t>
  </si>
  <si>
    <t xml:space="preserve">      地震事务</t>
  </si>
  <si>
    <t>22004</t>
  </si>
  <si>
    <t>地震事务</t>
  </si>
  <si>
    <t>2200401</t>
  </si>
  <si>
    <t>2200402</t>
  </si>
  <si>
    <t>2200403</t>
  </si>
  <si>
    <t xml:space="preserve">        地震监测</t>
  </si>
  <si>
    <t>2200404</t>
  </si>
  <si>
    <t>地震监测</t>
  </si>
  <si>
    <t xml:space="preserve">        地震预测预报</t>
  </si>
  <si>
    <t>2200408</t>
  </si>
  <si>
    <t>地震预测预报</t>
  </si>
  <si>
    <t xml:space="preserve">        地震灾害预防</t>
  </si>
  <si>
    <t>2200409</t>
  </si>
  <si>
    <t>地震灾害预防</t>
  </si>
  <si>
    <t xml:space="preserve">        地震应急救援</t>
  </si>
  <si>
    <t>2200410</t>
  </si>
  <si>
    <t>地震应急救援</t>
  </si>
  <si>
    <t xml:space="preserve">        地震环境探察</t>
  </si>
  <si>
    <t>2200411</t>
  </si>
  <si>
    <t>地震环境探察</t>
  </si>
  <si>
    <t xml:space="preserve">        防震减灾信息管理</t>
  </si>
  <si>
    <t>2200412</t>
  </si>
  <si>
    <t>防震减灾信息管理</t>
  </si>
  <si>
    <t xml:space="preserve">        防震减灾基础管理</t>
  </si>
  <si>
    <t>2200413</t>
  </si>
  <si>
    <t>防震减灾基础管理</t>
  </si>
  <si>
    <t xml:space="preserve">        地震事业机构</t>
  </si>
  <si>
    <t>2200450</t>
  </si>
  <si>
    <t>地震事业机构</t>
  </si>
  <si>
    <t xml:space="preserve">        其他地震事务支出</t>
  </si>
  <si>
    <t>2200499</t>
  </si>
  <si>
    <t>其他地震事务支出</t>
  </si>
  <si>
    <t xml:space="preserve">      气象事务</t>
  </si>
  <si>
    <t>22005</t>
  </si>
  <si>
    <t>气象事务</t>
  </si>
  <si>
    <t>2200501</t>
  </si>
  <si>
    <t>2200502</t>
  </si>
  <si>
    <t>2200503</t>
  </si>
  <si>
    <t xml:space="preserve">        气象事业机构</t>
  </si>
  <si>
    <t>2200504</t>
  </si>
  <si>
    <t>气象事业机构</t>
  </si>
  <si>
    <t xml:space="preserve">        气象技术研究应用</t>
  </si>
  <si>
    <t>2200505</t>
  </si>
  <si>
    <t>气象技术研究应用与培训</t>
  </si>
  <si>
    <t xml:space="preserve">        气象探测</t>
  </si>
  <si>
    <t>2200506</t>
  </si>
  <si>
    <t>气象探测</t>
  </si>
  <si>
    <t xml:space="preserve">        气象信息传输及管理</t>
  </si>
  <si>
    <t>2200507</t>
  </si>
  <si>
    <t>气象信息传输及管理</t>
  </si>
  <si>
    <t xml:space="preserve">        气象预报预测</t>
  </si>
  <si>
    <t>2200508</t>
  </si>
  <si>
    <t>气象预报预测</t>
  </si>
  <si>
    <t xml:space="preserve">        气象服务</t>
  </si>
  <si>
    <t>2200509</t>
  </si>
  <si>
    <t>气象服务</t>
  </si>
  <si>
    <t xml:space="preserve">        气象装备保障维护</t>
  </si>
  <si>
    <t>2200510</t>
  </si>
  <si>
    <t>气象装备保障维护</t>
  </si>
  <si>
    <t xml:space="preserve">        气象基础设施建设与维修</t>
  </si>
  <si>
    <t>2200511</t>
  </si>
  <si>
    <t>气象台站建设与运行保障</t>
  </si>
  <si>
    <t xml:space="preserve">        气象卫星</t>
  </si>
  <si>
    <t>2200512</t>
  </si>
  <si>
    <t>气象卫星</t>
  </si>
  <si>
    <t xml:space="preserve">        气象法规与标准</t>
  </si>
  <si>
    <t>2200513</t>
  </si>
  <si>
    <t>气象法规与标准</t>
  </si>
  <si>
    <t xml:space="preserve">        气象资金审计稽查</t>
  </si>
  <si>
    <t>2200514</t>
  </si>
  <si>
    <t>气象资金审计稽查</t>
  </si>
  <si>
    <t xml:space="preserve">        其他气象事务支出</t>
  </si>
  <si>
    <t>2200599</t>
  </si>
  <si>
    <t>其他气象事务支出</t>
  </si>
  <si>
    <t xml:space="preserve">      其他国土海洋气象等支出</t>
  </si>
  <si>
    <t>22099</t>
  </si>
  <si>
    <t>其他国土资源气象等事务支出</t>
  </si>
  <si>
    <t>十九、住房保障支出</t>
  </si>
  <si>
    <t>221</t>
  </si>
  <si>
    <t xml:space="preserve">      保障性安居工程支出</t>
  </si>
  <si>
    <t>22101</t>
  </si>
  <si>
    <t>保障性安居工程支出</t>
  </si>
  <si>
    <t xml:space="preserve">        廉租住房</t>
  </si>
  <si>
    <t>2210101</t>
  </si>
  <si>
    <t>廉租住房</t>
  </si>
  <si>
    <t xml:space="preserve">        沉陷区治理</t>
  </si>
  <si>
    <t>2210102</t>
  </si>
  <si>
    <t>沉陷区治理</t>
  </si>
  <si>
    <t xml:space="preserve">        棚户区改造</t>
  </si>
  <si>
    <t>2210103</t>
  </si>
  <si>
    <t>棚户区改造</t>
  </si>
  <si>
    <t xml:space="preserve">        少数民族地区游牧民定居工程</t>
  </si>
  <si>
    <t>2210104</t>
  </si>
  <si>
    <t>少数民族地区游牧民定居工程</t>
  </si>
  <si>
    <t xml:space="preserve">        农村危房改造</t>
  </si>
  <si>
    <t>2210105</t>
  </si>
  <si>
    <t>农村危房改造</t>
  </si>
  <si>
    <t xml:space="preserve">        公共租赁住房</t>
  </si>
  <si>
    <t>2210106</t>
  </si>
  <si>
    <t>公共租赁住房</t>
  </si>
  <si>
    <t xml:space="preserve">        保障性住房租金补贴</t>
  </si>
  <si>
    <t>2210107</t>
  </si>
  <si>
    <t>保障性住房租金补贴</t>
  </si>
  <si>
    <t xml:space="preserve">        其他保障性安居工程支出</t>
  </si>
  <si>
    <t>2210199</t>
  </si>
  <si>
    <t>其他保障性安居工程支出</t>
  </si>
  <si>
    <t xml:space="preserve">      住房改革支出</t>
  </si>
  <si>
    <t>22102</t>
  </si>
  <si>
    <t>住房改革支出</t>
  </si>
  <si>
    <t xml:space="preserve">        住房公积金</t>
  </si>
  <si>
    <t>2210201</t>
  </si>
  <si>
    <t>住房公积金</t>
  </si>
  <si>
    <t xml:space="preserve">        提租补贴</t>
  </si>
  <si>
    <t>2210202</t>
  </si>
  <si>
    <t>提租补贴</t>
  </si>
  <si>
    <t xml:space="preserve">        购房补贴</t>
  </si>
  <si>
    <t>2210203</t>
  </si>
  <si>
    <t>购房补贴</t>
  </si>
  <si>
    <t xml:space="preserve">      城乡社区住宅</t>
  </si>
  <si>
    <t>22103</t>
  </si>
  <si>
    <t>城乡社区住宅</t>
  </si>
  <si>
    <t xml:space="preserve">        公有住房建设和维修改造支出</t>
  </si>
  <si>
    <t>2210301</t>
  </si>
  <si>
    <t>公有住房建设和维修改造支出</t>
  </si>
  <si>
    <t xml:space="preserve">        其他城乡社区住宅支出</t>
  </si>
  <si>
    <t>2210399</t>
  </si>
  <si>
    <t>其他城乡社区住宅支出</t>
  </si>
  <si>
    <t>二十、粮油物资储备支出</t>
  </si>
  <si>
    <t>222</t>
  </si>
  <si>
    <t xml:space="preserve">      粮油事务</t>
  </si>
  <si>
    <t>22201</t>
  </si>
  <si>
    <t>粮油事务</t>
  </si>
  <si>
    <t>2220101</t>
  </si>
  <si>
    <t>2220102</t>
  </si>
  <si>
    <t>2220103</t>
  </si>
  <si>
    <t xml:space="preserve">        粮食财务与审计支出</t>
  </si>
  <si>
    <t>2220104</t>
  </si>
  <si>
    <t>粮食财务与审计支出</t>
  </si>
  <si>
    <t xml:space="preserve">        粮食信息统计</t>
  </si>
  <si>
    <t>2220105</t>
  </si>
  <si>
    <t>粮食信息统计</t>
  </si>
  <si>
    <t xml:space="preserve">        粮食专项业务活动</t>
  </si>
  <si>
    <t>2220106</t>
  </si>
  <si>
    <t>粮食专项业务活动</t>
  </si>
  <si>
    <t xml:space="preserve">        国家粮油差价补贴</t>
  </si>
  <si>
    <t>2220107</t>
  </si>
  <si>
    <t>国家粮油差价补贴</t>
  </si>
  <si>
    <t xml:space="preserve">        粮食财务挂账利息补贴</t>
  </si>
  <si>
    <t>2220112</t>
  </si>
  <si>
    <t>粮食财务挂账利息补贴</t>
  </si>
  <si>
    <t xml:space="preserve">        粮食财务挂账消化款</t>
  </si>
  <si>
    <t>2220113</t>
  </si>
  <si>
    <t>粮食财务挂账消化款</t>
  </si>
  <si>
    <t xml:space="preserve">        处理陈化粮补贴</t>
  </si>
  <si>
    <t>2220114</t>
  </si>
  <si>
    <t>处理陈化粮补贴</t>
  </si>
  <si>
    <t xml:space="preserve">        粮食风险基金</t>
  </si>
  <si>
    <t>2220115</t>
  </si>
  <si>
    <t>粮食风险基金</t>
  </si>
  <si>
    <t xml:space="preserve">        粮油市场调控专项资金</t>
  </si>
  <si>
    <t>2220118</t>
  </si>
  <si>
    <t>粮油市场调控专项资金</t>
  </si>
  <si>
    <t>2220150</t>
  </si>
  <si>
    <t xml:space="preserve">        其他粮油事务支出</t>
  </si>
  <si>
    <t>2220199</t>
  </si>
  <si>
    <t>其他粮油事务支出</t>
  </si>
  <si>
    <t xml:space="preserve">      物资事务</t>
  </si>
  <si>
    <t>22202</t>
  </si>
  <si>
    <t>物资事务</t>
  </si>
  <si>
    <t>2220201</t>
  </si>
  <si>
    <t>2220202</t>
  </si>
  <si>
    <t>2220203</t>
  </si>
  <si>
    <t xml:space="preserve">        铁路专用线</t>
  </si>
  <si>
    <t>2220204</t>
  </si>
  <si>
    <t>铁路专用线</t>
  </si>
  <si>
    <t xml:space="preserve">        护库武警和民兵支出</t>
  </si>
  <si>
    <t>2220205</t>
  </si>
  <si>
    <t>护库武警和民兵支出</t>
  </si>
  <si>
    <t xml:space="preserve">        物资保管与保养</t>
  </si>
  <si>
    <t>2220206</t>
  </si>
  <si>
    <t>物资保管与保养</t>
  </si>
  <si>
    <t xml:space="preserve">        专项贷款利息</t>
  </si>
  <si>
    <t>2220207</t>
  </si>
  <si>
    <t>专项贷款利息</t>
  </si>
  <si>
    <t xml:space="preserve">        物资转移</t>
  </si>
  <si>
    <t>2220209</t>
  </si>
  <si>
    <t>物资转移</t>
  </si>
  <si>
    <t xml:space="preserve">        物资轮换</t>
  </si>
  <si>
    <t>2220210</t>
  </si>
  <si>
    <t>物资轮换</t>
  </si>
  <si>
    <t xml:space="preserve">        仓库建设</t>
  </si>
  <si>
    <t>2220211</t>
  </si>
  <si>
    <t>仓库建设</t>
  </si>
  <si>
    <t xml:space="preserve">        仓库安防</t>
  </si>
  <si>
    <t>2220212</t>
  </si>
  <si>
    <t>仓库安防</t>
  </si>
  <si>
    <t>2220250</t>
  </si>
  <si>
    <t xml:space="preserve">        其他物资事务支出</t>
  </si>
  <si>
    <t>2220299</t>
  </si>
  <si>
    <t>其他物资事务支出</t>
  </si>
  <si>
    <t xml:space="preserve">      能源储备</t>
  </si>
  <si>
    <t>22301</t>
  </si>
  <si>
    <t>能源储备</t>
  </si>
  <si>
    <t xml:space="preserve">        石油储备支出</t>
  </si>
  <si>
    <t>2230101</t>
  </si>
  <si>
    <t>一般预算石油储备支出</t>
  </si>
  <si>
    <t xml:space="preserve">        国家留成油串换石油储备支出</t>
  </si>
  <si>
    <t>2230102</t>
  </si>
  <si>
    <t>国家留成油串换石油储备支出</t>
  </si>
  <si>
    <t xml:space="preserve">        天然铀能源储备</t>
  </si>
  <si>
    <t>2230103</t>
  </si>
  <si>
    <t>天然铀能源储备</t>
  </si>
  <si>
    <t xml:space="preserve">        煤炭储备</t>
  </si>
  <si>
    <t>2230104</t>
  </si>
  <si>
    <t>煤炭储备</t>
  </si>
  <si>
    <t xml:space="preserve">        其他能源储备</t>
  </si>
  <si>
    <t>2230199</t>
  </si>
  <si>
    <t>其他能源储备</t>
  </si>
  <si>
    <t xml:space="preserve">      粮油储备</t>
  </si>
  <si>
    <t>22302</t>
  </si>
  <si>
    <t>粮油储备</t>
  </si>
  <si>
    <t xml:space="preserve">        储备粮油补贴支出</t>
  </si>
  <si>
    <t>2230201</t>
  </si>
  <si>
    <t>储备粮油补贴支出</t>
  </si>
  <si>
    <t xml:space="preserve">        储备粮油差价补贴</t>
  </si>
  <si>
    <t>2230202</t>
  </si>
  <si>
    <t>储备粮油差价补贴</t>
  </si>
  <si>
    <t xml:space="preserve">        储备粮（油）库建设</t>
  </si>
  <si>
    <t>2230203</t>
  </si>
  <si>
    <t>储备粮（油）库建设</t>
  </si>
  <si>
    <t xml:space="preserve">        最低收购价政策支出</t>
  </si>
  <si>
    <t>2230204</t>
  </si>
  <si>
    <t>最低收购价政策支出</t>
  </si>
  <si>
    <t xml:space="preserve">        其他粮油储备支出</t>
  </si>
  <si>
    <t>2230299</t>
  </si>
  <si>
    <t>其他粮油储备支出</t>
  </si>
  <si>
    <t xml:space="preserve">      重要商品储备</t>
  </si>
  <si>
    <t>22303</t>
  </si>
  <si>
    <t>重要商品储备</t>
  </si>
  <si>
    <t xml:space="preserve">        棉花储备</t>
  </si>
  <si>
    <t>2230301</t>
  </si>
  <si>
    <t>棉花储备</t>
  </si>
  <si>
    <t xml:space="preserve">        食糖储备</t>
  </si>
  <si>
    <t>2230302</t>
  </si>
  <si>
    <t>食糖储备</t>
  </si>
  <si>
    <t xml:space="preserve">        肉类储备</t>
  </si>
  <si>
    <t>2230303</t>
  </si>
  <si>
    <t>肉类储备</t>
  </si>
  <si>
    <t xml:space="preserve">        化肥储备</t>
  </si>
  <si>
    <t>2230304</t>
  </si>
  <si>
    <t>化肥储备</t>
  </si>
  <si>
    <t xml:space="preserve">        农药储备</t>
  </si>
  <si>
    <t>2230305</t>
  </si>
  <si>
    <t>农药储备</t>
  </si>
  <si>
    <t xml:space="preserve">        边销茶储备</t>
  </si>
  <si>
    <t>2230306</t>
  </si>
  <si>
    <t>边销茶储备</t>
  </si>
  <si>
    <t xml:space="preserve">        羊毛储备</t>
  </si>
  <si>
    <t>2230307</t>
  </si>
  <si>
    <t>羊毛储备</t>
  </si>
  <si>
    <t xml:space="preserve">        医药储备</t>
  </si>
  <si>
    <t>2230308</t>
  </si>
  <si>
    <t>医药储备</t>
  </si>
  <si>
    <t xml:space="preserve">        食盐储备</t>
  </si>
  <si>
    <t>2230309</t>
  </si>
  <si>
    <t>食盐储备</t>
  </si>
  <si>
    <t xml:space="preserve">        战略物资储备</t>
  </si>
  <si>
    <t>2230310</t>
  </si>
  <si>
    <t>战略物资储备</t>
  </si>
  <si>
    <t xml:space="preserve">        其他重要商品储备支出</t>
  </si>
  <si>
    <t>2230399</t>
  </si>
  <si>
    <t>其他重要商品储备支出</t>
  </si>
  <si>
    <t>二十一、预备费</t>
  </si>
  <si>
    <t>227</t>
  </si>
  <si>
    <t>预备费</t>
  </si>
  <si>
    <t>二十二、国债还本付息支出</t>
  </si>
  <si>
    <t>228</t>
  </si>
  <si>
    <t>国债还本付息支出</t>
  </si>
  <si>
    <t xml:space="preserve">        地方向国外借款还本</t>
  </si>
  <si>
    <t>22801</t>
  </si>
  <si>
    <t>地方向国外借款还本</t>
  </si>
  <si>
    <t xml:space="preserve">        国内债务付息</t>
  </si>
  <si>
    <t>22808</t>
  </si>
  <si>
    <t>国内债务付息</t>
  </si>
  <si>
    <t xml:space="preserve">        国外债务付息</t>
  </si>
  <si>
    <t>22809</t>
  </si>
  <si>
    <t>国外债务付息</t>
  </si>
  <si>
    <t xml:space="preserve">        国内外债务发行</t>
  </si>
  <si>
    <t>22810</t>
  </si>
  <si>
    <t>国内外债务发行</t>
  </si>
  <si>
    <t xml:space="preserve">        补充还贷准备金</t>
  </si>
  <si>
    <t>22811</t>
  </si>
  <si>
    <t>补充还贷准备金</t>
  </si>
  <si>
    <t xml:space="preserve">        地方政府债券付息</t>
  </si>
  <si>
    <t>22813</t>
  </si>
  <si>
    <t>财政部代理发行地方政府债券付息</t>
  </si>
  <si>
    <t>二十三、其他支出</t>
  </si>
  <si>
    <t>229</t>
  </si>
  <si>
    <t xml:space="preserve">        年初预留</t>
  </si>
  <si>
    <t>22902</t>
  </si>
  <si>
    <t>年初预留</t>
  </si>
  <si>
    <t xml:space="preserve">        其他支出</t>
  </si>
  <si>
    <t>支出合计</t>
  </si>
  <si>
    <t>21</t>
  </si>
  <si>
    <t>一般预算支出合计</t>
  </si>
  <si>
    <t>230</t>
  </si>
  <si>
    <t xml:space="preserve">  上解上级支出</t>
  </si>
  <si>
    <t>上解上级支出</t>
  </si>
  <si>
    <t xml:space="preserve">    体制上解支出</t>
  </si>
  <si>
    <t>2300209</t>
  </si>
  <si>
    <t>体制上解支出</t>
  </si>
  <si>
    <t xml:space="preserve">    出口退税专项上解支出</t>
  </si>
  <si>
    <t>2300210</t>
  </si>
  <si>
    <t>出口退税专项上解支出</t>
  </si>
  <si>
    <t xml:space="preserve">    成品油价格和税费改革专项上解支出</t>
  </si>
  <si>
    <t>2300216</t>
  </si>
  <si>
    <t>成品油价格和税费改革专项上解支出</t>
  </si>
  <si>
    <t xml:space="preserve">    专项上解支出</t>
  </si>
  <si>
    <t>2300351</t>
  </si>
  <si>
    <t>专项上解支出</t>
  </si>
  <si>
    <t xml:space="preserve">  补助下级支出</t>
  </si>
  <si>
    <t>补助下级支出</t>
  </si>
  <si>
    <t xml:space="preserve">    返还性支出</t>
  </si>
  <si>
    <t>23001</t>
  </si>
  <si>
    <t>返还性支出</t>
  </si>
  <si>
    <t xml:space="preserve">      增值税和消费税税收返还支出 </t>
  </si>
  <si>
    <t>2300101</t>
  </si>
  <si>
    <t>增值税和消费税税收返还支出</t>
  </si>
  <si>
    <t xml:space="preserve">      所得税基数返还支出</t>
  </si>
  <si>
    <t>2300102</t>
  </si>
  <si>
    <t>所得税基数返还支出</t>
  </si>
  <si>
    <t xml:space="preserve">      成品油价格和税费改革税收返还支出</t>
  </si>
  <si>
    <t>2300103</t>
  </si>
  <si>
    <t>成品油价格和税费改革税收返还支出</t>
  </si>
  <si>
    <t xml:space="preserve">      其他税收返还支出</t>
  </si>
  <si>
    <t>2300199</t>
  </si>
  <si>
    <t>其他税收返还支出</t>
  </si>
  <si>
    <t xml:space="preserve">    一般性转移支付</t>
  </si>
  <si>
    <t>23002</t>
  </si>
  <si>
    <t>一般性转移支付支出</t>
  </si>
  <si>
    <t xml:space="preserve">      体制补助支出</t>
  </si>
  <si>
    <t>2300201</t>
  </si>
  <si>
    <t>体制补助支出</t>
  </si>
  <si>
    <t xml:space="preserve">      均衡性转移支付支出</t>
  </si>
  <si>
    <t>2300202</t>
  </si>
  <si>
    <t>均衡性转移支付支出</t>
  </si>
  <si>
    <t xml:space="preserve">      革命老区及民族和边境地区转移支付支出</t>
  </si>
  <si>
    <t>2300203</t>
  </si>
  <si>
    <t>民族地区转移支付支出</t>
  </si>
  <si>
    <t xml:space="preserve">      调整工资转移支付支出</t>
  </si>
  <si>
    <t>2300204</t>
  </si>
  <si>
    <t>调整工资转移支付支出</t>
  </si>
  <si>
    <t xml:space="preserve">      农村税费改革转移支付支出</t>
  </si>
  <si>
    <t>2300206</t>
  </si>
  <si>
    <t>农村税费改革转移支付支出</t>
  </si>
  <si>
    <t xml:space="preserve">      县级基本财力保障机制奖补资金支出</t>
  </si>
  <si>
    <t>2300207</t>
  </si>
  <si>
    <t>县级基本财力保障机制奖补资金支出</t>
  </si>
  <si>
    <t xml:space="preserve">      结算补助支出</t>
  </si>
  <si>
    <t>2300208</t>
  </si>
  <si>
    <t>结算补助支出</t>
  </si>
  <si>
    <t xml:space="preserve">      化解债务补助支出</t>
  </si>
  <si>
    <t>2300211</t>
  </si>
  <si>
    <t>化解债务补助支出</t>
  </si>
  <si>
    <t xml:space="preserve">      资源枯竭型城市转移支付补助支出</t>
  </si>
  <si>
    <t>2300212</t>
  </si>
  <si>
    <t>资源枯竭型城市转移支付补助支出</t>
  </si>
  <si>
    <t xml:space="preserve">      企业事业单位划转补助支出</t>
  </si>
  <si>
    <t>2300214</t>
  </si>
  <si>
    <t>企事业单位划转补助支出</t>
  </si>
  <si>
    <t xml:space="preserve">      成品油价格和税费改革转移支付补助支出</t>
  </si>
  <si>
    <t>2300215</t>
  </si>
  <si>
    <t>成品油价格和税费改革转移支付补助支出</t>
  </si>
  <si>
    <t xml:space="preserve">      工商部门停征两费转移支付支出</t>
  </si>
  <si>
    <t>2300218</t>
  </si>
  <si>
    <t>工商部门停征两费转移支付支出</t>
  </si>
  <si>
    <t xml:space="preserve">      基层公检法司转移支付支出</t>
  </si>
  <si>
    <t>2300220</t>
  </si>
  <si>
    <t>公共安全转移支付支出</t>
  </si>
  <si>
    <t xml:space="preserve">      义务教育等转移支付支出</t>
  </si>
  <si>
    <t>2300221</t>
  </si>
  <si>
    <t>教育转移支付支出</t>
  </si>
  <si>
    <t xml:space="preserve">      基本养老保险和低保等转移支付支出</t>
  </si>
  <si>
    <t>2300222</t>
  </si>
  <si>
    <t>社会保障和就业转移支付支出</t>
  </si>
  <si>
    <t xml:space="preserve">      新型农村合作医疗等转移支付支出</t>
  </si>
  <si>
    <t>2300223</t>
  </si>
  <si>
    <t>医疗卫生转移支付支出</t>
  </si>
  <si>
    <t xml:space="preserve">      农村综合改革转移支付支出</t>
  </si>
  <si>
    <t>2300224</t>
  </si>
  <si>
    <t>农林水转移支付支出</t>
  </si>
  <si>
    <t xml:space="preserve">      产粮（油）大县奖励资金支出</t>
  </si>
  <si>
    <t>2300225</t>
  </si>
  <si>
    <t>产粮(油)大县奖励资金支出</t>
  </si>
  <si>
    <t xml:space="preserve">      重点生态功能区转移支付支出</t>
  </si>
  <si>
    <t>2300226</t>
  </si>
  <si>
    <t>重点生态功能区转移支付支出</t>
  </si>
  <si>
    <t xml:space="preserve">      固定数额补助支出</t>
  </si>
  <si>
    <r>
      <rPr>
        <sz val="11"/>
        <rFont val="宋体"/>
        <charset val="134"/>
      </rPr>
      <t>230022</t>
    </r>
    <r>
      <rPr>
        <sz val="11"/>
        <rFont val="宋体"/>
        <charset val="134"/>
      </rPr>
      <t>7</t>
    </r>
  </si>
  <si>
    <t>2300227</t>
  </si>
  <si>
    <t>固定数额补助支出</t>
  </si>
  <si>
    <t xml:space="preserve">      其他一般性转移支付支出</t>
  </si>
  <si>
    <t>2300299</t>
  </si>
  <si>
    <t>其他一般性转移支付支出</t>
  </si>
  <si>
    <t xml:space="preserve">    专项转移支付支出</t>
  </si>
  <si>
    <t>23003</t>
  </si>
  <si>
    <t>专项转移支付支出</t>
  </si>
  <si>
    <t>2300301</t>
  </si>
  <si>
    <t>2300302</t>
  </si>
  <si>
    <t>2300303</t>
  </si>
  <si>
    <t>2300304</t>
  </si>
  <si>
    <t>2300305</t>
  </si>
  <si>
    <t>2300306</t>
  </si>
  <si>
    <t>2300307</t>
  </si>
  <si>
    <t>2300308</t>
  </si>
  <si>
    <t>2300310</t>
  </si>
  <si>
    <t>2300311</t>
  </si>
  <si>
    <t>2300312</t>
  </si>
  <si>
    <t>2300313</t>
  </si>
  <si>
    <t>2300314</t>
  </si>
  <si>
    <t>2300315</t>
  </si>
  <si>
    <t>2300316</t>
  </si>
  <si>
    <t>2300317</t>
  </si>
  <si>
    <t xml:space="preserve">      国土海洋气象等</t>
  </si>
  <si>
    <t>2300320</t>
  </si>
  <si>
    <t>2300321</t>
  </si>
  <si>
    <t>2300322</t>
  </si>
  <si>
    <t>2300399</t>
  </si>
  <si>
    <t xml:space="preserve">  增设预算周转金</t>
  </si>
  <si>
    <t>230D</t>
  </si>
  <si>
    <t>增设预算周转金</t>
  </si>
  <si>
    <t xml:space="preserve">  债券还本支出</t>
  </si>
  <si>
    <t>22800</t>
  </si>
  <si>
    <t>22812</t>
  </si>
  <si>
    <t>地方政府债券还本</t>
  </si>
  <si>
    <t>2300801</t>
  </si>
  <si>
    <t>调出资金</t>
  </si>
  <si>
    <t xml:space="preserve">  年终结余</t>
  </si>
  <si>
    <t>2300901</t>
  </si>
  <si>
    <t>年终结余</t>
  </si>
  <si>
    <t xml:space="preserve">    结转</t>
  </si>
  <si>
    <t>2300901A</t>
  </si>
  <si>
    <t>2300901B</t>
  </si>
  <si>
    <t xml:space="preserve">  转贷地方政府债券支出</t>
  </si>
  <si>
    <t>2301101</t>
  </si>
  <si>
    <t>转贷财政部代理发行地方政府债券支出</t>
  </si>
  <si>
    <t xml:space="preserve">  援助其他地区支出</t>
  </si>
  <si>
    <t>23013</t>
  </si>
  <si>
    <t xml:space="preserve">  预算稳定调节基金</t>
  </si>
  <si>
    <t>23006</t>
  </si>
  <si>
    <t>安排预算稳定调节基金</t>
  </si>
  <si>
    <t>附：固定数额补助支出</t>
  </si>
  <si>
    <t>支出总计</t>
  </si>
  <si>
    <r>
      <rPr>
        <sz val="11"/>
        <rFont val="宋体"/>
        <charset val="134"/>
      </rPr>
      <t>22904</t>
    </r>
  </si>
  <si>
    <t>20510</t>
  </si>
  <si>
    <t>地方教育附加安排的支出</t>
  </si>
  <si>
    <t>2051001</t>
  </si>
  <si>
    <t>2051002</t>
  </si>
  <si>
    <t>2051003</t>
  </si>
  <si>
    <t>2051004</t>
  </si>
  <si>
    <t>2051005</t>
  </si>
  <si>
    <t>2051099</t>
  </si>
  <si>
    <t>其他地方教育附加安排的支出</t>
  </si>
  <si>
    <t>一、文化体育与传媒支出</t>
  </si>
  <si>
    <r>
      <rPr>
        <sz val="11"/>
        <rFont val="宋体"/>
        <charset val="134"/>
      </rPr>
      <t>229</t>
    </r>
    <r>
      <rPr>
        <sz val="11"/>
        <rFont val="宋体"/>
        <charset val="134"/>
      </rPr>
      <t>04</t>
    </r>
  </si>
  <si>
    <t>20706</t>
  </si>
  <si>
    <t>文化事业建设费安排的支出</t>
  </si>
  <si>
    <t>2070601</t>
  </si>
  <si>
    <t>精神文明建设</t>
  </si>
  <si>
    <t>2070602</t>
  </si>
  <si>
    <t>人才培训教学</t>
  </si>
  <si>
    <t>2070603</t>
  </si>
  <si>
    <t>文化创作</t>
  </si>
  <si>
    <t>2070604</t>
  </si>
  <si>
    <t>文化事业单位补助</t>
  </si>
  <si>
    <t>2070605</t>
  </si>
  <si>
    <t>爱国主义教育基地</t>
  </si>
  <si>
    <t>2070699</t>
  </si>
  <si>
    <t>其他文化事业建设费安排的支出</t>
  </si>
  <si>
    <t xml:space="preserve">    国家电影事业发展专项资金支出</t>
  </si>
  <si>
    <t>20707</t>
  </si>
  <si>
    <t>国家电影事业发展专项资金支出</t>
  </si>
  <si>
    <t xml:space="preserve">      资助国产影片放映</t>
  </si>
  <si>
    <t>2070701</t>
  </si>
  <si>
    <t>资助国产影片放映</t>
  </si>
  <si>
    <t xml:space="preserve">      资助城市影院</t>
  </si>
  <si>
    <t>2070702</t>
  </si>
  <si>
    <t>资助城市影院</t>
  </si>
  <si>
    <t xml:space="preserve">      资助少数民族电影译制</t>
  </si>
  <si>
    <t>2070703</t>
  </si>
  <si>
    <t>资助少数民族电影译制</t>
  </si>
  <si>
    <t xml:space="preserve">      其他国家电影事业发展专项资金支出</t>
  </si>
  <si>
    <t>2070799</t>
  </si>
  <si>
    <t>其他国家电影事业发展专项资金支出</t>
  </si>
  <si>
    <t xml:space="preserve">    大中型水库移民后期扶持基金支出</t>
  </si>
  <si>
    <t>20822</t>
  </si>
  <si>
    <t>大中型水库移民后期扶持基金支出</t>
  </si>
  <si>
    <t xml:space="preserve">      移民补助</t>
  </si>
  <si>
    <t>2082201</t>
  </si>
  <si>
    <t>移民补助</t>
  </si>
  <si>
    <t xml:space="preserve">      基础设施建设和经济发展</t>
  </si>
  <si>
    <t>2082202</t>
  </si>
  <si>
    <t>基础设施建设和经济发展</t>
  </si>
  <si>
    <t xml:space="preserve">      其他大中型水库移民后期扶持基金支出</t>
  </si>
  <si>
    <t>2082299</t>
  </si>
  <si>
    <t>其他大中型水库移民后期扶持基金支出</t>
  </si>
  <si>
    <t xml:space="preserve">    小型水库移民扶助基金支出</t>
  </si>
  <si>
    <t>20823</t>
  </si>
  <si>
    <t>小型水库移民扶助基金支出</t>
  </si>
  <si>
    <t>2082301</t>
  </si>
  <si>
    <t>2082302</t>
  </si>
  <si>
    <t xml:space="preserve">      其他小型水库移民扶助基金支出</t>
  </si>
  <si>
    <t>2082399</t>
  </si>
  <si>
    <t>其他小型水库移民扶助基金支出</t>
  </si>
  <si>
    <t>20860</t>
  </si>
  <si>
    <t>残疾人就业保障金支出</t>
  </si>
  <si>
    <t>2086001</t>
  </si>
  <si>
    <t>就业和培训</t>
  </si>
  <si>
    <t>2086002</t>
  </si>
  <si>
    <t>职业康复</t>
  </si>
  <si>
    <t>2086003</t>
  </si>
  <si>
    <t>扶持农村残疾人生产</t>
  </si>
  <si>
    <t>2086004</t>
  </si>
  <si>
    <t>奖励残疾人就业单位</t>
  </si>
  <si>
    <t>2086099</t>
  </si>
  <si>
    <t>其他残疾人就业保障金支出</t>
  </si>
  <si>
    <r>
      <rPr>
        <sz val="11"/>
        <rFont val="宋体"/>
        <charset val="134"/>
      </rPr>
      <t xml:space="preserve"> </t>
    </r>
    <r>
      <rPr>
        <sz val="11"/>
        <rFont val="宋体"/>
        <charset val="134"/>
      </rPr>
      <t xml:space="preserve">   可再生能源电价附加收入安排的支出</t>
    </r>
  </si>
  <si>
    <t>21160</t>
  </si>
  <si>
    <t>可再生能源电价附加收入安排的支出</t>
  </si>
  <si>
    <t xml:space="preserve">      其他可再生能源电价附加收入安排的支出</t>
  </si>
  <si>
    <t>2116099</t>
  </si>
  <si>
    <t>管理费用支出</t>
  </si>
  <si>
    <r>
      <rPr>
        <sz val="11"/>
        <rFont val="宋体"/>
        <charset val="134"/>
      </rPr>
      <t xml:space="preserve"> </t>
    </r>
    <r>
      <rPr>
        <sz val="11"/>
        <rFont val="宋体"/>
        <charset val="134"/>
      </rPr>
      <t xml:space="preserve">   废弃电器电子产品处理基金支出</t>
    </r>
  </si>
  <si>
    <t>21161</t>
  </si>
  <si>
    <t>废弃电器电子产品处理基金支出</t>
  </si>
  <si>
    <r>
      <rPr>
        <sz val="11"/>
        <rFont val="宋体"/>
        <charset val="134"/>
      </rPr>
      <t xml:space="preserve"> </t>
    </r>
    <r>
      <rPr>
        <sz val="11"/>
        <rFont val="宋体"/>
        <charset val="134"/>
      </rPr>
      <t xml:space="preserve">     回收处理费用补贴</t>
    </r>
  </si>
  <si>
    <r>
      <rPr>
        <sz val="11"/>
        <rFont val="宋体"/>
        <charset val="134"/>
      </rPr>
      <t>211610</t>
    </r>
    <r>
      <rPr>
        <sz val="11"/>
        <rFont val="宋体"/>
        <charset val="134"/>
      </rPr>
      <t>1</t>
    </r>
  </si>
  <si>
    <t>2116101</t>
  </si>
  <si>
    <t>回收处理费用补贴</t>
  </si>
  <si>
    <t xml:space="preserve">      信息系统建设</t>
  </si>
  <si>
    <t>2116102</t>
  </si>
  <si>
    <t xml:space="preserve">      基金征管经费</t>
  </si>
  <si>
    <t>2116103</t>
  </si>
  <si>
    <t>基金征管经费</t>
  </si>
  <si>
    <t xml:space="preserve">      其他废弃电器电子产品处理基金支出</t>
  </si>
  <si>
    <t>2116104</t>
  </si>
  <si>
    <t>其他废弃电器电子产品处理基金支出</t>
  </si>
  <si>
    <t xml:space="preserve">    政府住房基金支出</t>
  </si>
  <si>
    <t>21207</t>
  </si>
  <si>
    <t>政府住房基金支出</t>
  </si>
  <si>
    <t xml:space="preserve">      管理费用支出</t>
  </si>
  <si>
    <t>2120701</t>
  </si>
  <si>
    <t xml:space="preserve">      廉租住房支出</t>
  </si>
  <si>
    <t>2120702</t>
  </si>
  <si>
    <t>廉租住房支出</t>
  </si>
  <si>
    <t>2120799</t>
  </si>
  <si>
    <t>2120703</t>
  </si>
  <si>
    <t>廉租住房维护和管理支出</t>
  </si>
  <si>
    <t xml:space="preserve">      公共租赁住房支出</t>
  </si>
  <si>
    <t>2120704</t>
  </si>
  <si>
    <t>公共租赁住房支出</t>
  </si>
  <si>
    <t xml:space="preserve">      公共租赁住房维护和管理支出</t>
  </si>
  <si>
    <t>2120705</t>
  </si>
  <si>
    <t>公共租赁住房租金支出</t>
  </si>
  <si>
    <t xml:space="preserve">      保障性住房租金补贴</t>
  </si>
  <si>
    <r>
      <rPr>
        <sz val="11"/>
        <rFont val="宋体"/>
        <charset val="134"/>
      </rPr>
      <t>212070</t>
    </r>
    <r>
      <rPr>
        <sz val="11"/>
        <rFont val="宋体"/>
        <charset val="134"/>
      </rPr>
      <t>6</t>
    </r>
  </si>
  <si>
    <t>2120706</t>
  </si>
  <si>
    <t xml:space="preserve">      其他政府住房基金支出</t>
  </si>
  <si>
    <t>其他政府住房基金支出</t>
  </si>
  <si>
    <t xml:space="preserve">    国有土地使用权出让收入安排的支出</t>
  </si>
  <si>
    <t>21208</t>
  </si>
  <si>
    <t>国有土地使用权出让收入安排的支出</t>
  </si>
  <si>
    <t xml:space="preserve">      征地和拆迁补偿支出</t>
  </si>
  <si>
    <t>2120801</t>
  </si>
  <si>
    <t>征地和拆迁补偿支出</t>
  </si>
  <si>
    <t xml:space="preserve">      土地开发支出</t>
  </si>
  <si>
    <t>2120802</t>
  </si>
  <si>
    <t>土地开发支出</t>
  </si>
  <si>
    <t xml:space="preserve">      城市建设支出</t>
  </si>
  <si>
    <t>2120803</t>
  </si>
  <si>
    <t>城市建设支出</t>
  </si>
  <si>
    <t xml:space="preserve">      农村基础设施建设支出</t>
  </si>
  <si>
    <t>2120804</t>
  </si>
  <si>
    <t>农村基础设施建设支出</t>
  </si>
  <si>
    <t xml:space="preserve">      补助被征地农民支出</t>
  </si>
  <si>
    <t>2120805</t>
  </si>
  <si>
    <t>补助被征地农民支出</t>
  </si>
  <si>
    <t xml:space="preserve">      土地出让业务支出</t>
  </si>
  <si>
    <t>2120806</t>
  </si>
  <si>
    <t>土地出让业务支出</t>
  </si>
  <si>
    <t>2120807</t>
  </si>
  <si>
    <t>2120899</t>
  </si>
  <si>
    <t>2120808</t>
  </si>
  <si>
    <t>基础教育支出</t>
  </si>
  <si>
    <t xml:space="preserve">      支付破产或改制企业职工安置费</t>
  </si>
  <si>
    <t>2120809</t>
  </si>
  <si>
    <t>支付破产或改制企业职工安置费</t>
  </si>
  <si>
    <t xml:space="preserve">      棚户区改造支出</t>
  </si>
  <si>
    <t>2120810</t>
  </si>
  <si>
    <t>棚户区改造支出</t>
  </si>
  <si>
    <t>2120811</t>
  </si>
  <si>
    <t>2120812</t>
  </si>
  <si>
    <t>农田水利建设资金安排的支出</t>
  </si>
  <si>
    <r>
      <rPr>
        <sz val="11"/>
        <rFont val="宋体"/>
        <charset val="134"/>
      </rPr>
      <t>212081</t>
    </r>
    <r>
      <rPr>
        <sz val="11"/>
        <rFont val="宋体"/>
        <charset val="134"/>
      </rPr>
      <t>3</t>
    </r>
  </si>
  <si>
    <t>2120813</t>
  </si>
  <si>
    <t xml:space="preserve">      其他国有土地使用权出让收入安排的支出</t>
  </si>
  <si>
    <t>其他国有土地使用权出让收入安排的支出</t>
  </si>
  <si>
    <t xml:space="preserve">    城市公用事业附加安排的支出</t>
  </si>
  <si>
    <t>21209</t>
  </si>
  <si>
    <t>城市公用事业附加安排的支出</t>
  </si>
  <si>
    <t xml:space="preserve">      城市公共设施</t>
  </si>
  <si>
    <t>2120901</t>
  </si>
  <si>
    <t>城市公共设施</t>
  </si>
  <si>
    <t xml:space="preserve">      城市环境卫生</t>
  </si>
  <si>
    <t>2120902</t>
  </si>
  <si>
    <t>城市环境卫生</t>
  </si>
  <si>
    <t xml:space="preserve">      公有房屋</t>
  </si>
  <si>
    <t>2120903</t>
  </si>
  <si>
    <t>公有房屋</t>
  </si>
  <si>
    <t xml:space="preserve">      城市防洪</t>
  </si>
  <si>
    <t>2120904</t>
  </si>
  <si>
    <t>城市防洪</t>
  </si>
  <si>
    <t xml:space="preserve">      其他城市公用事业附加安排的支出</t>
  </si>
  <si>
    <t>2120999</t>
  </si>
  <si>
    <t>其他城市公用事业附加安排的支出</t>
  </si>
  <si>
    <t xml:space="preserve">    国有土地收益基金支出</t>
  </si>
  <si>
    <t>21210</t>
  </si>
  <si>
    <t>国有土地收益基金支出</t>
  </si>
  <si>
    <t>　    征地和拆迁补偿支出</t>
  </si>
  <si>
    <t>2121001</t>
  </si>
  <si>
    <t>　    土地开发支出</t>
  </si>
  <si>
    <t>2121002</t>
  </si>
  <si>
    <t>　    其他国有土地收益基金支出</t>
  </si>
  <si>
    <t>2121099</t>
  </si>
  <si>
    <t>其他国有土地收益基金支出</t>
  </si>
  <si>
    <t xml:space="preserve">    农业土地开发资金支出</t>
  </si>
  <si>
    <t>21211</t>
  </si>
  <si>
    <t>农业土地开发资金支出</t>
  </si>
  <si>
    <t xml:space="preserve">    新增建设用地有偿使用费安排的支出</t>
  </si>
  <si>
    <t>21212</t>
  </si>
  <si>
    <t>新增建设用地有偿使用费安排的支出</t>
  </si>
  <si>
    <t xml:space="preserve">      耕地开发专项支出</t>
  </si>
  <si>
    <t>2121201</t>
  </si>
  <si>
    <t>耕地开发专项支出</t>
  </si>
  <si>
    <t xml:space="preserve">      基本农田建设和保护支出</t>
  </si>
  <si>
    <t>2121202</t>
  </si>
  <si>
    <t>基本农田建设和保护支出</t>
  </si>
  <si>
    <t xml:space="preserve">      土地整理支出</t>
  </si>
  <si>
    <t>2121203</t>
  </si>
  <si>
    <t>土地整理支出</t>
  </si>
  <si>
    <t xml:space="preserve">      用于地震灾后恢复重建的支出</t>
  </si>
  <si>
    <t>2121204</t>
  </si>
  <si>
    <t>用于地震灾后恢复重建的支出</t>
  </si>
  <si>
    <t xml:space="preserve">    城市基础设施配套费安排的支出</t>
  </si>
  <si>
    <t>21213</t>
  </si>
  <si>
    <t>城市基础设施配套费安排的支出</t>
  </si>
  <si>
    <t>2121301</t>
  </si>
  <si>
    <t>2121302</t>
  </si>
  <si>
    <t>2121303</t>
  </si>
  <si>
    <t>2121304</t>
  </si>
  <si>
    <t xml:space="preserve">      其他城市基础设施配套费安排的支出</t>
  </si>
  <si>
    <t>2121399</t>
  </si>
  <si>
    <t>其他城市基础设施配套费安排的支出</t>
  </si>
  <si>
    <t xml:space="preserve">    新菜地开发建设基金支出</t>
  </si>
  <si>
    <t>21360</t>
  </si>
  <si>
    <t>新菜地开发建设基金支出</t>
  </si>
  <si>
    <t xml:space="preserve">      开发新菜地工程</t>
  </si>
  <si>
    <t>2136001</t>
  </si>
  <si>
    <t>开发新菜地工程</t>
  </si>
  <si>
    <t xml:space="preserve">      改造老菜地工程</t>
  </si>
  <si>
    <t>2136002</t>
  </si>
  <si>
    <t>改造老菜地工程</t>
  </si>
  <si>
    <t xml:space="preserve">      设备购置</t>
  </si>
  <si>
    <t>2136003</t>
  </si>
  <si>
    <t>设备购置</t>
  </si>
  <si>
    <t xml:space="preserve">      技术培训与推广</t>
  </si>
  <si>
    <t>2136004</t>
  </si>
  <si>
    <t>技术培训与推广</t>
  </si>
  <si>
    <t xml:space="preserve">      其他新菜地开发建设基金支出</t>
  </si>
  <si>
    <t>2136099</t>
  </si>
  <si>
    <t>其他新菜地开发建设基金支出</t>
  </si>
  <si>
    <t>21361</t>
  </si>
  <si>
    <t>育林基金支出</t>
  </si>
  <si>
    <t>2136101</t>
  </si>
  <si>
    <t>2136102</t>
  </si>
  <si>
    <t>林业有害生物防治</t>
  </si>
  <si>
    <t>2136103</t>
  </si>
  <si>
    <t>森林防火</t>
  </si>
  <si>
    <t>2136104</t>
  </si>
  <si>
    <t>2136105</t>
  </si>
  <si>
    <t>2136106</t>
  </si>
  <si>
    <t>2136199</t>
  </si>
  <si>
    <t>其他育林基金支出</t>
  </si>
  <si>
    <t>21362</t>
  </si>
  <si>
    <t>森林植被恢复费安排的支出</t>
  </si>
  <si>
    <t>2136201</t>
  </si>
  <si>
    <t>林地调查规划设计</t>
  </si>
  <si>
    <t>2136202</t>
  </si>
  <si>
    <t>林地整理</t>
  </si>
  <si>
    <t>2136203</t>
  </si>
  <si>
    <t>2136204</t>
  </si>
  <si>
    <t>2136205</t>
  </si>
  <si>
    <t>2136206</t>
  </si>
  <si>
    <t>森林资源管护</t>
  </si>
  <si>
    <t>2136299</t>
  </si>
  <si>
    <t>其他森林植被恢复费安排的支出</t>
  </si>
  <si>
    <t>21363</t>
  </si>
  <si>
    <t>中央水利建设基金支出</t>
  </si>
  <si>
    <t>2136301</t>
  </si>
  <si>
    <t>2136302</t>
  </si>
  <si>
    <t>水利工程维护</t>
  </si>
  <si>
    <t>2136303</t>
  </si>
  <si>
    <t>防洪工程含应急渡汛</t>
  </si>
  <si>
    <t>2136399</t>
  </si>
  <si>
    <t>其他中央水利建设基金支出</t>
  </si>
  <si>
    <t>21364</t>
  </si>
  <si>
    <t>地方水利建设基金支出</t>
  </si>
  <si>
    <t>2136401</t>
  </si>
  <si>
    <t>2136402</t>
  </si>
  <si>
    <t>2136403</t>
  </si>
  <si>
    <t>2136404</t>
  </si>
  <si>
    <t>2136499</t>
  </si>
  <si>
    <t>其他地方水利建设基金支出</t>
  </si>
  <si>
    <t xml:space="preserve">    大中型水库库区基金支出</t>
  </si>
  <si>
    <t>21366</t>
  </si>
  <si>
    <t>大中型水库库区基金支出</t>
  </si>
  <si>
    <t>2136601</t>
  </si>
  <si>
    <t xml:space="preserve">      解决移民遗留问题</t>
  </si>
  <si>
    <t>2136602</t>
  </si>
  <si>
    <t>解决移民遗留问题</t>
  </si>
  <si>
    <t xml:space="preserve">      库区防护工程维护</t>
  </si>
  <si>
    <t>2136603</t>
  </si>
  <si>
    <t>库区防护工程维护</t>
  </si>
  <si>
    <t xml:space="preserve">      其他大中型水库库区基金支出</t>
  </si>
  <si>
    <t>2136699</t>
  </si>
  <si>
    <t>其他大中型水库库区基金支出</t>
  </si>
  <si>
    <t xml:space="preserve">    三峡水库库区基金支出</t>
  </si>
  <si>
    <t>21367</t>
  </si>
  <si>
    <t>三峡水库库区基金支出</t>
  </si>
  <si>
    <t>2136701</t>
  </si>
  <si>
    <t>2136702</t>
  </si>
  <si>
    <t xml:space="preserve">      库区维护和管理</t>
  </si>
  <si>
    <t>2136703</t>
  </si>
  <si>
    <t>库区维护和管理</t>
  </si>
  <si>
    <t xml:space="preserve">      其他三峡水库库区基金支出</t>
  </si>
  <si>
    <t>2136799</t>
  </si>
  <si>
    <t>其他三峡水库库区基金支出</t>
  </si>
  <si>
    <t xml:space="preserve">    南水北调工程基金支出</t>
  </si>
  <si>
    <t>21368</t>
  </si>
  <si>
    <t>南水北调工程基金支出</t>
  </si>
  <si>
    <t xml:space="preserve">      南水北调工程建设</t>
  </si>
  <si>
    <t>2136801</t>
  </si>
  <si>
    <t xml:space="preserve">      偿还南水北调工程贷款本息</t>
  </si>
  <si>
    <t>2136802</t>
  </si>
  <si>
    <t>偿还南水北调工程贷款本息</t>
  </si>
  <si>
    <t xml:space="preserve">    国家重大水利工程建设基金支出</t>
  </si>
  <si>
    <t>21369</t>
  </si>
  <si>
    <t>国家重大水利工程建设基金支出</t>
  </si>
  <si>
    <t>2136901</t>
  </si>
  <si>
    <t xml:space="preserve">      三峡工程后续工作</t>
  </si>
  <si>
    <t>2136902</t>
  </si>
  <si>
    <t>三峡工程后续工作</t>
  </si>
  <si>
    <t xml:space="preserve">      地方重大水利工程建设</t>
  </si>
  <si>
    <t>2136903</t>
  </si>
  <si>
    <t>地方重大水利工程建设</t>
  </si>
  <si>
    <t xml:space="preserve">      其他重大水利工程建设基金支出</t>
  </si>
  <si>
    <t>2136999</t>
  </si>
  <si>
    <t>其他重大水利工程建设基金支出</t>
  </si>
  <si>
    <t xml:space="preserve">    水土保持补偿费安排的支出</t>
  </si>
  <si>
    <r>
      <rPr>
        <sz val="11"/>
        <rFont val="宋体"/>
        <charset val="134"/>
      </rPr>
      <t>21370</t>
    </r>
  </si>
  <si>
    <t>21370</t>
  </si>
  <si>
    <t>水土保持补偿费安排的支出</t>
  </si>
  <si>
    <t xml:space="preserve">      综合治理和生态修复</t>
  </si>
  <si>
    <r>
      <rPr>
        <sz val="11"/>
        <rFont val="宋体"/>
        <charset val="134"/>
      </rPr>
      <t>2137001</t>
    </r>
  </si>
  <si>
    <t>2137001</t>
  </si>
  <si>
    <t>综合治理和生态修复</t>
  </si>
  <si>
    <t xml:space="preserve">      预防保护和监督管理</t>
  </si>
  <si>
    <r>
      <rPr>
        <sz val="11"/>
        <rFont val="宋体"/>
        <charset val="134"/>
      </rPr>
      <t>2137002</t>
    </r>
  </si>
  <si>
    <t>2137002</t>
  </si>
  <si>
    <t>预防保护和监督管理</t>
  </si>
  <si>
    <t xml:space="preserve">      其他水土保持补偿费安排的支出</t>
  </si>
  <si>
    <r>
      <rPr>
        <sz val="11"/>
        <rFont val="宋体"/>
        <charset val="134"/>
      </rPr>
      <t>2137003</t>
    </r>
  </si>
  <si>
    <t>2137003</t>
  </si>
  <si>
    <t>其他水土保持补偿费安排的支出</t>
  </si>
  <si>
    <t>2140190</t>
  </si>
  <si>
    <t>船舶港务费安排的支出</t>
  </si>
  <si>
    <t>2140191</t>
  </si>
  <si>
    <t>长江口航道维护支出</t>
  </si>
  <si>
    <r>
      <rPr>
        <sz val="11"/>
        <rFont val="宋体"/>
        <charset val="134"/>
      </rPr>
      <t xml:space="preserve"> </t>
    </r>
    <r>
      <rPr>
        <sz val="11"/>
        <rFont val="宋体"/>
        <charset val="134"/>
      </rPr>
      <t xml:space="preserve">  铁路运输</t>
    </r>
  </si>
  <si>
    <r>
      <rPr>
        <sz val="11"/>
        <rFont val="宋体"/>
        <charset val="134"/>
      </rPr>
      <t>21402</t>
    </r>
  </si>
  <si>
    <r>
      <rPr>
        <sz val="11"/>
        <rFont val="宋体"/>
        <charset val="134"/>
      </rPr>
      <t xml:space="preserve"> </t>
    </r>
    <r>
      <rPr>
        <sz val="11"/>
        <rFont val="宋体"/>
        <charset val="134"/>
      </rPr>
      <t xml:space="preserve">     铁路资产变现收入安排的支出</t>
    </r>
  </si>
  <si>
    <r>
      <rPr>
        <sz val="11"/>
        <rFont val="宋体"/>
        <charset val="134"/>
      </rPr>
      <t>2140280</t>
    </r>
  </si>
  <si>
    <t>2140280</t>
  </si>
  <si>
    <t>铁路资产变现收入安排的支出</t>
  </si>
  <si>
    <t xml:space="preserve">    海南省高等级公路车辆通行附加费安排的支出</t>
  </si>
  <si>
    <t>21460</t>
  </si>
  <si>
    <t>海南省高等级公路车辆通行附加费安排的支出</t>
  </si>
  <si>
    <t xml:space="preserve">      公路建设</t>
  </si>
  <si>
    <t>2146001</t>
  </si>
  <si>
    <t>公路建设</t>
  </si>
  <si>
    <t xml:space="preserve">      公路养护</t>
  </si>
  <si>
    <t>2146002</t>
  </si>
  <si>
    <t xml:space="preserve">      公路还贷</t>
  </si>
  <si>
    <t>2146003</t>
  </si>
  <si>
    <t>公路还贷</t>
  </si>
  <si>
    <t xml:space="preserve">      其他海南省高等级公路车辆通行附加费安排的支出</t>
  </si>
  <si>
    <t>2146099</t>
  </si>
  <si>
    <t>其他海南省高等级公路车辆通行附加费安排的支出</t>
  </si>
  <si>
    <t>21461</t>
  </si>
  <si>
    <t>转让政府还贷道路收费权收入安排的支出</t>
  </si>
  <si>
    <t>2146101</t>
  </si>
  <si>
    <t>2146102</t>
  </si>
  <si>
    <t>2146199</t>
  </si>
  <si>
    <t>其他转让政府还贷道路收费权收入安排的支出</t>
  </si>
  <si>
    <t xml:space="preserve">    车辆通行费安排的支出</t>
  </si>
  <si>
    <t>21462</t>
  </si>
  <si>
    <t>车辆通行费安排的支出</t>
  </si>
  <si>
    <t>2146201</t>
  </si>
  <si>
    <t xml:space="preserve">      政府还贷公路养护</t>
  </si>
  <si>
    <t>2146202</t>
  </si>
  <si>
    <t>政府还贷公路养护</t>
  </si>
  <si>
    <t xml:space="preserve">      政府还贷公路管理</t>
  </si>
  <si>
    <t>2146203</t>
  </si>
  <si>
    <t>政府还贷公路管理</t>
  </si>
  <si>
    <t xml:space="preserve">      其他车辆通行费安排的支出</t>
  </si>
  <si>
    <t>2146299</t>
  </si>
  <si>
    <t>其他车辆通行费安排的支出</t>
  </si>
  <si>
    <t xml:space="preserve">    港口建设费安排的支出</t>
  </si>
  <si>
    <t>21463</t>
  </si>
  <si>
    <t>港口建设费安排的支出</t>
  </si>
  <si>
    <t xml:space="preserve">      港口设施</t>
  </si>
  <si>
    <t>2146301</t>
  </si>
  <si>
    <t xml:space="preserve">      航道建设和维护</t>
  </si>
  <si>
    <t>2146302</t>
  </si>
  <si>
    <t>航道建设和维护</t>
  </si>
  <si>
    <t xml:space="preserve">      航运保障系统建设</t>
  </si>
  <si>
    <t>2146303</t>
  </si>
  <si>
    <t>航运保障系统建设</t>
  </si>
  <si>
    <t xml:space="preserve">      其他港口建设费安排的支出</t>
  </si>
  <si>
    <t>2146399</t>
  </si>
  <si>
    <t>其他港口建设费安排的支出</t>
  </si>
  <si>
    <t xml:space="preserve">    铁路建设基金支出</t>
  </si>
  <si>
    <t>21464</t>
  </si>
  <si>
    <t>铁路建设基金支出</t>
  </si>
  <si>
    <t xml:space="preserve">      铁路建设投资</t>
  </si>
  <si>
    <t>2146401</t>
  </si>
  <si>
    <t>铁路建设投资</t>
  </si>
  <si>
    <t xml:space="preserve">      购置铁路机车车辆</t>
  </si>
  <si>
    <t>2146402</t>
  </si>
  <si>
    <t>购置铁路机车车辆</t>
  </si>
  <si>
    <t xml:space="preserve">      铁路还贷</t>
  </si>
  <si>
    <t>2146403</t>
  </si>
  <si>
    <t>铁路还贷</t>
  </si>
  <si>
    <t xml:space="preserve">      建设项目铺底资金</t>
  </si>
  <si>
    <t>2146404</t>
  </si>
  <si>
    <t>建设项目铺底资金</t>
  </si>
  <si>
    <t xml:space="preserve">      勘测设计</t>
  </si>
  <si>
    <t>2146405</t>
  </si>
  <si>
    <t>勘测设计</t>
  </si>
  <si>
    <t xml:space="preserve">      注册资本金</t>
  </si>
  <si>
    <t>2146406</t>
  </si>
  <si>
    <t>注册资本金</t>
  </si>
  <si>
    <t xml:space="preserve">      周转资金</t>
  </si>
  <si>
    <t>2146407</t>
  </si>
  <si>
    <t>周转资金</t>
  </si>
  <si>
    <t xml:space="preserve">      其他铁路建设基金支出</t>
  </si>
  <si>
    <t>2146499</t>
  </si>
  <si>
    <t>其他铁路建设基金支出</t>
  </si>
  <si>
    <t xml:space="preserve">    船舶油污损害赔偿基金支出</t>
  </si>
  <si>
    <t>21468</t>
  </si>
  <si>
    <t>船舶油污损害赔偿基金支出</t>
  </si>
  <si>
    <t xml:space="preserve">      应急处置费用</t>
  </si>
  <si>
    <t>2146801</t>
  </si>
  <si>
    <t>应急处置费用</t>
  </si>
  <si>
    <t xml:space="preserve">      控制清除污染</t>
  </si>
  <si>
    <t>2146802</t>
  </si>
  <si>
    <t>控制清除污染</t>
  </si>
  <si>
    <t xml:space="preserve">      损失补偿</t>
  </si>
  <si>
    <t>2146803</t>
  </si>
  <si>
    <t>损失补偿</t>
  </si>
  <si>
    <t xml:space="preserve">      生态恢复</t>
  </si>
  <si>
    <t>2146804</t>
  </si>
  <si>
    <t>生态恢复</t>
  </si>
  <si>
    <t xml:space="preserve">      监视监测</t>
  </si>
  <si>
    <t>2146805</t>
  </si>
  <si>
    <t>监视监测</t>
  </si>
  <si>
    <t xml:space="preserve">      其他船舶油污损害赔偿基金支出</t>
  </si>
  <si>
    <t>2146899</t>
  </si>
  <si>
    <t>其他船舶油污损害赔偿基金支出</t>
  </si>
  <si>
    <t xml:space="preserve">    民航发展基金支出</t>
  </si>
  <si>
    <t>21469</t>
  </si>
  <si>
    <t>民航发展基金支出</t>
  </si>
  <si>
    <t xml:space="preserve">      民航机场建设</t>
  </si>
  <si>
    <t>2146901</t>
  </si>
  <si>
    <t>民航机场建设</t>
  </si>
  <si>
    <t xml:space="preserve">      空管系统建设</t>
  </si>
  <si>
    <t>2146902</t>
  </si>
  <si>
    <t xml:space="preserve">      民航安全</t>
  </si>
  <si>
    <t>2146903</t>
  </si>
  <si>
    <t>民航安全</t>
  </si>
  <si>
    <t xml:space="preserve">      航线和机场补贴</t>
  </si>
  <si>
    <t>2146904</t>
  </si>
  <si>
    <t>航线和机场补贴</t>
  </si>
  <si>
    <t xml:space="preserve">      民航科教和信息</t>
  </si>
  <si>
    <t>2146905</t>
  </si>
  <si>
    <t>民航科教和信息</t>
  </si>
  <si>
    <t xml:space="preserve">      民航节能减排</t>
  </si>
  <si>
    <t>2146906</t>
  </si>
  <si>
    <t>民航节能减排</t>
  </si>
  <si>
    <t xml:space="preserve">      通用航空发展</t>
  </si>
  <si>
    <t>2146907</t>
  </si>
  <si>
    <t>通用航空发展</t>
  </si>
  <si>
    <t xml:space="preserve">      征管经费</t>
  </si>
  <si>
    <t>2146908</t>
  </si>
  <si>
    <t>征管经费</t>
  </si>
  <si>
    <t xml:space="preserve">      其他民航发展基金支出</t>
  </si>
  <si>
    <t>2146999</t>
  </si>
  <si>
    <t>其他民航发展基金支出</t>
  </si>
  <si>
    <t>七、资源勘探信息等支出</t>
  </si>
  <si>
    <t xml:space="preserve">    工业和信息产业监管</t>
  </si>
  <si>
    <t xml:space="preserve">      无线电频率占用费安排的支出</t>
  </si>
  <si>
    <t>2150570</t>
  </si>
  <si>
    <t>无线电频率占用费安排的支出</t>
  </si>
  <si>
    <t xml:space="preserve">    散装水泥专项资金支出</t>
  </si>
  <si>
    <t>21560</t>
  </si>
  <si>
    <t>散装水泥专项资金支出</t>
  </si>
  <si>
    <t xml:space="preserve">      建设专用设施</t>
  </si>
  <si>
    <t>2156001</t>
  </si>
  <si>
    <t>建设专用设施</t>
  </si>
  <si>
    <t xml:space="preserve">      专用设备购置和维修</t>
  </si>
  <si>
    <t>2156002</t>
  </si>
  <si>
    <t>专用设备购置和维修</t>
  </si>
  <si>
    <t xml:space="preserve">      贷款贴息</t>
  </si>
  <si>
    <t>2156003</t>
  </si>
  <si>
    <t>贷款贴息</t>
  </si>
  <si>
    <t xml:space="preserve">      技术研发与推广</t>
  </si>
  <si>
    <t>2156004</t>
  </si>
  <si>
    <t>技术研发与推广</t>
  </si>
  <si>
    <t xml:space="preserve">      宣传</t>
  </si>
  <si>
    <t>2156005</t>
  </si>
  <si>
    <t>宣传</t>
  </si>
  <si>
    <t xml:space="preserve">      其他散装水泥专项资金支出</t>
  </si>
  <si>
    <t>2156099</t>
  </si>
  <si>
    <t>其他散装水泥专项资金支出</t>
  </si>
  <si>
    <t xml:space="preserve">    新型墙体材料专项基金支出</t>
  </si>
  <si>
    <t>21561</t>
  </si>
  <si>
    <t>新型墙体材料专项基金支出</t>
  </si>
  <si>
    <t xml:space="preserve">      技改贴息和补助</t>
  </si>
  <si>
    <t>2156101</t>
  </si>
  <si>
    <t>技改贴息和补助</t>
  </si>
  <si>
    <t xml:space="preserve">      技术研发和推广</t>
  </si>
  <si>
    <t>2156102</t>
  </si>
  <si>
    <t>技术研发和推广</t>
  </si>
  <si>
    <t xml:space="preserve">      示范项目补贴</t>
  </si>
  <si>
    <t>2156103</t>
  </si>
  <si>
    <t>示范项目补贴</t>
  </si>
  <si>
    <t xml:space="preserve">      宣传和培训</t>
  </si>
  <si>
    <t>2156104</t>
  </si>
  <si>
    <t>宣传和培训</t>
  </si>
  <si>
    <t xml:space="preserve">      其他新型墙体材料专项基金支出</t>
  </si>
  <si>
    <t>2156199</t>
  </si>
  <si>
    <t>其他新型墙体材料专项基金支出</t>
  </si>
  <si>
    <t xml:space="preserve">    农网还贷资金支出</t>
  </si>
  <si>
    <t>21562</t>
  </si>
  <si>
    <t>农网还贷资金支出</t>
  </si>
  <si>
    <t xml:space="preserve">      地方农网还贷资金支出</t>
  </si>
  <si>
    <t>2156202</t>
  </si>
  <si>
    <t>地方农网还贷资金支出</t>
  </si>
  <si>
    <t xml:space="preserve">      其他农网还贷资金支出</t>
  </si>
  <si>
    <t>2156299</t>
  </si>
  <si>
    <t>其他农网还贷资金支出</t>
  </si>
  <si>
    <t>21563</t>
  </si>
  <si>
    <t>山西省煤炭可持续发展基金支出</t>
  </si>
  <si>
    <t>2156301</t>
  </si>
  <si>
    <t>生态环境治理</t>
  </si>
  <si>
    <t>2156302</t>
  </si>
  <si>
    <t>资源地区转型和接替产业发展</t>
  </si>
  <si>
    <t>2156303</t>
  </si>
  <si>
    <t>解决社会问题</t>
  </si>
  <si>
    <t>2156399</t>
  </si>
  <si>
    <t>其他山西省煤炭可持续发展基金支出</t>
  </si>
  <si>
    <t xml:space="preserve">    电力改革预留资产变现收入安排的支出</t>
  </si>
  <si>
    <t>21564</t>
  </si>
  <si>
    <t>电力改革预留资产变现收入安排的支出</t>
  </si>
  <si>
    <t>八、商业服务业等支出</t>
  </si>
  <si>
    <t xml:space="preserve">    旅游发展基金支出</t>
  </si>
  <si>
    <t>21660</t>
  </si>
  <si>
    <t>旅游发展基金支出</t>
  </si>
  <si>
    <t xml:space="preserve">      宣传促销</t>
  </si>
  <si>
    <t>2166001</t>
  </si>
  <si>
    <t>宣传促销</t>
  </si>
  <si>
    <t xml:space="preserve">      行业规划</t>
  </si>
  <si>
    <t>2166002</t>
  </si>
  <si>
    <t>行业规划</t>
  </si>
  <si>
    <t xml:space="preserve">      旅游事业补助</t>
  </si>
  <si>
    <t>2166003</t>
  </si>
  <si>
    <t>旅游事业补助</t>
  </si>
  <si>
    <t xml:space="preserve">      地方旅游开发项目补助</t>
  </si>
  <si>
    <t>2166004</t>
  </si>
  <si>
    <t>地方旅游开发项目补助</t>
  </si>
  <si>
    <t xml:space="preserve">      其他旅游发展基金支出</t>
  </si>
  <si>
    <t>2166099</t>
  </si>
  <si>
    <t>其他旅游发展基金支出</t>
  </si>
  <si>
    <t>九、其他支出</t>
  </si>
  <si>
    <t xml:space="preserve">    其他政府性基金支出</t>
  </si>
  <si>
    <t>22904</t>
  </si>
  <si>
    <t>其他政府性基金支出</t>
  </si>
  <si>
    <t xml:space="preserve">    彩票发行销售机构业务费安排的支出</t>
  </si>
  <si>
    <r>
      <rPr>
        <sz val="11"/>
        <rFont val="宋体"/>
        <charset val="134"/>
      </rPr>
      <t>22908</t>
    </r>
  </si>
  <si>
    <t>22908</t>
  </si>
  <si>
    <t>彩票发行销售机构业务费安排的支出</t>
  </si>
  <si>
    <t xml:space="preserve">      福利彩票发行机构的业务费支出</t>
  </si>
  <si>
    <r>
      <rPr>
        <sz val="11"/>
        <rFont val="宋体"/>
        <charset val="134"/>
      </rPr>
      <t>2290802</t>
    </r>
  </si>
  <si>
    <t>2290802</t>
  </si>
  <si>
    <t>福利彩票发行机构的业务费支出</t>
  </si>
  <si>
    <t xml:space="preserve">      体育彩票发行机构的业务费支出</t>
  </si>
  <si>
    <r>
      <rPr>
        <sz val="11"/>
        <rFont val="宋体"/>
        <charset val="134"/>
      </rPr>
      <t>2290803</t>
    </r>
  </si>
  <si>
    <t>2290803</t>
  </si>
  <si>
    <t>体育彩票发行机构的业务费支出</t>
  </si>
  <si>
    <t xml:space="preserve">      福利彩票销售机构的业务费支出</t>
  </si>
  <si>
    <r>
      <rPr>
        <sz val="11"/>
        <rFont val="宋体"/>
        <charset val="134"/>
      </rPr>
      <t>2290804</t>
    </r>
  </si>
  <si>
    <t>2290804</t>
  </si>
  <si>
    <t>福利彩票销售机构的业务费支出</t>
  </si>
  <si>
    <t xml:space="preserve">      体育彩票销售机构的业务费支出</t>
  </si>
  <si>
    <r>
      <rPr>
        <sz val="11"/>
        <rFont val="宋体"/>
        <charset val="134"/>
      </rPr>
      <t>2290805</t>
    </r>
  </si>
  <si>
    <t>2290805</t>
  </si>
  <si>
    <t>体育彩票销售机构的业务费支出</t>
  </si>
  <si>
    <t xml:space="preserve">      彩票兑奖周转金支出</t>
  </si>
  <si>
    <r>
      <rPr>
        <sz val="11"/>
        <rFont val="宋体"/>
        <charset val="134"/>
      </rPr>
      <t>2290806</t>
    </r>
  </si>
  <si>
    <t>2290806</t>
  </si>
  <si>
    <t>彩票兑奖周转金支出</t>
  </si>
  <si>
    <t xml:space="preserve">      彩票发行销售风险基金支出</t>
  </si>
  <si>
    <r>
      <rPr>
        <sz val="11"/>
        <rFont val="宋体"/>
        <charset val="134"/>
      </rPr>
      <t>2290807</t>
    </r>
  </si>
  <si>
    <t>2290807</t>
  </si>
  <si>
    <t>彩票发行销售风险基金支出</t>
  </si>
  <si>
    <t xml:space="preserve">      彩票市场调控资金支出</t>
  </si>
  <si>
    <r>
      <rPr>
        <sz val="11"/>
        <rFont val="宋体"/>
        <charset val="134"/>
      </rPr>
      <t>2290808</t>
    </r>
  </si>
  <si>
    <t>2290808</t>
  </si>
  <si>
    <t>彩票市场调控资金支出</t>
  </si>
  <si>
    <t xml:space="preserve">      其他彩票发行销售机构业务费安排的支出</t>
  </si>
  <si>
    <r>
      <rPr>
        <sz val="11"/>
        <rFont val="宋体"/>
        <charset val="134"/>
      </rPr>
      <t>2290899</t>
    </r>
  </si>
  <si>
    <t>2290899</t>
  </si>
  <si>
    <t>其他彩票发行销售机构业务费安排的支出</t>
  </si>
  <si>
    <t xml:space="preserve">    彩票公益金安排的支出</t>
  </si>
  <si>
    <t>22960</t>
  </si>
  <si>
    <t>彩票公益金安排的支出</t>
  </si>
  <si>
    <t xml:space="preserve">      用于社会福利的彩票公益金支出</t>
  </si>
  <si>
    <t>2296002</t>
  </si>
  <si>
    <t>用于社会福利的彩票公益金支出</t>
  </si>
  <si>
    <t xml:space="preserve">      用于体育事业的彩票公益金支出</t>
  </si>
  <si>
    <t>2296003</t>
  </si>
  <si>
    <t>用于体育事业的彩票公益金支出</t>
  </si>
  <si>
    <t xml:space="preserve">      用于教育事业的彩票公益金支出</t>
  </si>
  <si>
    <t>2296004</t>
  </si>
  <si>
    <t>用于教育事业的彩票公益金支出</t>
  </si>
  <si>
    <t xml:space="preserve">      用于红十字事业的彩票公益金支出</t>
  </si>
  <si>
    <t>2296005</t>
  </si>
  <si>
    <t>用于红十字事业的彩票公益金支出</t>
  </si>
  <si>
    <t xml:space="preserve">      用于残疾人事业的彩票公益金支出</t>
  </si>
  <si>
    <t>2296006</t>
  </si>
  <si>
    <t>用于残疾人事业的彩票公益金支出</t>
  </si>
  <si>
    <t>2296099</t>
  </si>
  <si>
    <t>2296007</t>
  </si>
  <si>
    <t>用于城市医疗救助的彩票公益金支出</t>
  </si>
  <si>
    <t>2296008</t>
  </si>
  <si>
    <t>用于农村医疗救助的彩票公益金支出</t>
  </si>
  <si>
    <t xml:space="preserve">      用于文化事业的彩票公益金支出</t>
  </si>
  <si>
    <t>2296010</t>
  </si>
  <si>
    <t>用于文化事业的彩票公益金支出</t>
  </si>
  <si>
    <t xml:space="preserve">      用于扶贫的彩票公益金支出</t>
  </si>
  <si>
    <t>2296011</t>
  </si>
  <si>
    <t>用于扶贫的彩票公益金支出</t>
  </si>
  <si>
    <t xml:space="preserve">      用于法律援助的彩票公益金支出</t>
  </si>
  <si>
    <t>2296012</t>
  </si>
  <si>
    <t>用于法律援助的彩票公益金支出</t>
  </si>
  <si>
    <t xml:space="preserve">      用于城乡医疗求助的的彩票公益金支出</t>
  </si>
  <si>
    <r>
      <rPr>
        <sz val="11"/>
        <rFont val="宋体"/>
        <charset val="134"/>
      </rPr>
      <t>2296013</t>
    </r>
  </si>
  <si>
    <t>2296013</t>
  </si>
  <si>
    <t xml:space="preserve">      用于其他社会公益事业的彩票公益金支出</t>
  </si>
  <si>
    <t>用于其他社会公益事业的彩票公益金支出</t>
  </si>
  <si>
    <t>22</t>
  </si>
  <si>
    <t>基金预算支出合计</t>
  </si>
  <si>
    <t xml:space="preserve">    政府性基金转移支付</t>
  </si>
  <si>
    <t>23004</t>
  </si>
  <si>
    <t xml:space="preserve">    　政府性基金补助支出</t>
  </si>
  <si>
    <t>2300401</t>
  </si>
  <si>
    <t>政府性基金补助支出</t>
  </si>
  <si>
    <t xml:space="preserve">    　政府性基金上解支出</t>
  </si>
  <si>
    <t>2300402</t>
  </si>
  <si>
    <t>政府性基金上解支出</t>
  </si>
  <si>
    <t xml:space="preserve">    调出资金</t>
  </si>
  <si>
    <t>2300802</t>
  </si>
  <si>
    <t xml:space="preserve">    年终结余</t>
  </si>
  <si>
    <t>2300902</t>
  </si>
</sst>
</file>

<file path=xl/styles.xml><?xml version="1.0" encoding="utf-8"?>
<styleSheet xmlns="http://schemas.openxmlformats.org/spreadsheetml/2006/main">
  <numFmts count="11">
    <numFmt numFmtId="176" formatCode="#,##0_ ;[Red]\-#,##0\ "/>
    <numFmt numFmtId="177" formatCode="0;[Red]0"/>
    <numFmt numFmtId="178" formatCode="0.0%"/>
    <numFmt numFmtId="179" formatCode="#,##0.000000"/>
    <numFmt numFmtId="180" formatCode="#,##0_ "/>
    <numFmt numFmtId="181"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82" formatCode="0_ "/>
  </numFmts>
  <fonts count="107">
    <font>
      <sz val="12"/>
      <name val="宋体"/>
      <charset val="134"/>
    </font>
    <font>
      <sz val="20"/>
      <name val="黑体"/>
      <charset val="134"/>
    </font>
    <font>
      <b/>
      <sz val="12"/>
      <name val="宋体"/>
      <charset val="134"/>
    </font>
    <font>
      <sz val="12"/>
      <name val="黑体"/>
      <charset val="134"/>
    </font>
    <font>
      <sz val="20"/>
      <name val="华文中宋"/>
      <charset val="134"/>
    </font>
    <font>
      <b/>
      <sz val="14"/>
      <name val="宋体"/>
      <charset val="134"/>
    </font>
    <font>
      <sz val="11"/>
      <name val="宋体"/>
      <charset val="134"/>
    </font>
    <font>
      <b/>
      <sz val="11"/>
      <name val="宋体"/>
      <charset val="134"/>
    </font>
    <font>
      <b/>
      <sz val="11"/>
      <name val="黑体"/>
      <charset val="134"/>
    </font>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9"/>
      <name val="Microsoft YaHei UI"/>
      <charset val="1"/>
    </font>
    <font>
      <sz val="24"/>
      <name val="宋体"/>
      <charset val="1"/>
    </font>
    <font>
      <sz val="11"/>
      <name val="宋体"/>
      <charset val="1"/>
    </font>
    <font>
      <sz val="10"/>
      <name val="宋体"/>
      <charset val="1"/>
    </font>
    <font>
      <sz val="9"/>
      <name val="宋体"/>
      <charset val="1"/>
    </font>
    <font>
      <b/>
      <sz val="22"/>
      <color rgb="FF000000"/>
      <name val="宋体"/>
      <charset val="1"/>
    </font>
    <font>
      <b/>
      <sz val="24"/>
      <color rgb="FF000000"/>
      <name val="宋体"/>
      <charset val="1"/>
    </font>
    <font>
      <sz val="9"/>
      <color rgb="FF000000"/>
      <name val="宋体"/>
      <charset val="1"/>
    </font>
    <font>
      <sz val="11"/>
      <color rgb="FF000000"/>
      <name val="宋体"/>
      <charset val="1"/>
    </font>
    <font>
      <sz val="12"/>
      <name val="Times New Roman"/>
      <charset val="134"/>
    </font>
    <font>
      <sz val="20"/>
      <name val="Times New Roman"/>
      <charset val="134"/>
    </font>
    <font>
      <sz val="11"/>
      <color theme="1"/>
      <name val="Times New Roman"/>
      <charset val="134"/>
    </font>
    <font>
      <sz val="11"/>
      <name val="Times New Roman"/>
      <charset val="134"/>
    </font>
    <font>
      <sz val="20"/>
      <name val="宋体"/>
      <charset val="134"/>
    </font>
    <font>
      <b/>
      <sz val="12"/>
      <color theme="1"/>
      <name val="Times New Roman"/>
      <charset val="134"/>
    </font>
    <font>
      <sz val="11"/>
      <color theme="1"/>
      <name val="宋体"/>
      <charset val="134"/>
    </font>
    <font>
      <sz val="11"/>
      <color indexed="8"/>
      <name val="宋体"/>
      <charset val="134"/>
      <scheme val="minor"/>
    </font>
    <font>
      <sz val="14"/>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color indexed="8"/>
      <name val="宋体"/>
      <charset val="134"/>
      <scheme val="minor"/>
    </font>
    <font>
      <sz val="12"/>
      <name val="SimSun"/>
      <charset val="134"/>
    </font>
    <font>
      <sz val="9"/>
      <name val="SimSun"/>
      <charset val="134"/>
    </font>
    <font>
      <sz val="14"/>
      <color indexed="8"/>
      <name val="宋体"/>
      <charset val="134"/>
    </font>
    <font>
      <sz val="12"/>
      <color indexed="8"/>
      <name val="宋体"/>
      <charset val="134"/>
    </font>
    <font>
      <sz val="14"/>
      <name val="宋体"/>
      <charset val="134"/>
    </font>
    <font>
      <sz val="24"/>
      <color theme="1"/>
      <name val="Times New Roman"/>
      <charset val="134"/>
    </font>
    <font>
      <sz val="18"/>
      <color theme="1"/>
      <name val="宋体"/>
      <charset val="134"/>
    </font>
    <font>
      <b/>
      <sz val="12"/>
      <name val="Times New Roman"/>
      <charset val="134"/>
    </font>
    <font>
      <b/>
      <sz val="11"/>
      <name val="Times New Roman"/>
      <charset val="134"/>
    </font>
    <font>
      <sz val="11"/>
      <color rgb="FF000000"/>
      <name val="Times New Roman"/>
      <charset val="134"/>
    </font>
    <font>
      <b/>
      <sz val="10"/>
      <name val="宋体"/>
      <charset val="134"/>
    </font>
    <font>
      <sz val="20"/>
      <color rgb="FF000000"/>
      <name val="方正小标宋简体"/>
      <charset val="134"/>
    </font>
    <font>
      <sz val="20"/>
      <color indexed="8"/>
      <name val="方正小标宋简体"/>
      <charset val="134"/>
    </font>
    <font>
      <b/>
      <sz val="14"/>
      <color indexed="8"/>
      <name val="宋体"/>
      <charset val="134"/>
    </font>
    <font>
      <sz val="18"/>
      <name val="Times New Roman"/>
      <charset val="134"/>
    </font>
    <font>
      <sz val="10"/>
      <name val="Times New Roman"/>
      <charset val="134"/>
    </font>
    <font>
      <sz val="10"/>
      <name val="宋体"/>
      <charset val="134"/>
    </font>
    <font>
      <b/>
      <sz val="10"/>
      <name val="Times New Roman"/>
      <charset val="134"/>
    </font>
    <font>
      <sz val="20"/>
      <color indexed="8"/>
      <name val="宋体"/>
      <charset val="134"/>
    </font>
    <font>
      <b/>
      <sz val="14"/>
      <name val="Times New Roman"/>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8"/>
      <color indexed="8"/>
      <name val="方正小标宋简体"/>
      <charset val="134"/>
    </font>
    <font>
      <b/>
      <sz val="14"/>
      <name val="Arial"/>
      <charset val="134"/>
    </font>
    <font>
      <b/>
      <sz val="14"/>
      <color theme="1"/>
      <name val="宋体"/>
      <charset val="134"/>
    </font>
    <font>
      <sz val="18"/>
      <color indexed="8"/>
      <name val="方正小标宋简体"/>
      <charset val="134"/>
    </font>
    <font>
      <b/>
      <sz val="12"/>
      <color indexed="8"/>
      <name val="宋体"/>
      <charset val="134"/>
    </font>
    <font>
      <sz val="11"/>
      <color rgb="FF000000"/>
      <name val="Times New Roman"/>
      <charset val="1"/>
    </font>
    <font>
      <sz val="11"/>
      <color rgb="FFFF0000"/>
      <name val="Times New Roman"/>
      <charset val="134"/>
    </font>
    <font>
      <i/>
      <sz val="11"/>
      <color indexed="23"/>
      <name val="宋体"/>
      <charset val="134"/>
    </font>
    <font>
      <b/>
      <sz val="11"/>
      <color indexed="56"/>
      <name val="宋体"/>
      <charset val="134"/>
    </font>
    <font>
      <b/>
      <sz val="15"/>
      <color indexed="56"/>
      <name val="宋体"/>
      <charset val="134"/>
    </font>
    <font>
      <u/>
      <sz val="11"/>
      <color rgb="FF0000FF"/>
      <name val="宋体"/>
      <charset val="0"/>
      <scheme val="minor"/>
    </font>
    <font>
      <sz val="11"/>
      <color indexed="52"/>
      <name val="宋体"/>
      <charset val="134"/>
    </font>
    <font>
      <b/>
      <sz val="18"/>
      <color indexed="56"/>
      <name val="宋体"/>
      <charset val="134"/>
    </font>
    <font>
      <b/>
      <sz val="11"/>
      <color indexed="8"/>
      <name val="宋体"/>
      <charset val="134"/>
    </font>
    <font>
      <b/>
      <sz val="18"/>
      <color theme="3"/>
      <name val="宋体"/>
      <charset val="134"/>
      <scheme val="minor"/>
    </font>
    <font>
      <b/>
      <sz val="13"/>
      <color indexed="56"/>
      <name val="宋体"/>
      <charset val="134"/>
    </font>
    <font>
      <i/>
      <sz val="11"/>
      <color rgb="FF7F7F7F"/>
      <name val="宋体"/>
      <charset val="0"/>
      <scheme val="minor"/>
    </font>
    <font>
      <b/>
      <sz val="11"/>
      <color indexed="52"/>
      <name val="宋体"/>
      <charset val="134"/>
    </font>
    <font>
      <sz val="11"/>
      <color indexed="20"/>
      <name val="宋体"/>
      <charset val="134"/>
    </font>
    <font>
      <sz val="11"/>
      <color indexed="10"/>
      <name val="宋体"/>
      <charset val="134"/>
    </font>
    <font>
      <b/>
      <sz val="11"/>
      <color indexed="63"/>
      <name val="宋体"/>
      <charset val="134"/>
    </font>
    <font>
      <sz val="11"/>
      <color indexed="60"/>
      <name val="宋体"/>
      <charset val="134"/>
    </font>
    <font>
      <sz val="11"/>
      <color rgb="FFFF0000"/>
      <name val="宋体"/>
      <charset val="0"/>
      <scheme val="minor"/>
    </font>
    <font>
      <sz val="11"/>
      <color indexed="17"/>
      <name val="宋体"/>
      <charset val="134"/>
    </font>
    <font>
      <sz val="11"/>
      <color indexed="62"/>
      <name val="宋体"/>
      <charset val="134"/>
    </font>
    <font>
      <sz val="11"/>
      <color theme="0"/>
      <name val="宋体"/>
      <charset val="0"/>
      <scheme val="minor"/>
    </font>
    <font>
      <b/>
      <sz val="13"/>
      <color theme="3"/>
      <name val="宋体"/>
      <charset val="134"/>
      <scheme val="minor"/>
    </font>
    <font>
      <b/>
      <sz val="11"/>
      <color rgb="FFFFFFFF"/>
      <name val="宋体"/>
      <charset val="0"/>
      <scheme val="minor"/>
    </font>
    <font>
      <sz val="11"/>
      <color rgb="FF3F3F76"/>
      <name val="宋体"/>
      <charset val="0"/>
      <scheme val="minor"/>
    </font>
    <font>
      <sz val="11"/>
      <color theme="1"/>
      <name val="宋体"/>
      <charset val="0"/>
      <scheme val="minor"/>
    </font>
    <font>
      <b/>
      <sz val="11"/>
      <color indexed="9"/>
      <name val="宋体"/>
      <charset val="134"/>
    </font>
    <font>
      <b/>
      <sz val="11"/>
      <color theme="3"/>
      <name val="宋体"/>
      <charset val="134"/>
      <scheme val="minor"/>
    </font>
    <font>
      <sz val="11"/>
      <color rgb="FF9C0006"/>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12"/>
      <color theme="1"/>
      <name val="宋体"/>
      <charset val="134"/>
    </font>
    <font>
      <sz val="9"/>
      <name val="宋体"/>
      <charset val="134"/>
    </font>
    <font>
      <b/>
      <sz val="9"/>
      <name val="宋体"/>
      <charset val="134"/>
    </font>
  </fonts>
  <fills count="42">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55"/>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theme="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14517">
    <xf numFmtId="0" fontId="0" fillId="0" borderId="0"/>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90" fillId="14" borderId="24" applyNumberFormat="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4" fillId="0" borderId="0" applyNumberFormat="0" applyFill="0" applyBorder="0" applyAlignment="0" applyProtection="0">
      <alignment vertical="center"/>
    </xf>
    <xf numFmtId="0" fontId="91" fillId="15"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85" fillId="8" borderId="0" applyNumberFormat="0" applyBorder="0" applyAlignment="0" applyProtection="0">
      <alignment vertical="center"/>
    </xf>
    <xf numFmtId="9" fontId="0" fillId="0" borderId="0" applyFont="0" applyFill="0" applyBorder="0" applyAlignment="0" applyProtection="0">
      <alignment vertical="center"/>
    </xf>
    <xf numFmtId="41" fontId="10" fillId="0" borderId="0" applyFont="0" applyFill="0" applyBorder="0" applyAlignment="0" applyProtection="0">
      <alignment vertical="center"/>
    </xf>
    <xf numFmtId="0" fontId="91" fillId="24"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94" fillId="21" borderId="0" applyNumberFormat="0" applyBorder="0" applyAlignment="0" applyProtection="0">
      <alignment vertical="center"/>
    </xf>
    <xf numFmtId="0" fontId="69" fillId="0" borderId="0" applyNumberFormat="0" applyFill="0" applyBorder="0" applyAlignment="0" applyProtection="0">
      <alignment vertical="center"/>
    </xf>
    <xf numFmtId="43" fontId="10" fillId="0" borderId="0" applyFont="0" applyFill="0" applyBorder="0" applyAlignment="0" applyProtection="0">
      <alignment vertical="center"/>
    </xf>
    <xf numFmtId="0" fontId="74" fillId="0" borderId="0" applyNumberFormat="0" applyFill="0" applyBorder="0" applyAlignment="0" applyProtection="0">
      <alignment vertical="center"/>
    </xf>
    <xf numFmtId="0" fontId="87" fillId="11" borderId="0" applyNumberFormat="0" applyBorder="0" applyAlignment="0" applyProtection="0">
      <alignment vertical="center"/>
    </xf>
    <xf numFmtId="0" fontId="82" fillId="4" borderId="21" applyNumberFormat="0" applyAlignment="0" applyProtection="0">
      <alignment vertical="center"/>
    </xf>
    <xf numFmtId="0" fontId="72"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10" fillId="26" borderId="26" applyNumberFormat="0" applyFont="0" applyAlignment="0" applyProtection="0">
      <alignment vertical="center"/>
    </xf>
    <xf numFmtId="9" fontId="0" fillId="0" borderId="0" applyFont="0" applyFill="0" applyBorder="0" applyAlignment="0" applyProtection="0">
      <alignment vertical="center"/>
    </xf>
    <xf numFmtId="0" fontId="87" fillId="23" borderId="0" applyNumberFormat="0" applyBorder="0" applyAlignment="0" applyProtection="0">
      <alignment vertical="center"/>
    </xf>
    <xf numFmtId="0" fontId="9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82" fillId="4" borderId="21" applyNumberFormat="0" applyAlignment="0" applyProtection="0">
      <alignment vertical="center"/>
    </xf>
    <xf numFmtId="0" fontId="8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96" fillId="0" borderId="22" applyNumberFormat="0" applyFill="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8" fillId="0" borderId="22"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7" fillId="29" borderId="0" applyNumberFormat="0" applyBorder="0" applyAlignment="0" applyProtection="0">
      <alignment vertical="center"/>
    </xf>
    <xf numFmtId="0" fontId="93" fillId="0" borderId="27"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0" fontId="87" fillId="22" borderId="0" applyNumberFormat="0" applyBorder="0" applyAlignment="0" applyProtection="0">
      <alignment vertical="center"/>
    </xf>
    <xf numFmtId="0" fontId="77" fillId="0" borderId="19" applyNumberFormat="0" applyFill="0" applyAlignment="0" applyProtection="0">
      <alignment vertical="center"/>
    </xf>
    <xf numFmtId="0" fontId="97" fillId="31" borderId="28" applyNumberFormat="0" applyAlignment="0" applyProtection="0">
      <alignment vertical="center"/>
    </xf>
    <xf numFmtId="9" fontId="0" fillId="0" borderId="0" applyFont="0" applyFill="0" applyBorder="0" applyAlignment="0" applyProtection="0"/>
    <xf numFmtId="0" fontId="98" fillId="31" borderId="24" applyNumberFormat="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9" fillId="12" borderId="23" applyNumberFormat="0" applyAlignment="0" applyProtection="0">
      <alignment vertical="center"/>
    </xf>
    <xf numFmtId="0" fontId="91" fillId="34"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7" fillId="10" borderId="0" applyNumberFormat="0" applyBorder="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99" fillId="0" borderId="29"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00" fillId="0" borderId="30" applyNumberFormat="0" applyFill="0" applyAlignment="0" applyProtection="0">
      <alignment vertical="center"/>
    </xf>
    <xf numFmtId="0" fontId="75" fillId="0" borderId="18" applyNumberFormat="0" applyFill="0" applyAlignment="0" applyProtection="0">
      <alignment vertical="center"/>
    </xf>
    <xf numFmtId="0" fontId="101" fillId="37"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0" fontId="102" fillId="39" borderId="0" applyNumberFormat="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91" fillId="36"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87" fillId="18" borderId="0" applyNumberFormat="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0" fontId="91" fillId="16" borderId="0" applyNumberFormat="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91" fillId="33" borderId="0" applyNumberFormat="0" applyBorder="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0" fontId="91" fillId="25" borderId="0" applyNumberFormat="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91" fillId="19" borderId="0" applyNumberFormat="0" applyBorder="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87" fillId="41" borderId="0" applyNumberFormat="0" applyBorder="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87" fillId="35" borderId="0" applyNumberFormat="0" applyBorder="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1" fillId="28"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91" fillId="38" borderId="0" applyNumberFormat="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7" fillId="27" borderId="0" applyNumberFormat="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91" fillId="40" borderId="0" applyNumberFormat="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87" fillId="30" borderId="0" applyNumberFormat="0" applyBorder="0" applyAlignment="0" applyProtection="0">
      <alignment vertical="center"/>
    </xf>
    <xf numFmtId="0" fontId="87" fillId="32" borderId="0" applyNumberFormat="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91" fillId="20" borderId="0" applyNumberFormat="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87" fillId="13" borderId="0" applyNumberFormat="0" applyBorder="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0" fillId="0" borderId="0"/>
    <xf numFmtId="0" fontId="71" fillId="0" borderId="15"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81"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81" fillId="0" borderId="0" applyNumberForma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85" fillId="8"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xf numFmtId="0" fontId="80" fillId="6" borderId="0" applyNumberFormat="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85" fillId="8" borderId="0" applyNumberFormat="0" applyBorder="0" applyAlignment="0" applyProtection="0">
      <alignment vertical="center"/>
    </xf>
    <xf numFmtId="9" fontId="0" fillId="0" borderId="0" applyFont="0" applyFill="0" applyBorder="0" applyAlignment="0" applyProtection="0"/>
    <xf numFmtId="0" fontId="92" fillId="17" borderId="25" applyNumberFormat="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85" fillId="8" borderId="0" applyNumberFormat="0" applyBorder="0" applyAlignment="0" applyProtection="0">
      <alignment vertical="center"/>
    </xf>
    <xf numFmtId="9" fontId="0" fillId="0" borderId="0" applyFont="0" applyFill="0" applyBorder="0" applyAlignment="0" applyProtection="0"/>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9" fontId="0" fillId="0" borderId="0" applyFont="0" applyFill="0" applyBorder="0" applyAlignment="0" applyProtection="0"/>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xf numFmtId="0" fontId="80" fillId="6" borderId="0" applyNumberFormat="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8" borderId="0" applyNumberFormat="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xf numFmtId="0" fontId="80"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80" fillId="6" borderId="0" applyNumberFormat="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1"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alignment vertical="center"/>
    </xf>
    <xf numFmtId="0" fontId="71" fillId="0" borderId="15"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9" fontId="0" fillId="0" borderId="0" applyFont="0" applyFill="0" applyBorder="0" applyAlignment="0" applyProtection="0"/>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70" fillId="0" borderId="14" applyNumberFormat="0" applyFill="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3" fillId="7" borderId="0" applyNumberFormat="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 fillId="0" borderId="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5" fillId="0" borderId="18"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9" fontId="0" fillId="0" borderId="0" applyFont="0" applyFill="0" applyBorder="0" applyAlignment="0" applyProtection="0"/>
    <xf numFmtId="0" fontId="80"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0" fillId="0" borderId="0"/>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73" fillId="0" borderId="17" applyNumberFormat="0" applyFill="0" applyAlignment="0" applyProtection="0">
      <alignment vertical="center"/>
    </xf>
    <xf numFmtId="9" fontId="0" fillId="0" borderId="0" applyFont="0" applyFill="0" applyBorder="0" applyAlignment="0" applyProtection="0"/>
    <xf numFmtId="0" fontId="69"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9" fontId="0" fillId="0" borderId="0" applyFont="0" applyFill="0" applyBorder="0" applyAlignment="0" applyProtection="0"/>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0" borderId="0"/>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0" fillId="0" borderId="0"/>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5" fillId="0" borderId="18" applyNumberFormat="0" applyFill="0" applyAlignment="0" applyProtection="0">
      <alignment vertical="center"/>
    </xf>
    <xf numFmtId="0" fontId="71" fillId="0" borderId="15" applyNumberFormat="0" applyFill="0" applyAlignment="0" applyProtection="0">
      <alignment vertical="center"/>
    </xf>
    <xf numFmtId="0" fontId="75" fillId="0" borderId="18"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0" fillId="0" borderId="0"/>
    <xf numFmtId="0" fontId="71" fillId="0" borderId="15" applyNumberFormat="0" applyFill="0" applyAlignment="0" applyProtection="0">
      <alignment vertical="center"/>
    </xf>
    <xf numFmtId="0" fontId="0" fillId="0" borderId="0"/>
    <xf numFmtId="0" fontId="71" fillId="0" borderId="15" applyNumberFormat="0" applyFill="0" applyAlignment="0" applyProtection="0">
      <alignment vertical="center"/>
    </xf>
    <xf numFmtId="0" fontId="0" fillId="0" borderId="0"/>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10" fillId="0" borderId="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1"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92" fillId="17" borderId="25"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0" borderId="0"/>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6" fillId="9" borderId="20"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85" fillId="8" borderId="0" applyNumberFormat="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2" fillId="4" borderId="21" applyNumberForma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3" fillId="7" borderId="0" applyNumberFormat="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7" fillId="0" borderId="19"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9" fillId="4" borderId="20" applyNumberFormat="0" applyAlignment="0" applyProtection="0">
      <alignment vertical="center"/>
    </xf>
    <xf numFmtId="0" fontId="71" fillId="0" borderId="15"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6" fillId="9" borderId="20" applyNumberFormat="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0" fillId="0" borderId="0"/>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71" fillId="0" borderId="15" applyNumberFormat="0" applyFill="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0" fillId="0" borderId="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14" applyNumberFormat="0" applyFill="0" applyAlignment="0" applyProtection="0">
      <alignment vertical="center"/>
    </xf>
    <xf numFmtId="0" fontId="71" fillId="0" borderId="15" applyNumberFormat="0" applyFill="0" applyAlignment="0" applyProtection="0">
      <alignment vertical="center"/>
    </xf>
    <xf numFmtId="0" fontId="70" fillId="0" borderId="0" applyNumberFormat="0" applyFill="0" applyBorder="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1" fillId="0" borderId="15"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74" fillId="0" borderId="0" applyNumberFormat="0" applyFill="0" applyBorder="0" applyAlignment="0" applyProtection="0">
      <alignment vertical="center"/>
    </xf>
    <xf numFmtId="0" fontId="0"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5" fillId="0" borderId="18"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0" fillId="0" borderId="0"/>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0" fillId="0" borderId="0"/>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0" fillId="0" borderId="0"/>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xf numFmtId="0" fontId="77" fillId="0" borderId="19" applyNumberFormat="0" applyFill="0" applyAlignment="0" applyProtection="0">
      <alignment vertical="center"/>
    </xf>
    <xf numFmtId="0" fontId="0" fillId="0" borderId="0"/>
    <xf numFmtId="0" fontId="77" fillId="0" borderId="19" applyNumberFormat="0" applyFill="0" applyAlignment="0" applyProtection="0">
      <alignment vertical="center"/>
    </xf>
    <xf numFmtId="0" fontId="0" fillId="0" borderId="0"/>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0" fillId="0" borderId="0"/>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0" fillId="0" borderId="0"/>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0" fillId="0" borderId="0"/>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xf numFmtId="0" fontId="77" fillId="0" borderId="19"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5" fillId="0" borderId="18" applyNumberFormat="0" applyFill="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92" fillId="17" borderId="25"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3" fillId="0" borderId="17"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0" fillId="0" borderId="0"/>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0" fillId="0" borderId="0"/>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5" fillId="8"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0" fillId="5" borderId="16" applyNumberFormat="0" applyFont="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0"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0" fillId="6" borderId="0" applyNumberFormat="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81" fillId="0" borderId="0" applyNumberFormat="0" applyFill="0" applyBorder="0" applyAlignment="0" applyProtection="0">
      <alignment vertical="center"/>
    </xf>
    <xf numFmtId="0" fontId="77" fillId="0" borderId="19" applyNumberFormat="0" applyFill="0" applyAlignment="0" applyProtection="0">
      <alignment vertical="center"/>
    </xf>
    <xf numFmtId="0" fontId="83" fillId="7" borderId="0" applyNumberFormat="0" applyBorder="0" applyAlignment="0" applyProtection="0">
      <alignment vertical="center"/>
    </xf>
    <xf numFmtId="0" fontId="73" fillId="0" borderId="17" applyNumberFormat="0" applyFill="0" applyAlignment="0" applyProtection="0">
      <alignment vertical="center"/>
    </xf>
    <xf numFmtId="0" fontId="75" fillId="0" borderId="18" applyNumberFormat="0" applyFill="0" applyAlignment="0" applyProtection="0">
      <alignment vertical="center"/>
    </xf>
    <xf numFmtId="0" fontId="7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82" fillId="4" borderId="21"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0" fillId="0" borderId="0"/>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0" fillId="0" borderId="0"/>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0" fillId="0" borderId="0"/>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3" fillId="0" borderId="17"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0" fillId="5" borderId="16" applyNumberFormat="0" applyFon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69"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92" fillId="17" borderId="25"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0" fillId="6" borderId="0" applyNumberFormat="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5" fillId="0" borderId="18" applyNumberFormat="0" applyFill="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81" fillId="0" borderId="0" applyNumberFormat="0" applyFill="0" applyBorder="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9" fillId="4" borderId="20"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4" fillId="0" borderId="0" applyNumberFormat="0" applyFill="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6" fillId="9" borderId="20" applyNumberFormat="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85" fillId="8"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0" fillId="0" borderId="0"/>
    <xf numFmtId="0" fontId="70" fillId="0" borderId="14"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0" fillId="0" borderId="14" applyNumberFormat="0" applyFill="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0" borderId="0"/>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5" fillId="0" borderId="18" applyNumberFormat="0" applyFill="0" applyAlignment="0" applyProtection="0">
      <alignment vertical="center"/>
    </xf>
    <xf numFmtId="0" fontId="80" fillId="6" borderId="0" applyNumberFormat="0" applyBorder="0" applyAlignment="0" applyProtection="0">
      <alignment vertical="center"/>
    </xf>
    <xf numFmtId="0" fontId="0" fillId="0" borderId="0"/>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0" fillId="0" borderId="0" applyNumberFormat="0" applyFill="0" applyBorder="0" applyAlignment="0" applyProtection="0">
      <alignment vertical="center"/>
    </xf>
    <xf numFmtId="0" fontId="0" fillId="0" borderId="0"/>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0" fillId="6"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xf numFmtId="0" fontId="85" fillId="8"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0" borderId="0">
      <alignment vertical="center"/>
    </xf>
    <xf numFmtId="0" fontId="70" fillId="0" borderId="0" applyNumberFormat="0" applyFill="0" applyBorder="0" applyAlignment="0" applyProtection="0">
      <alignment vertical="center"/>
    </xf>
    <xf numFmtId="0" fontId="1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6" fillId="9"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0" fillId="5" borderId="16"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4" borderId="21" applyNumberFormat="0" applyAlignment="0" applyProtection="0">
      <alignment vertical="center"/>
    </xf>
    <xf numFmtId="0" fontId="7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6" fillId="9" borderId="20" applyNumberForma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82" fillId="4" borderId="21" applyNumberFormat="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0" fillId="6"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0"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3" fillId="0" borderId="17"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3" fillId="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9" fillId="4" borderId="20"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75" fillId="0" borderId="18" applyNumberFormat="0" applyFill="0" applyAlignment="0" applyProtection="0">
      <alignment vertical="center"/>
    </xf>
    <xf numFmtId="0" fontId="92" fillId="17" borderId="25" applyNumberFormat="0" applyAlignment="0" applyProtection="0">
      <alignment vertical="center"/>
    </xf>
    <xf numFmtId="0" fontId="74"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69"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0" fillId="0" borderId="0"/>
    <xf numFmtId="0" fontId="86" fillId="9" borderId="20" applyNumberFormat="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82" fillId="4" borderId="21"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0" fillId="0" borderId="0"/>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0" fillId="0" borderId="0"/>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0" fillId="5" borderId="16" applyNumberFormat="0" applyFon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3" fillId="0" borderId="17" applyNumberFormat="0" applyFill="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79" fillId="4"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alignment vertical="center"/>
    </xf>
    <xf numFmtId="0" fontId="8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92" fillId="17" borderId="25" applyNumberFormat="0" applyAlignment="0" applyProtection="0">
      <alignment vertical="center"/>
    </xf>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79" fillId="4" borderId="20" applyNumberFormat="0" applyAlignment="0" applyProtection="0">
      <alignment vertical="center"/>
    </xf>
    <xf numFmtId="0" fontId="0" fillId="0" borderId="0"/>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6" fillId="9" borderId="20"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0" fillId="0" borderId="0">
      <alignment vertical="center"/>
    </xf>
    <xf numFmtId="0" fontId="0" fillId="0" borderId="0"/>
    <xf numFmtId="0" fontId="86" fillId="9" borderId="20" applyNumberFormat="0" applyAlignment="0" applyProtection="0">
      <alignment vertical="center"/>
    </xf>
    <xf numFmtId="0" fontId="0" fillId="0" borderId="0">
      <alignment vertical="center"/>
    </xf>
    <xf numFmtId="0" fontId="0" fillId="0" borderId="0"/>
    <xf numFmtId="0" fontId="86" fillId="9" borderId="20" applyNumberFormat="0" applyAlignment="0" applyProtection="0">
      <alignment vertical="center"/>
    </xf>
    <xf numFmtId="0" fontId="0" fillId="0" borderId="0">
      <alignment vertical="center"/>
    </xf>
    <xf numFmtId="0" fontId="0" fillId="0" borderId="0"/>
    <xf numFmtId="0" fontId="86" fillId="9" borderId="20"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5" fillId="8" borderId="0" applyNumberFormat="0" applyBorder="0" applyAlignment="0" applyProtection="0">
      <alignment vertical="center"/>
    </xf>
    <xf numFmtId="0" fontId="0" fillId="0" borderId="0"/>
    <xf numFmtId="0" fontId="0" fillId="0" borderId="0"/>
    <xf numFmtId="0" fontId="85"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92" fillId="17" borderId="25" applyNumberFormat="0" applyAlignment="0" applyProtection="0">
      <alignment vertical="center"/>
    </xf>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alignment vertical="center"/>
    </xf>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73"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75" fillId="0" borderId="18" applyNumberFormat="0" applyFill="0" applyAlignment="0" applyProtection="0">
      <alignment vertical="center"/>
    </xf>
    <xf numFmtId="0" fontId="0" fillId="0" borderId="0">
      <alignment vertical="center"/>
    </xf>
    <xf numFmtId="0" fontId="79" fillId="4" borderId="20"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92" fillId="17"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86" fillId="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5" fillId="8" borderId="0" applyNumberFormat="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5" fillId="8" borderId="0" applyNumberFormat="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10" fillId="0" borderId="0">
      <alignment vertical="center"/>
    </xf>
    <xf numFmtId="0" fontId="92" fillId="17" borderId="25" applyNumberFormat="0" applyAlignment="0" applyProtection="0">
      <alignment vertical="center"/>
    </xf>
    <xf numFmtId="0" fontId="10" fillId="0" borderId="0">
      <alignment vertical="center"/>
    </xf>
    <xf numFmtId="0" fontId="10" fillId="0" borderId="0">
      <alignment vertical="center"/>
    </xf>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79"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85" fillId="8" borderId="0" applyNumberFormat="0" applyBorder="0" applyAlignment="0" applyProtection="0">
      <alignment vertical="center"/>
    </xf>
    <xf numFmtId="0" fontId="0" fillId="5" borderId="16" applyNumberFormat="0" applyFont="0" applyAlignment="0" applyProtection="0">
      <alignment vertical="center"/>
    </xf>
    <xf numFmtId="0" fontId="0" fillId="0" borderId="0"/>
    <xf numFmtId="0" fontId="0" fillId="5" borderId="16" applyNumberFormat="0" applyFont="0" applyAlignment="0" applyProtection="0">
      <alignment vertical="center"/>
    </xf>
    <xf numFmtId="0" fontId="0" fillId="0" borderId="0"/>
    <xf numFmtId="0" fontId="0" fillId="5" borderId="16" applyNumberFormat="0" applyFon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83"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10" fillId="0" borderId="0">
      <alignment vertical="center"/>
    </xf>
    <xf numFmtId="0" fontId="10" fillId="0" borderId="0">
      <alignment vertical="center"/>
    </xf>
    <xf numFmtId="0" fontId="82" fillId="4" borderId="2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2" fillId="4" borderId="21"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5" borderId="16"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69" fillId="0" borderId="0" applyNumberFormat="0" applyFill="0" applyBorder="0" applyAlignment="0" applyProtection="0">
      <alignment vertical="center"/>
    </xf>
    <xf numFmtId="0" fontId="10" fillId="0" borderId="0">
      <alignment vertical="center"/>
    </xf>
    <xf numFmtId="0" fontId="73" fillId="0" borderId="17"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9"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9" fillId="0" borderId="0" applyNumberFormat="0" applyFill="0" applyBorder="0" applyAlignment="0" applyProtection="0">
      <alignment vertical="center"/>
    </xf>
    <xf numFmtId="0" fontId="86" fillId="9" borderId="20" applyNumberFormat="0" applyAlignment="0" applyProtection="0">
      <alignment vertical="center"/>
    </xf>
    <xf numFmtId="0" fontId="10" fillId="0" borderId="0">
      <alignment vertical="center"/>
    </xf>
    <xf numFmtId="0" fontId="69" fillId="0" borderId="0" applyNumberFormat="0" applyFill="0" applyBorder="0" applyAlignment="0" applyProtection="0">
      <alignment vertical="center"/>
    </xf>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79" fillId="4" borderId="20" applyNumberFormat="0" applyAlignment="0" applyProtection="0">
      <alignment vertical="center"/>
    </xf>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0" fillId="0" borderId="0"/>
    <xf numFmtId="0" fontId="73" fillId="0" borderId="17" applyNumberFormat="0" applyFill="0" applyAlignment="0" applyProtection="0">
      <alignment vertical="center"/>
    </xf>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85"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82" fillId="4" borderId="21" applyNumberFormat="0" applyAlignment="0" applyProtection="0">
      <alignment vertical="center"/>
    </xf>
    <xf numFmtId="0" fontId="0" fillId="0" borderId="0"/>
    <xf numFmtId="0" fontId="73" fillId="0" borderId="17" applyNumberFormat="0" applyFill="0" applyAlignment="0" applyProtection="0">
      <alignment vertical="center"/>
    </xf>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86" fillId="9" borderId="20" applyNumberFormat="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85" fillId="8" borderId="0" applyNumberFormat="0" applyBorder="0" applyAlignment="0" applyProtection="0">
      <alignment vertical="center"/>
    </xf>
    <xf numFmtId="0" fontId="0" fillId="0" borderId="0"/>
    <xf numFmtId="0" fontId="85" fillId="8" borderId="0" applyNumberFormat="0" applyBorder="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75"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17" borderId="25" applyNumberFormat="0" applyAlignment="0" applyProtection="0">
      <alignment vertical="center"/>
    </xf>
    <xf numFmtId="0" fontId="0" fillId="0" borderId="0"/>
    <xf numFmtId="0" fontId="0" fillId="0" borderId="0"/>
    <xf numFmtId="0" fontId="0" fillId="0" borderId="0"/>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0" fillId="0" borderId="0"/>
    <xf numFmtId="0" fontId="79" fillId="4" borderId="20" applyNumberFormat="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82" fillId="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3" fillId="0" borderId="17" applyNumberFormat="0" applyFill="0" applyAlignment="0" applyProtection="0">
      <alignment vertical="center"/>
    </xf>
    <xf numFmtId="0" fontId="0" fillId="0" borderId="0"/>
    <xf numFmtId="0" fontId="0" fillId="0" borderId="0"/>
    <xf numFmtId="0" fontId="0" fillId="0" borderId="0"/>
    <xf numFmtId="0" fontId="83" fillId="7"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xf numFmtId="0" fontId="0" fillId="0" borderId="0"/>
    <xf numFmtId="0" fontId="0" fillId="0" borderId="0"/>
    <xf numFmtId="0" fontId="10" fillId="0" borderId="0">
      <alignment vertical="center"/>
    </xf>
    <xf numFmtId="0" fontId="92" fillId="17" borderId="2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5" fillId="0" borderId="18" applyNumberFormat="0" applyFill="0" applyAlignment="0" applyProtection="0">
      <alignment vertical="center"/>
    </xf>
    <xf numFmtId="0" fontId="10" fillId="0" borderId="0">
      <alignment vertical="center"/>
    </xf>
    <xf numFmtId="0" fontId="86" fillId="9"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6" fillId="9" borderId="20" applyNumberFormat="0" applyAlignment="0" applyProtection="0">
      <alignment vertical="center"/>
    </xf>
    <xf numFmtId="0" fontId="10" fillId="0" borderId="0">
      <alignment vertical="center"/>
    </xf>
    <xf numFmtId="0" fontId="86" fillId="9" borderId="20" applyNumberFormat="0" applyAlignment="0" applyProtection="0">
      <alignment vertical="center"/>
    </xf>
    <xf numFmtId="0" fontId="10" fillId="0" borderId="0">
      <alignment vertical="center"/>
    </xf>
    <xf numFmtId="0" fontId="86" fillId="9" borderId="20" applyNumberFormat="0" applyAlignment="0" applyProtection="0">
      <alignment vertical="center"/>
    </xf>
    <xf numFmtId="0" fontId="10" fillId="0" borderId="0">
      <alignment vertical="center"/>
    </xf>
    <xf numFmtId="0" fontId="86" fillId="9" borderId="20" applyNumberFormat="0" applyAlignment="0" applyProtection="0">
      <alignment vertical="center"/>
    </xf>
    <xf numFmtId="0" fontId="9" fillId="0" borderId="0">
      <alignment vertical="center"/>
    </xf>
    <xf numFmtId="0" fontId="85"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2" fillId="4" borderId="21"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69"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83" fillId="7"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1"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73" fillId="0" borderId="1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9" fillId="4" borderId="20"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6" fillId="9" borderId="20"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92" fillId="17" borderId="25"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6" fillId="9" borderId="20" applyNumberFormat="0" applyAlignment="0" applyProtection="0">
      <alignment vertical="center"/>
    </xf>
    <xf numFmtId="0" fontId="85" fillId="8" borderId="0" applyNumberFormat="0" applyBorder="0" applyAlignment="0" applyProtection="0">
      <alignment vertical="center"/>
    </xf>
    <xf numFmtId="0" fontId="86" fillId="9" borderId="20" applyNumberFormat="0" applyAlignment="0" applyProtection="0">
      <alignment vertical="center"/>
    </xf>
    <xf numFmtId="0" fontId="85" fillId="8" borderId="0" applyNumberFormat="0" applyBorder="0" applyAlignment="0" applyProtection="0">
      <alignment vertical="center"/>
    </xf>
    <xf numFmtId="0" fontId="86" fillId="9" borderId="20" applyNumberFormat="0" applyAlignment="0" applyProtection="0">
      <alignment vertical="center"/>
    </xf>
    <xf numFmtId="0" fontId="85" fillId="8" borderId="0" applyNumberFormat="0" applyBorder="0" applyAlignment="0" applyProtection="0">
      <alignment vertical="center"/>
    </xf>
    <xf numFmtId="0" fontId="86" fillId="9" borderId="20"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0" fillId="5" borderId="16" applyNumberFormat="0" applyFon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75" fillId="0" borderId="18" applyNumberFormat="0" applyFill="0" applyAlignment="0" applyProtection="0">
      <alignment vertical="center"/>
    </xf>
    <xf numFmtId="0" fontId="73" fillId="0" borderId="17"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2" fillId="4" borderId="21" applyNumberFormat="0" applyAlignment="0" applyProtection="0">
      <alignment vertical="center"/>
    </xf>
    <xf numFmtId="0" fontId="75" fillId="0" borderId="18" applyNumberFormat="0" applyFill="0" applyAlignment="0" applyProtection="0">
      <alignment vertical="center"/>
    </xf>
    <xf numFmtId="0" fontId="82" fillId="4" borderId="21" applyNumberFormat="0" applyAlignment="0" applyProtection="0">
      <alignment vertical="center"/>
    </xf>
    <xf numFmtId="0" fontId="75" fillId="0" borderId="18" applyNumberFormat="0" applyFill="0" applyAlignment="0" applyProtection="0">
      <alignment vertical="center"/>
    </xf>
    <xf numFmtId="0" fontId="82" fillId="4" borderId="21" applyNumberFormat="0" applyAlignment="0" applyProtection="0">
      <alignment vertical="center"/>
    </xf>
    <xf numFmtId="0" fontId="75" fillId="0" borderId="18" applyNumberFormat="0" applyFill="0" applyAlignment="0" applyProtection="0">
      <alignment vertical="center"/>
    </xf>
    <xf numFmtId="0" fontId="82" fillId="4" borderId="21"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69" fillId="0" borderId="0" applyNumberFormat="0" applyFill="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3" fillId="7" borderId="0" applyNumberFormat="0" applyBorder="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92" fillId="17" borderId="25"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82" fillId="4" borderId="21" applyNumberFormat="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5" fillId="0" borderId="18" applyNumberFormat="0" applyFill="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0" fillId="5" borderId="16" applyNumberFormat="0" applyFont="0" applyAlignment="0" applyProtection="0">
      <alignment vertical="center"/>
    </xf>
    <xf numFmtId="0" fontId="79" fillId="4" borderId="20" applyNumberFormat="0" applyAlignment="0" applyProtection="0">
      <alignment vertical="center"/>
    </xf>
    <xf numFmtId="0" fontId="0" fillId="5" borderId="16" applyNumberFormat="0" applyFont="0" applyAlignment="0" applyProtection="0">
      <alignment vertical="center"/>
    </xf>
    <xf numFmtId="0" fontId="79" fillId="4" borderId="20" applyNumberFormat="0" applyAlignment="0" applyProtection="0">
      <alignment vertical="center"/>
    </xf>
    <xf numFmtId="0" fontId="0" fillId="5" borderId="16" applyNumberFormat="0" applyFon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82" fillId="4" borderId="21"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1" fillId="0" borderId="0" applyNumberFormat="0" applyFill="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83" fillId="7" borderId="0" applyNumberFormat="0" applyBorder="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0" fillId="5" borderId="16" applyNumberFormat="0" applyFon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0" fillId="5" borderId="16" applyNumberFormat="0" applyFon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92" fillId="17" borderId="25" applyNumberFormat="0" applyAlignment="0" applyProtection="0">
      <alignment vertical="center"/>
    </xf>
    <xf numFmtId="0" fontId="0" fillId="5" borderId="16" applyNumberFormat="0" applyFon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83" fillId="7" borderId="0" applyNumberFormat="0" applyBorder="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92" fillId="17" borderId="25" applyNumberFormat="0" applyAlignment="0" applyProtection="0">
      <alignment vertical="center"/>
    </xf>
    <xf numFmtId="0" fontId="86" fillId="9" borderId="20"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81" fillId="0" borderId="0" applyNumberFormat="0" applyFill="0" applyBorder="0" applyAlignment="0" applyProtection="0">
      <alignment vertical="center"/>
    </xf>
    <xf numFmtId="0" fontId="92" fillId="17" borderId="25" applyNumberFormat="0" applyAlignment="0" applyProtection="0">
      <alignment vertical="center"/>
    </xf>
    <xf numFmtId="0" fontId="81" fillId="0" borderId="0" applyNumberFormat="0" applyFill="0" applyBorder="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82" fillId="4" borderId="21"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69" fillId="0" borderId="0" applyNumberFormat="0" applyFill="0" applyBorder="0" applyAlignment="0" applyProtection="0">
      <alignment vertical="center"/>
    </xf>
    <xf numFmtId="0" fontId="92" fillId="17" borderId="25" applyNumberFormat="0" applyAlignment="0" applyProtection="0">
      <alignment vertical="center"/>
    </xf>
    <xf numFmtId="0" fontId="82" fillId="4" borderId="21"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81" fillId="0" borderId="0" applyNumberFormat="0" applyFill="0" applyBorder="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92" fillId="17" borderId="25" applyNumberFormat="0" applyAlignment="0" applyProtection="0">
      <alignment vertical="center"/>
    </xf>
    <xf numFmtId="0" fontId="73" fillId="0" borderId="17"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69" fillId="0" borderId="0" applyNumberFormat="0" applyFill="0" applyBorder="0" applyAlignment="0" applyProtection="0">
      <alignment vertical="center"/>
    </xf>
    <xf numFmtId="0" fontId="73" fillId="0" borderId="17"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0" fillId="5" borderId="16"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82" fillId="4" borderId="21"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6" fillId="9" borderId="20" applyNumberFormat="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0" fillId="5" borderId="16" applyNumberFormat="0" applyFont="0" applyAlignment="0" applyProtection="0">
      <alignment vertical="center"/>
    </xf>
    <xf numFmtId="0" fontId="81" fillId="0" borderId="0" applyNumberFormat="0" applyFill="0" applyBorder="0" applyAlignment="0" applyProtection="0">
      <alignment vertical="center"/>
    </xf>
    <xf numFmtId="0" fontId="0" fillId="5" borderId="16" applyNumberFormat="0" applyFont="0" applyAlignment="0" applyProtection="0">
      <alignment vertical="center"/>
    </xf>
    <xf numFmtId="0" fontId="81" fillId="0" borderId="0" applyNumberFormat="0" applyFill="0" applyBorder="0" applyAlignment="0" applyProtection="0">
      <alignment vertical="center"/>
    </xf>
    <xf numFmtId="0" fontId="0" fillId="5" borderId="16" applyNumberFormat="0" applyFont="0" applyAlignment="0" applyProtection="0">
      <alignment vertical="center"/>
    </xf>
    <xf numFmtId="0" fontId="81" fillId="0" borderId="0" applyNumberFormat="0" applyFill="0" applyBorder="0" applyAlignment="0" applyProtection="0">
      <alignment vertical="center"/>
    </xf>
    <xf numFmtId="0" fontId="0" fillId="5" borderId="16" applyNumberFormat="0" applyFont="0" applyAlignment="0" applyProtection="0">
      <alignment vertical="center"/>
    </xf>
    <xf numFmtId="0" fontId="81" fillId="0" borderId="0" applyNumberFormat="0" applyFill="0" applyBorder="0" applyAlignment="0" applyProtection="0">
      <alignment vertical="center"/>
    </xf>
    <xf numFmtId="0" fontId="0" fillId="5" borderId="16" applyNumberFormat="0" applyFont="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3" fillId="0" borderId="17" applyNumberFormat="0" applyFill="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0" fillId="5" borderId="16" applyNumberFormat="0" applyFon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6" fillId="9" borderId="20" applyNumberForma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0" fillId="5" borderId="16" applyNumberFormat="0" applyFon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2" fillId="4" borderId="21" applyNumberForma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6" fillId="9" borderId="20" applyNumberForma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2" fillId="4" borderId="21" applyNumberFormat="0" applyAlignment="0" applyProtection="0">
      <alignment vertical="center"/>
    </xf>
    <xf numFmtId="0" fontId="73" fillId="0" borderId="17" applyNumberFormat="0" applyFill="0" applyAlignment="0" applyProtection="0">
      <alignment vertical="center"/>
    </xf>
    <xf numFmtId="0" fontId="82" fillId="4" borderId="21" applyNumberFormat="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3" fillId="7" borderId="0" applyNumberFormat="0" applyBorder="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73" fillId="0" borderId="17"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5" borderId="16" applyNumberFormat="0" applyFon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5" borderId="16" applyNumberFormat="0" applyFon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103" fillId="0" borderId="0">
      <alignment vertical="top"/>
      <protection locked="0"/>
    </xf>
    <xf numFmtId="0" fontId="83" fillId="7" borderId="0" applyNumberFormat="0" applyBorder="0" applyAlignment="0" applyProtection="0">
      <alignment vertical="center"/>
    </xf>
    <xf numFmtId="0" fontId="82" fillId="4" borderId="21"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6" fillId="9"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0" fillId="5" borderId="16" applyNumberFormat="0" applyFon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2" fillId="4" borderId="21"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86" fillId="9" borderId="20" applyNumberForma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0" borderId="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0" fillId="5" borderId="16" applyNumberFormat="0" applyFont="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cellStyleXfs>
  <cellXfs count="402">
    <xf numFmtId="0" fontId="0" fillId="0" borderId="0" xfId="0"/>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180" fontId="0"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5" fillId="0" borderId="1" xfId="0" applyFont="1" applyFill="1" applyBorder="1" applyAlignment="1" applyProtection="1">
      <alignment horizontal="distributed" vertical="center"/>
      <protection locked="0"/>
    </xf>
    <xf numFmtId="0" fontId="5" fillId="0" borderId="1" xfId="0" applyFont="1" applyFill="1" applyBorder="1" applyAlignment="1" applyProtection="1">
      <alignment vertical="center"/>
      <protection locked="0"/>
    </xf>
    <xf numFmtId="0" fontId="2" fillId="0" borderId="1" xfId="0" applyFont="1" applyFill="1" applyBorder="1" applyAlignment="1" applyProtection="1">
      <alignment horizontal="distributed" vertical="center"/>
      <protection locked="0"/>
    </xf>
    <xf numFmtId="0" fontId="6" fillId="0" borderId="1" xfId="0" applyFont="1" applyFill="1" applyBorder="1" applyAlignment="1" applyProtection="1">
      <alignment horizontal="center" vertical="center" wrapText="1"/>
      <protection locked="0"/>
    </xf>
    <xf numFmtId="0" fontId="6" fillId="0" borderId="1" xfId="6533" applyFont="1" applyFill="1" applyBorder="1" applyAlignment="1" applyProtection="1">
      <alignment vertical="center"/>
      <protection locked="0"/>
    </xf>
    <xf numFmtId="0" fontId="6" fillId="2" borderId="1" xfId="6173" applyNumberFormat="1" applyFont="1" applyFill="1" applyBorder="1" applyAlignment="1" applyProtection="1">
      <alignment vertical="center"/>
      <protection locked="0"/>
    </xf>
    <xf numFmtId="180" fontId="6" fillId="0" borderId="1" xfId="0" applyNumberFormat="1" applyFont="1" applyFill="1" applyBorder="1" applyAlignment="1" applyProtection="1">
      <alignment vertical="center"/>
      <protection locked="0"/>
    </xf>
    <xf numFmtId="178" fontId="6" fillId="2" borderId="1" xfId="314"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protection locked="0"/>
    </xf>
    <xf numFmtId="0" fontId="7" fillId="2" borderId="1" xfId="0" applyFont="1" applyFill="1" applyBorder="1" applyAlignment="1" applyProtection="1">
      <alignment horizontal="distributed" vertical="center"/>
      <protection locked="0"/>
    </xf>
    <xf numFmtId="0" fontId="6" fillId="2" borderId="1" xfId="0" applyFont="1" applyFill="1" applyBorder="1" applyAlignment="1" applyProtection="1">
      <alignment vertical="center"/>
      <protection hidden="1"/>
    </xf>
    <xf numFmtId="0" fontId="6" fillId="2" borderId="1" xfId="0" applyFont="1" applyFill="1" applyBorder="1" applyAlignment="1" applyProtection="1">
      <alignment vertical="center"/>
      <protection locked="0" hidden="1"/>
    </xf>
    <xf numFmtId="180" fontId="6" fillId="2" borderId="1" xfId="0" applyNumberFormat="1" applyFont="1" applyFill="1" applyBorder="1" applyAlignment="1" applyProtection="1">
      <alignment vertical="center"/>
      <protection locked="0"/>
    </xf>
    <xf numFmtId="1" fontId="7" fillId="0" borderId="1" xfId="8085" applyNumberFormat="1" applyFont="1" applyFill="1" applyBorder="1" applyAlignment="1" applyProtection="1">
      <alignment vertical="center"/>
      <protection locked="0"/>
    </xf>
    <xf numFmtId="0" fontId="7" fillId="0" borderId="1" xfId="6533" applyFont="1" applyFill="1" applyBorder="1" applyAlignment="1" applyProtection="1">
      <alignment vertical="center"/>
      <protection locked="0"/>
    </xf>
    <xf numFmtId="1" fontId="6" fillId="0" borderId="1" xfId="8085" applyNumberFormat="1" applyFont="1" applyFill="1" applyBorder="1" applyAlignment="1" applyProtection="1">
      <alignment horizontal="left" vertical="center"/>
      <protection locked="0"/>
    </xf>
    <xf numFmtId="180" fontId="6" fillId="2" borderId="1" xfId="6173" applyNumberFormat="1" applyFont="1" applyFill="1" applyBorder="1" applyAlignment="1" applyProtection="1">
      <alignment vertical="center"/>
      <protection locked="0"/>
    </xf>
    <xf numFmtId="180" fontId="6" fillId="3" borderId="1" xfId="6173" applyNumberFormat="1" applyFont="1" applyFill="1" applyBorder="1" applyAlignment="1" applyProtection="1">
      <alignment vertical="center"/>
      <protection locked="0"/>
    </xf>
    <xf numFmtId="1" fontId="6" fillId="0" borderId="1" xfId="8085" applyNumberFormat="1" applyFont="1" applyFill="1" applyBorder="1" applyAlignment="1" applyProtection="1">
      <alignment vertical="center"/>
      <protection locked="0"/>
    </xf>
    <xf numFmtId="0" fontId="6" fillId="0" borderId="1" xfId="8085" applyNumberFormat="1" applyFont="1" applyFill="1" applyBorder="1" applyAlignment="1" applyProtection="1">
      <alignment vertical="center"/>
      <protection locked="0"/>
    </xf>
    <xf numFmtId="0" fontId="6" fillId="2" borderId="1" xfId="6533" applyNumberFormat="1" applyFont="1" applyFill="1" applyBorder="1" applyAlignment="1" applyProtection="1">
      <alignment vertical="center"/>
      <protection locked="0"/>
    </xf>
    <xf numFmtId="3" fontId="6" fillId="2" borderId="1" xfId="6533" applyNumberFormat="1" applyFont="1" applyFill="1" applyBorder="1" applyAlignment="1" applyProtection="1">
      <alignment vertical="center"/>
      <protection locked="0"/>
    </xf>
    <xf numFmtId="3" fontId="6" fillId="0" borderId="1" xfId="8085" applyNumberFormat="1" applyFont="1" applyFill="1" applyBorder="1" applyAlignment="1" applyProtection="1">
      <alignment vertical="center"/>
      <protection locked="0"/>
    </xf>
    <xf numFmtId="3" fontId="6" fillId="0" borderId="1" xfId="6533"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6" fillId="0" borderId="1" xfId="5708" applyFont="1" applyFill="1" applyBorder="1" applyAlignment="1" applyProtection="1">
      <alignment vertical="center"/>
      <protection locked="0"/>
    </xf>
    <xf numFmtId="0" fontId="6" fillId="0" borderId="1" xfId="8085" applyFont="1" applyBorder="1" applyAlignment="1" applyProtection="1">
      <alignment vertical="center"/>
      <protection locked="0"/>
    </xf>
    <xf numFmtId="0" fontId="6" fillId="0" borderId="1" xfId="8085" applyFont="1" applyFill="1" applyBorder="1" applyAlignment="1" applyProtection="1">
      <alignment vertical="center"/>
      <protection locked="0"/>
    </xf>
    <xf numFmtId="0" fontId="6" fillId="2" borderId="1" xfId="6189" applyNumberFormat="1" applyFont="1" applyFill="1" applyBorder="1" applyAlignment="1" applyProtection="1">
      <alignment vertical="center"/>
      <protection locked="0"/>
    </xf>
    <xf numFmtId="0" fontId="6" fillId="2" borderId="1" xfId="0" applyFont="1" applyFill="1" applyBorder="1" applyAlignment="1" applyProtection="1">
      <alignment horizontal="distributed" vertical="center"/>
      <protection hidden="1"/>
    </xf>
    <xf numFmtId="180" fontId="6" fillId="0" borderId="2" xfId="0" applyNumberFormat="1" applyFont="1" applyFill="1" applyBorder="1" applyAlignment="1" applyProtection="1">
      <alignment vertical="center"/>
      <protection locked="0"/>
    </xf>
    <xf numFmtId="0" fontId="6" fillId="2" borderId="3" xfId="6173" applyNumberFormat="1" applyFont="1" applyFill="1" applyBorder="1" applyAlignment="1" applyProtection="1">
      <alignment vertical="center"/>
      <protection locked="0"/>
    </xf>
    <xf numFmtId="0" fontId="6" fillId="4" borderId="1" xfId="6533" applyFont="1" applyFill="1" applyBorder="1" applyAlignment="1" applyProtection="1">
      <alignment vertical="center"/>
      <protection locked="0"/>
    </xf>
    <xf numFmtId="178" fontId="6" fillId="2" borderId="4" xfId="314" applyNumberFormat="1" applyFont="1" applyFill="1" applyBorder="1" applyAlignment="1" applyProtection="1">
      <alignment vertical="center" shrinkToFit="1"/>
      <protection locked="0"/>
    </xf>
    <xf numFmtId="0" fontId="6" fillId="0" borderId="3" xfId="0" applyFont="1" applyFill="1" applyBorder="1" applyAlignment="1" applyProtection="1">
      <alignment vertical="center"/>
      <protection locked="0"/>
    </xf>
    <xf numFmtId="180" fontId="6" fillId="0" borderId="5"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180" fontId="6" fillId="0" borderId="0" xfId="0" applyNumberFormat="1" applyFont="1" applyFill="1" applyAlignment="1" applyProtection="1">
      <alignment vertical="center"/>
      <protection locked="0"/>
    </xf>
    <xf numFmtId="3" fontId="6" fillId="0" borderId="1" xfId="5708" applyNumberFormat="1" applyFont="1" applyFill="1" applyBorder="1" applyAlignment="1" applyProtection="1">
      <alignment horizontal="left" vertical="center"/>
      <protection locked="0"/>
    </xf>
    <xf numFmtId="182" fontId="6" fillId="0" borderId="1" xfId="0" applyNumberFormat="1" applyFont="1" applyFill="1" applyBorder="1" applyAlignment="1" applyProtection="1">
      <alignment horizontal="left" vertical="center"/>
      <protection locked="0"/>
    </xf>
    <xf numFmtId="3" fontId="6" fillId="0" borderId="1" xfId="0" applyNumberFormat="1" applyFont="1" applyFill="1" applyBorder="1" applyAlignment="1" applyProtection="1">
      <alignment horizontal="left" vertical="center"/>
      <protection locked="0"/>
    </xf>
    <xf numFmtId="0" fontId="6" fillId="2" borderId="1" xfId="5786" applyNumberFormat="1" applyFont="1" applyFill="1" applyBorder="1" applyAlignment="1" applyProtection="1">
      <alignment horizontal="left" vertical="center"/>
      <protection locked="0"/>
    </xf>
    <xf numFmtId="49" fontId="6" fillId="2" borderId="1" xfId="8803" applyNumberFormat="1" applyFont="1" applyFill="1" applyBorder="1" applyAlignment="1" applyProtection="1">
      <alignment vertical="center" wrapText="1"/>
      <protection locked="0"/>
    </xf>
    <xf numFmtId="0" fontId="6" fillId="2" borderId="1" xfId="5708" applyFont="1" applyFill="1" applyBorder="1" applyAlignment="1" applyProtection="1">
      <alignment vertical="center"/>
      <protection locked="0"/>
    </xf>
    <xf numFmtId="49" fontId="6" fillId="0" borderId="1" xfId="8803" applyNumberFormat="1" applyFont="1" applyFill="1" applyBorder="1" applyAlignment="1" applyProtection="1">
      <alignment vertical="center" wrapText="1"/>
      <protection locked="0"/>
    </xf>
    <xf numFmtId="0" fontId="6" fillId="0" borderId="1" xfId="6543" applyFont="1" applyFill="1" applyBorder="1" applyAlignment="1" applyProtection="1">
      <alignment vertical="center"/>
      <protection locked="0"/>
    </xf>
    <xf numFmtId="49" fontId="6" fillId="0" borderId="1" xfId="5708" applyNumberFormat="1" applyFont="1" applyFill="1" applyBorder="1" applyAlignment="1" applyProtection="1">
      <alignment vertical="center"/>
      <protection locked="0"/>
    </xf>
    <xf numFmtId="180" fontId="7" fillId="0" borderId="1" xfId="0" applyNumberFormat="1" applyFont="1" applyFill="1" applyBorder="1" applyAlignment="1" applyProtection="1">
      <alignment vertical="center"/>
      <protection locked="0"/>
    </xf>
    <xf numFmtId="180" fontId="7" fillId="0" borderId="1" xfId="0" applyNumberFormat="1" applyFont="1" applyFill="1" applyBorder="1" applyAlignment="1" applyProtection="1">
      <alignment vertical="center" shrinkToFit="1"/>
      <protection locked="0"/>
    </xf>
    <xf numFmtId="49" fontId="6" fillId="0" borderId="1" xfId="8802"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center"/>
      <protection hidden="1"/>
    </xf>
    <xf numFmtId="0" fontId="8" fillId="0" borderId="1" xfId="0" applyFont="1" applyFill="1" applyBorder="1" applyAlignment="1" applyProtection="1">
      <alignment horizontal="distributed" vertical="center"/>
      <protection locked="0"/>
    </xf>
    <xf numFmtId="1" fontId="7" fillId="0" borderId="1" xfId="7919" applyNumberFormat="1" applyFont="1" applyFill="1" applyBorder="1" applyAlignment="1" applyProtection="1">
      <alignment vertical="center"/>
      <protection locked="0"/>
    </xf>
    <xf numFmtId="1" fontId="6" fillId="0" borderId="1" xfId="7919" applyNumberFormat="1" applyFont="1" applyFill="1" applyBorder="1" applyAlignment="1" applyProtection="1">
      <alignment horizontal="left" vertical="center"/>
      <protection locked="0"/>
    </xf>
    <xf numFmtId="0" fontId="6" fillId="0" borderId="1" xfId="7919" applyNumberFormat="1" applyFont="1" applyFill="1" applyBorder="1" applyAlignment="1" applyProtection="1">
      <alignment vertical="center"/>
      <protection locked="0"/>
    </xf>
    <xf numFmtId="0" fontId="6" fillId="0" borderId="1" xfId="5708" applyNumberFormat="1" applyFont="1" applyFill="1" applyBorder="1" applyAlignment="1" applyProtection="1">
      <alignment vertical="center"/>
      <protection locked="0"/>
    </xf>
    <xf numFmtId="0" fontId="7" fillId="2" borderId="1" xfId="5786"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protection locked="0"/>
    </xf>
    <xf numFmtId="0" fontId="7" fillId="0" borderId="1" xfId="5708" applyFont="1" applyFill="1" applyBorder="1" applyAlignment="1" applyProtection="1">
      <alignment vertical="center"/>
      <protection locked="0"/>
    </xf>
    <xf numFmtId="3" fontId="6" fillId="0" borderId="1" xfId="7919" applyNumberFormat="1" applyFont="1" applyFill="1" applyBorder="1" applyAlignment="1" applyProtection="1">
      <alignment vertical="center"/>
      <protection locked="0"/>
    </xf>
    <xf numFmtId="0" fontId="6" fillId="4" borderId="1" xfId="5708" applyFont="1" applyFill="1" applyBorder="1" applyAlignment="1" applyProtection="1">
      <alignment vertical="center"/>
      <protection locked="0"/>
    </xf>
    <xf numFmtId="1" fontId="6" fillId="0" borderId="1" xfId="7919" applyNumberFormat="1" applyFont="1" applyFill="1" applyBorder="1" applyAlignment="1" applyProtection="1">
      <alignment vertical="center"/>
      <protection locked="0"/>
    </xf>
    <xf numFmtId="0" fontId="6" fillId="0" borderId="1" xfId="0" applyNumberFormat="1" applyFont="1" applyFill="1" applyBorder="1" applyAlignment="1" applyProtection="1">
      <alignment vertical="center"/>
      <protection locked="0"/>
    </xf>
    <xf numFmtId="0" fontId="2" fillId="0" borderId="5" xfId="5708" applyFont="1" applyFill="1" applyBorder="1" applyAlignment="1" applyProtection="1">
      <alignment horizontal="distributed" vertical="center"/>
      <protection locked="0"/>
    </xf>
    <xf numFmtId="3" fontId="6" fillId="0" borderId="1" xfId="5708" applyNumberFormat="1" applyFont="1" applyFill="1" applyBorder="1" applyAlignment="1" applyProtection="1">
      <alignment vertical="center"/>
      <protection locked="0"/>
    </xf>
    <xf numFmtId="0" fontId="7" fillId="2" borderId="1" xfId="6173"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1" xfId="5786" applyNumberFormat="1" applyFont="1" applyFill="1" applyBorder="1" applyAlignment="1" applyProtection="1">
      <alignment horizontal="left" vertical="center"/>
      <protection locked="0" hidden="1"/>
    </xf>
    <xf numFmtId="0" fontId="6" fillId="0" borderId="1" xfId="5708" applyFont="1" applyBorder="1" applyAlignment="1" applyProtection="1">
      <alignment horizontal="left" vertical="center"/>
      <protection locked="0"/>
    </xf>
    <xf numFmtId="0" fontId="9" fillId="0" borderId="1" xfId="5708" applyFont="1" applyBorder="1" applyAlignment="1" applyProtection="1">
      <alignment horizontal="left" vertical="center"/>
      <protection locked="0"/>
    </xf>
    <xf numFmtId="0" fontId="6" fillId="0" borderId="1" xfId="5708" applyFont="1" applyBorder="1" applyAlignment="1" applyProtection="1">
      <alignment vertical="center"/>
      <protection locked="0"/>
    </xf>
    <xf numFmtId="3" fontId="7" fillId="0" borderId="1"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hidden="1"/>
    </xf>
    <xf numFmtId="0" fontId="10" fillId="0" borderId="0" xfId="0" applyFont="1" applyFill="1" applyBorder="1" applyAlignment="1">
      <alignment vertical="center"/>
    </xf>
    <xf numFmtId="0" fontId="11" fillId="0" borderId="0" xfId="14516" applyFont="1" applyFill="1" applyBorder="1" applyAlignment="1">
      <alignment horizontal="center" vertical="center"/>
    </xf>
    <xf numFmtId="0" fontId="12" fillId="0" borderId="1" xfId="14516" applyFont="1" applyFill="1" applyBorder="1" applyAlignment="1">
      <alignment horizontal="center" vertical="center"/>
    </xf>
    <xf numFmtId="0" fontId="13" fillId="0" borderId="1" xfId="14513" applyFont="1" applyFill="1" applyBorder="1" applyAlignment="1">
      <alignment horizontal="center" vertical="center"/>
    </xf>
    <xf numFmtId="0" fontId="14" fillId="0" borderId="1" xfId="14516" applyFont="1" applyFill="1" applyBorder="1" applyAlignment="1">
      <alignment horizontal="center" vertical="center" wrapText="1"/>
    </xf>
    <xf numFmtId="0" fontId="10" fillId="0" borderId="1" xfId="14513" applyFont="1" applyFill="1" applyBorder="1" applyAlignment="1">
      <alignment horizontal="left" vertical="center" wrapText="1"/>
    </xf>
    <xf numFmtId="0" fontId="10" fillId="0" borderId="1" xfId="0" applyFont="1" applyFill="1" applyBorder="1" applyAlignment="1">
      <alignment vertical="center" wrapText="1"/>
    </xf>
    <xf numFmtId="0" fontId="15" fillId="0" borderId="0" xfId="13162" applyFont="1" applyFill="1" applyBorder="1" applyAlignment="1" applyProtection="1">
      <alignment vertical="top"/>
      <protection locked="0"/>
    </xf>
    <xf numFmtId="0" fontId="16" fillId="0" borderId="0" xfId="13162" applyFont="1" applyFill="1" applyBorder="1" applyAlignment="1" applyProtection="1">
      <alignment vertical="top"/>
      <protection locked="0"/>
    </xf>
    <xf numFmtId="0" fontId="17" fillId="0" borderId="0" xfId="13162" applyFont="1" applyFill="1" applyBorder="1" applyAlignment="1" applyProtection="1">
      <alignment vertical="top"/>
      <protection locked="0"/>
    </xf>
    <xf numFmtId="0" fontId="18" fillId="0" borderId="0" xfId="13162" applyFont="1" applyFill="1" applyBorder="1" applyAlignment="1" applyProtection="1">
      <alignment vertical="center"/>
    </xf>
    <xf numFmtId="0" fontId="19" fillId="0" borderId="0" xfId="13162" applyFont="1" applyFill="1" applyBorder="1" applyAlignment="1" applyProtection="1">
      <alignment vertical="top"/>
      <protection locked="0"/>
    </xf>
    <xf numFmtId="0" fontId="20" fillId="0" borderId="0" xfId="13162" applyFont="1" applyFill="1" applyBorder="1" applyAlignment="1" applyProtection="1">
      <alignment horizontal="center" vertical="center"/>
    </xf>
    <xf numFmtId="0" fontId="21" fillId="0" borderId="0" xfId="13162" applyFont="1" applyFill="1" applyBorder="1" applyAlignment="1" applyProtection="1">
      <alignment horizontal="center" vertical="center"/>
      <protection locked="0"/>
    </xf>
    <xf numFmtId="0" fontId="21" fillId="0" borderId="0" xfId="13162" applyFont="1" applyFill="1" applyBorder="1" applyAlignment="1" applyProtection="1">
      <alignment horizontal="center" vertical="center"/>
    </xf>
    <xf numFmtId="0" fontId="22" fillId="0" borderId="0" xfId="13162" applyFont="1" applyFill="1" applyBorder="1" applyAlignment="1" applyProtection="1">
      <alignment horizontal="center" vertical="center"/>
      <protection locked="0"/>
    </xf>
    <xf numFmtId="0" fontId="17" fillId="0" borderId="0" xfId="13162" applyFont="1" applyFill="1" applyBorder="1" applyAlignment="1" applyProtection="1">
      <alignment horizontal="center" vertical="center"/>
    </xf>
    <xf numFmtId="0" fontId="23" fillId="0" borderId="0" xfId="13162" applyFont="1" applyFill="1" applyBorder="1" applyAlignment="1" applyProtection="1">
      <alignment horizontal="center" vertical="center"/>
      <protection locked="0"/>
    </xf>
    <xf numFmtId="0" fontId="23" fillId="0" borderId="6" xfId="13162" applyFont="1" applyFill="1" applyBorder="1" applyAlignment="1" applyProtection="1">
      <alignment horizontal="center" vertical="center" wrapText="1"/>
    </xf>
    <xf numFmtId="0" fontId="23" fillId="0" borderId="6" xfId="13162" applyFont="1" applyFill="1" applyBorder="1" applyAlignment="1" applyProtection="1">
      <alignment horizontal="center" vertical="center" wrapText="1"/>
      <protection locked="0"/>
    </xf>
    <xf numFmtId="0" fontId="23" fillId="0" borderId="6" xfId="13162" applyFont="1" applyFill="1" applyBorder="1" applyAlignment="1" applyProtection="1">
      <alignment horizontal="center" vertical="center"/>
    </xf>
    <xf numFmtId="0" fontId="22" fillId="0" borderId="7" xfId="13162" applyFont="1" applyFill="1" applyBorder="1" applyAlignment="1" applyProtection="1">
      <alignment horizontal="center" vertical="center"/>
    </xf>
    <xf numFmtId="0" fontId="22" fillId="0" borderId="7" xfId="13162" applyFont="1" applyFill="1" applyBorder="1" applyAlignment="1" applyProtection="1">
      <alignment horizontal="center" vertical="center" wrapText="1"/>
    </xf>
    <xf numFmtId="0" fontId="18" fillId="0" borderId="6" xfId="13162" applyFont="1" applyFill="1" applyBorder="1" applyAlignment="1" applyProtection="1">
      <alignment vertical="center"/>
    </xf>
    <xf numFmtId="0" fontId="19" fillId="0" borderId="6" xfId="13162" applyFont="1" applyFill="1" applyBorder="1" applyAlignment="1" applyProtection="1">
      <alignment vertical="top"/>
      <protection locked="0"/>
    </xf>
    <xf numFmtId="0" fontId="22" fillId="0" borderId="8" xfId="13162" applyFont="1" applyFill="1" applyBorder="1" applyAlignment="1" applyProtection="1">
      <alignment horizontal="center" vertical="center"/>
    </xf>
    <xf numFmtId="0" fontId="22" fillId="0" borderId="8" xfId="13162" applyFont="1" applyFill="1" applyBorder="1" applyAlignment="1" applyProtection="1">
      <alignment horizontal="center" vertical="center" wrapText="1"/>
    </xf>
    <xf numFmtId="0" fontId="22" fillId="0" borderId="6" xfId="13162" applyFont="1" applyFill="1" applyBorder="1" applyAlignment="1" applyProtection="1">
      <alignment horizontal="left" vertical="center"/>
    </xf>
    <xf numFmtId="0" fontId="22" fillId="0" borderId="6" xfId="13162" applyFont="1" applyFill="1" applyBorder="1" applyAlignment="1" applyProtection="1">
      <alignment horizontal="center" vertical="center"/>
      <protection locked="0"/>
    </xf>
    <xf numFmtId="0" fontId="22" fillId="0" borderId="9" xfId="13162" applyFont="1" applyFill="1" applyBorder="1" applyAlignment="1" applyProtection="1">
      <alignment horizontal="center" vertical="center"/>
    </xf>
    <xf numFmtId="0" fontId="22" fillId="0" borderId="9" xfId="13162" applyFont="1" applyFill="1" applyBorder="1" applyAlignment="1" applyProtection="1">
      <alignment horizontal="center" vertical="center" wrapText="1"/>
    </xf>
    <xf numFmtId="0" fontId="23" fillId="0" borderId="6" xfId="13162" applyFont="1" applyFill="1" applyBorder="1" applyAlignment="1" applyProtection="1">
      <alignment horizontal="center" vertical="center"/>
      <protection locked="0"/>
    </xf>
    <xf numFmtId="0" fontId="15" fillId="0" borderId="6" xfId="13162" applyFont="1" applyFill="1" applyBorder="1" applyAlignment="1" applyProtection="1">
      <alignment vertical="top"/>
      <protection locked="0"/>
    </xf>
    <xf numFmtId="0" fontId="22" fillId="0" borderId="6" xfId="13162" applyFont="1" applyFill="1" applyBorder="1" applyAlignment="1" applyProtection="1">
      <alignment horizontal="left" vertical="center" wrapText="1"/>
      <protection locked="0"/>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26" fillId="0" borderId="0" xfId="0" applyFont="1" applyFill="1" applyAlignment="1">
      <alignment vertical="center"/>
    </xf>
    <xf numFmtId="0" fontId="27" fillId="0" borderId="0" xfId="0" applyFont="1" applyFill="1" applyAlignment="1">
      <alignment vertical="center"/>
    </xf>
    <xf numFmtId="0" fontId="0" fillId="0" borderId="0" xfId="0" applyFont="1" applyFill="1" applyAlignment="1" applyProtection="1">
      <alignment vertical="center"/>
      <protection locked="0" hidden="1"/>
    </xf>
    <xf numFmtId="177" fontId="24" fillId="0" borderId="0" xfId="0" applyNumberFormat="1" applyFont="1" applyFill="1" applyAlignment="1" applyProtection="1">
      <alignment vertical="center"/>
      <protection locked="0"/>
    </xf>
    <xf numFmtId="0" fontId="28" fillId="0" borderId="0" xfId="0" applyFont="1" applyFill="1" applyAlignment="1" applyProtection="1">
      <alignment horizontal="center" vertical="center" wrapText="1"/>
      <protection locked="0" hidden="1"/>
    </xf>
    <xf numFmtId="0" fontId="24" fillId="0" borderId="0" xfId="0" applyFont="1" applyFill="1" applyAlignment="1" applyProtection="1">
      <alignment horizontal="left" vertical="center" wrapText="1"/>
      <protection locked="0" hidden="1"/>
    </xf>
    <xf numFmtId="177" fontId="0" fillId="0" borderId="0" xfId="0" applyNumberFormat="1" applyFont="1" applyFill="1" applyAlignment="1" applyProtection="1">
      <alignment horizontal="right" vertical="center"/>
      <protection locked="0"/>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xf>
    <xf numFmtId="182" fontId="26" fillId="0" borderId="1" xfId="37" applyNumberFormat="1" applyFont="1" applyFill="1" applyBorder="1" applyAlignment="1">
      <alignment vertical="center"/>
    </xf>
    <xf numFmtId="178" fontId="27" fillId="0" borderId="1" xfId="0" applyNumberFormat="1" applyFont="1" applyFill="1" applyBorder="1" applyAlignment="1" applyProtection="1">
      <alignment horizontal="right" vertical="center"/>
      <protection locked="0"/>
    </xf>
    <xf numFmtId="0" fontId="27" fillId="0" borderId="1" xfId="0" applyFont="1" applyFill="1" applyBorder="1" applyAlignment="1">
      <alignment horizontal="center" vertical="center"/>
    </xf>
    <xf numFmtId="0" fontId="6" fillId="0" borderId="1" xfId="0" applyFont="1" applyFill="1" applyBorder="1" applyAlignment="1">
      <alignment vertical="center"/>
    </xf>
    <xf numFmtId="0" fontId="26"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0" fillId="0" borderId="0" xfId="14514">
      <alignment vertical="center"/>
    </xf>
    <xf numFmtId="0" fontId="1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right" vertical="center"/>
    </xf>
    <xf numFmtId="0" fontId="35"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Fill="1" applyBorder="1" applyAlignment="1">
      <alignment vertical="center" wrapText="1"/>
    </xf>
    <xf numFmtId="179" fontId="36" fillId="0" borderId="1" xfId="0" applyNumberFormat="1" applyFont="1" applyFill="1" applyBorder="1" applyAlignment="1">
      <alignment vertical="center" wrapText="1"/>
    </xf>
    <xf numFmtId="0" fontId="0" fillId="0" borderId="0" xfId="14514" applyFill="1">
      <alignment vertical="center"/>
    </xf>
    <xf numFmtId="0" fontId="34" fillId="0" borderId="0" xfId="0" applyFont="1" applyFill="1" applyBorder="1" applyAlignment="1">
      <alignment horizontal="left" vertical="center"/>
    </xf>
    <xf numFmtId="0" fontId="36" fillId="0" borderId="0" xfId="0" applyFont="1" applyFill="1" applyBorder="1" applyAlignment="1">
      <alignment horizontal="right" vertical="center"/>
    </xf>
    <xf numFmtId="0" fontId="36" fillId="0" borderId="0" xfId="0" applyFont="1" applyFill="1" applyBorder="1" applyAlignment="1">
      <alignment horizontal="right" vertical="center" wrapText="1"/>
    </xf>
    <xf numFmtId="0" fontId="35" fillId="0" borderId="1" xfId="0" applyFont="1" applyFill="1" applyBorder="1" applyAlignment="1">
      <alignment vertical="center"/>
    </xf>
    <xf numFmtId="0" fontId="36" fillId="0" borderId="1" xfId="0" applyFont="1" applyFill="1" applyBorder="1" applyAlignment="1">
      <alignment horizontal="center" vertical="center" wrapText="1"/>
    </xf>
    <xf numFmtId="3" fontId="14" fillId="0" borderId="1" xfId="0" applyNumberFormat="1" applyFont="1" applyFill="1" applyBorder="1" applyAlignment="1">
      <alignment horizontal="right" vertical="center" wrapText="1"/>
    </xf>
    <xf numFmtId="179" fontId="36" fillId="0" borderId="1" xfId="0" applyNumberFormat="1" applyFont="1" applyFill="1" applyBorder="1" applyAlignment="1">
      <alignment horizontal="right" vertical="center" wrapText="1"/>
    </xf>
    <xf numFmtId="0" fontId="36" fillId="0" borderId="1" xfId="0" applyFont="1" applyFill="1" applyBorder="1" applyAlignment="1">
      <alignment horizontal="left" vertical="center"/>
    </xf>
    <xf numFmtId="0" fontId="35" fillId="0" borderId="1" xfId="0" applyFont="1" applyFill="1" applyBorder="1" applyAlignment="1">
      <alignment horizontal="left" vertical="center"/>
    </xf>
    <xf numFmtId="0" fontId="37" fillId="0" borderId="0" xfId="0" applyFont="1" applyFill="1" applyBorder="1" applyAlignment="1">
      <alignment vertical="center"/>
    </xf>
    <xf numFmtId="0" fontId="34"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35" fillId="0" borderId="1" xfId="0"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0" fontId="36" fillId="0" borderId="1" xfId="0" applyFont="1" applyFill="1" applyBorder="1" applyAlignment="1">
      <alignment horizontal="left" vertical="center" wrapText="1"/>
    </xf>
    <xf numFmtId="0" fontId="38" fillId="0" borderId="0" xfId="0" applyFont="1" applyFill="1" applyBorder="1" applyAlignment="1">
      <alignment vertical="center" wrapText="1"/>
    </xf>
    <xf numFmtId="0" fontId="39" fillId="0" borderId="0" xfId="0" applyFont="1" applyFill="1" applyBorder="1" applyAlignment="1">
      <alignment vertical="center" wrapText="1"/>
    </xf>
    <xf numFmtId="0" fontId="34" fillId="0" borderId="0" xfId="0" applyFont="1" applyFill="1" applyBorder="1" applyAlignment="1">
      <alignment horizontal="right" vertical="center" wrapText="1"/>
    </xf>
    <xf numFmtId="0" fontId="40" fillId="0" borderId="0" xfId="0" applyFont="1" applyFill="1" applyBorder="1" applyAlignment="1">
      <alignment vertical="center"/>
    </xf>
    <xf numFmtId="0" fontId="41" fillId="0" borderId="0" xfId="0" applyFont="1" applyFill="1" applyBorder="1" applyAlignment="1">
      <alignment vertical="center"/>
    </xf>
    <xf numFmtId="0" fontId="5" fillId="0" borderId="1" xfId="0" applyFont="1" applyFill="1" applyBorder="1" applyAlignment="1">
      <alignment horizontal="center" vertical="center" wrapText="1"/>
    </xf>
    <xf numFmtId="0" fontId="42" fillId="0" borderId="1" xfId="0" applyFont="1" applyFill="1" applyBorder="1" applyAlignment="1">
      <alignment vertical="center" wrapText="1"/>
    </xf>
    <xf numFmtId="182" fontId="26" fillId="0" borderId="1" xfId="37" applyNumberFormat="1" applyFont="1" applyFill="1" applyBorder="1" applyAlignment="1">
      <alignment horizontal="center" vertical="center"/>
    </xf>
    <xf numFmtId="0" fontId="42" fillId="0" borderId="1" xfId="0" applyFont="1" applyFill="1" applyBorder="1" applyAlignment="1">
      <alignment horizontal="left" vertical="center" wrapText="1"/>
    </xf>
    <xf numFmtId="4" fontId="42" fillId="0" borderId="1"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pplyProtection="1">
      <alignment vertical="center"/>
      <protection hidden="1"/>
    </xf>
    <xf numFmtId="0" fontId="43" fillId="0" borderId="0" xfId="0" applyFont="1" applyFill="1" applyBorder="1" applyAlignment="1">
      <alignment vertical="center"/>
    </xf>
    <xf numFmtId="0" fontId="44" fillId="0" borderId="0" xfId="0" applyFont="1" applyFill="1" applyAlignment="1">
      <alignment horizontal="center" vertical="center"/>
    </xf>
    <xf numFmtId="0" fontId="26" fillId="0" borderId="0" xfId="0" applyFont="1" applyFill="1" applyAlignment="1">
      <alignment horizontal="right" vertical="center"/>
    </xf>
    <xf numFmtId="0" fontId="26" fillId="0" borderId="10" xfId="0" applyFont="1" applyFill="1" applyBorder="1" applyAlignment="1">
      <alignment horizontal="right" vertical="center"/>
    </xf>
    <xf numFmtId="0" fontId="26" fillId="0" borderId="1" xfId="0" applyFont="1" applyFill="1" applyBorder="1" applyAlignment="1">
      <alignment vertical="center"/>
    </xf>
    <xf numFmtId="0" fontId="0" fillId="0" borderId="0" xfId="0" applyFont="1" applyFill="1" applyBorder="1" applyAlignment="1">
      <alignment vertical="center" wrapText="1"/>
    </xf>
    <xf numFmtId="0" fontId="27" fillId="0" borderId="0" xfId="0" applyFont="1" applyFill="1" applyAlignment="1">
      <alignment horizontal="center" vertical="center"/>
    </xf>
    <xf numFmtId="0" fontId="0" fillId="0" borderId="0" xfId="0" applyFont="1" applyFill="1" applyAlignment="1" applyProtection="1">
      <alignment horizontal="left" vertical="center" wrapText="1"/>
      <protection locked="0" hidden="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Font="1" applyFill="1" applyBorder="1" applyAlignment="1">
      <alignment horizontal="center" vertical="center" wrapText="1"/>
    </xf>
    <xf numFmtId="0" fontId="7" fillId="0" borderId="1" xfId="0" applyFont="1" applyFill="1" applyBorder="1" applyAlignment="1">
      <alignment vertical="center"/>
    </xf>
    <xf numFmtId="182" fontId="46" fillId="0" borderId="1" xfId="0" applyNumberFormat="1" applyFont="1" applyFill="1" applyBorder="1" applyAlignment="1">
      <alignment vertical="center"/>
    </xf>
    <xf numFmtId="178" fontId="46" fillId="0" borderId="1" xfId="55" applyNumberFormat="1" applyFont="1" applyFill="1" applyBorder="1" applyAlignment="1">
      <alignment vertical="center"/>
    </xf>
    <xf numFmtId="0" fontId="27" fillId="0" borderId="1" xfId="0" applyFont="1" applyFill="1" applyBorder="1" applyAlignment="1">
      <alignment vertical="center"/>
    </xf>
    <xf numFmtId="182" fontId="27" fillId="0" borderId="1" xfId="0" applyNumberFormat="1" applyFont="1" applyFill="1" applyBorder="1" applyAlignment="1">
      <alignment vertical="center"/>
    </xf>
    <xf numFmtId="178" fontId="27" fillId="0" borderId="1" xfId="55" applyNumberFormat="1" applyFont="1" applyFill="1" applyBorder="1" applyAlignment="1">
      <alignment vertical="center"/>
    </xf>
    <xf numFmtId="0" fontId="7" fillId="0" borderId="1" xfId="0" applyFont="1" applyFill="1" applyBorder="1" applyAlignment="1">
      <alignment horizontal="center" vertical="center"/>
    </xf>
    <xf numFmtId="0" fontId="24" fillId="0" borderId="0" xfId="0" applyFont="1" applyFill="1" applyAlignment="1">
      <alignment vertical="center"/>
    </xf>
    <xf numFmtId="0" fontId="7" fillId="0" borderId="2" xfId="0" applyFont="1" applyFill="1" applyBorder="1" applyAlignment="1">
      <alignment horizontal="center" vertical="center"/>
    </xf>
    <xf numFmtId="0" fontId="46" fillId="0" borderId="5" xfId="0" applyFont="1" applyFill="1" applyBorder="1" applyAlignment="1">
      <alignment horizontal="center" vertical="center"/>
    </xf>
    <xf numFmtId="0" fontId="27" fillId="0" borderId="1" xfId="0" applyFont="1" applyFill="1" applyBorder="1" applyAlignment="1">
      <alignment horizontal="left" vertical="center"/>
    </xf>
    <xf numFmtId="0" fontId="46" fillId="0" borderId="1" xfId="0" applyFont="1" applyFill="1" applyBorder="1" applyAlignment="1">
      <alignment vertical="center"/>
    </xf>
    <xf numFmtId="182" fontId="47" fillId="0" borderId="1" xfId="0" applyNumberFormat="1" applyFont="1" applyFill="1" applyBorder="1" applyAlignment="1">
      <alignment vertical="center"/>
    </xf>
    <xf numFmtId="182" fontId="26" fillId="0" borderId="1" xfId="0" applyNumberFormat="1" applyFont="1" applyFill="1" applyBorder="1" applyAlignment="1">
      <alignment vertical="center"/>
    </xf>
    <xf numFmtId="0" fontId="27" fillId="0" borderId="1" xfId="0" applyFont="1" applyFill="1" applyBorder="1" applyAlignment="1">
      <alignment vertical="center" wrapText="1"/>
    </xf>
    <xf numFmtId="182" fontId="27" fillId="0" borderId="0" xfId="0" applyNumberFormat="1" applyFont="1" applyFill="1" applyBorder="1" applyAlignment="1">
      <alignment vertical="center"/>
    </xf>
    <xf numFmtId="0" fontId="27" fillId="0" borderId="1" xfId="0" applyNumberFormat="1" applyFont="1" applyFill="1" applyBorder="1" applyAlignment="1">
      <alignment vertical="center"/>
    </xf>
    <xf numFmtId="0" fontId="46" fillId="0" borderId="1" xfId="0" applyFont="1" applyFill="1" applyBorder="1" applyAlignment="1">
      <alignment horizontal="center" vertical="center"/>
    </xf>
    <xf numFmtId="182" fontId="46" fillId="0" borderId="1" xfId="0"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78" fontId="26" fillId="0" borderId="1" xfId="55" applyNumberFormat="1" applyFont="1" applyFill="1" applyBorder="1" applyAlignment="1">
      <alignment vertical="center"/>
    </xf>
    <xf numFmtId="0" fontId="48" fillId="0" borderId="0" xfId="14514" applyFont="1" applyAlignment="1">
      <alignment horizontal="center" vertical="center" wrapText="1"/>
    </xf>
    <xf numFmtId="0" fontId="10" fillId="0" borderId="0" xfId="0" applyFont="1" applyFill="1" applyAlignment="1">
      <alignment vertical="center"/>
    </xf>
    <xf numFmtId="0" fontId="0" fillId="0" borderId="0" xfId="0" applyFill="1" applyAlignment="1">
      <alignment vertical="center"/>
    </xf>
    <xf numFmtId="0" fontId="49" fillId="0" borderId="0" xfId="6533" applyFont="1" applyFill="1" applyAlignment="1">
      <alignment horizontal="center" vertical="center" shrinkToFit="1"/>
    </xf>
    <xf numFmtId="0" fontId="50" fillId="0" borderId="0" xfId="6533" applyFont="1" applyFill="1" applyAlignment="1">
      <alignment horizontal="center" vertical="center" shrinkToFit="1"/>
    </xf>
    <xf numFmtId="0" fontId="40" fillId="0" borderId="0" xfId="6533" applyFont="1" applyFill="1" applyBorder="1" applyAlignment="1">
      <alignment horizontal="left" vertical="center" wrapText="1"/>
    </xf>
    <xf numFmtId="0" fontId="40" fillId="0" borderId="0" xfId="0" applyFont="1" applyFill="1" applyAlignment="1">
      <alignment horizontal="right"/>
    </xf>
    <xf numFmtId="0" fontId="5" fillId="0" borderId="1" xfId="14256" applyFont="1" applyBorder="1" applyAlignment="1">
      <alignment horizontal="center" vertical="center"/>
    </xf>
    <xf numFmtId="49" fontId="5" fillId="0" borderId="1" xfId="0" applyNumberFormat="1" applyFont="1" applyFill="1" applyBorder="1" applyAlignment="1" applyProtection="1">
      <alignment vertical="center" wrapText="1"/>
    </xf>
    <xf numFmtId="180" fontId="42" fillId="0" borderId="1" xfId="37" applyNumberFormat="1" applyFont="1" applyBorder="1" applyAlignment="1">
      <alignment horizontal="right" vertical="center" wrapText="1"/>
    </xf>
    <xf numFmtId="0" fontId="40" fillId="0" borderId="1" xfId="0" applyFont="1" applyFill="1" applyBorder="1" applyAlignment="1">
      <alignment horizontal="left" vertical="center"/>
    </xf>
    <xf numFmtId="0" fontId="51" fillId="0" borderId="1" xfId="0" applyFont="1" applyFill="1" applyBorder="1" applyAlignment="1">
      <alignment horizontal="center" vertical="center"/>
    </xf>
    <xf numFmtId="0" fontId="2" fillId="0" borderId="1" xfId="14514" applyFont="1" applyFill="1" applyBorder="1">
      <alignment vertical="center"/>
    </xf>
    <xf numFmtId="0" fontId="45" fillId="0" borderId="0" xfId="0" applyFont="1" applyFill="1" applyAlignment="1">
      <alignment vertical="center"/>
    </xf>
    <xf numFmtId="0" fontId="14" fillId="0" borderId="0" xfId="0" applyFont="1" applyFill="1" applyAlignment="1">
      <alignment vertical="center"/>
    </xf>
    <xf numFmtId="0" fontId="28" fillId="0" borderId="0" xfId="0" applyFont="1" applyFill="1" applyAlignment="1">
      <alignment horizontal="center" vertical="center" wrapText="1"/>
    </xf>
    <xf numFmtId="0" fontId="52" fillId="0" borderId="0" xfId="0" applyFont="1" applyFill="1" applyAlignment="1">
      <alignment horizontal="center" vertical="center" wrapText="1"/>
    </xf>
    <xf numFmtId="0" fontId="6" fillId="0" borderId="0" xfId="0" applyFont="1" applyFill="1" applyAlignment="1">
      <alignment horizontal="right" vertical="center" wrapText="1"/>
    </xf>
    <xf numFmtId="0" fontId="27" fillId="0" borderId="0" xfId="0" applyFont="1" applyFill="1" applyAlignment="1">
      <alignment horizontal="right" vertical="center" wrapText="1"/>
    </xf>
    <xf numFmtId="0" fontId="2" fillId="0" borderId="2" xfId="0" applyFont="1" applyFill="1" applyBorder="1" applyAlignment="1">
      <alignment horizontal="center" vertical="center"/>
    </xf>
    <xf numFmtId="0" fontId="27" fillId="0" borderId="1" xfId="55" applyNumberFormat="1" applyFont="1" applyFill="1" applyBorder="1" applyAlignment="1" applyProtection="1">
      <alignment horizontal="left" vertical="center"/>
    </xf>
    <xf numFmtId="0" fontId="53" fillId="0" borderId="1" xfId="0" applyNumberFormat="1" applyFont="1" applyFill="1" applyBorder="1" applyAlignment="1" applyProtection="1">
      <alignment horizontal="left" vertical="center"/>
    </xf>
    <xf numFmtId="182" fontId="27" fillId="0" borderId="1" xfId="0" applyNumberFormat="1" applyFont="1" applyFill="1" applyBorder="1" applyAlignment="1" applyProtection="1">
      <alignment horizontal="right" vertical="center"/>
    </xf>
    <xf numFmtId="178" fontId="27" fillId="0" borderId="1" xfId="0" applyNumberFormat="1" applyFont="1" applyFill="1" applyBorder="1" applyAlignment="1" applyProtection="1">
      <alignment horizontal="right" vertical="center"/>
    </xf>
    <xf numFmtId="0" fontId="54" fillId="0" borderId="1" xfId="0" applyNumberFormat="1" applyFont="1" applyFill="1" applyBorder="1" applyAlignment="1" applyProtection="1">
      <alignment horizontal="left" vertical="center"/>
    </xf>
    <xf numFmtId="182" fontId="27" fillId="0" borderId="1" xfId="0" applyNumberFormat="1" applyFont="1" applyFill="1" applyBorder="1" applyAlignment="1" applyProtection="1">
      <alignment horizontal="right" vertical="center" wrapText="1"/>
    </xf>
    <xf numFmtId="0" fontId="46" fillId="0" borderId="1" xfId="55" applyNumberFormat="1" applyFont="1" applyFill="1" applyBorder="1" applyAlignment="1" applyProtection="1">
      <alignment horizontal="left" vertical="center"/>
    </xf>
    <xf numFmtId="0" fontId="55" fillId="0" borderId="1" xfId="0" applyNumberFormat="1" applyFont="1" applyFill="1" applyBorder="1" applyAlignment="1" applyProtection="1">
      <alignment horizontal="left" vertical="center"/>
    </xf>
    <xf numFmtId="182" fontId="46" fillId="0" borderId="1" xfId="0" applyNumberFormat="1" applyFont="1" applyFill="1" applyBorder="1" applyAlignment="1" applyProtection="1">
      <alignment horizontal="right" vertical="center"/>
    </xf>
    <xf numFmtId="178" fontId="46" fillId="0" borderId="1" xfId="0" applyNumberFormat="1" applyFont="1" applyFill="1" applyBorder="1" applyAlignment="1" applyProtection="1">
      <alignment horizontal="right" vertical="center"/>
    </xf>
    <xf numFmtId="0" fontId="53" fillId="0" borderId="1" xfId="0" applyNumberFormat="1" applyFont="1" applyFill="1" applyBorder="1" applyAlignment="1" applyProtection="1">
      <alignment vertical="center"/>
    </xf>
    <xf numFmtId="178" fontId="46" fillId="0" borderId="1" xfId="55" applyNumberFormat="1" applyFont="1" applyFill="1" applyBorder="1" applyAlignment="1" applyProtection="1">
      <alignment horizontal="right" vertical="center"/>
    </xf>
    <xf numFmtId="0" fontId="55" fillId="0" borderId="1" xfId="0" applyNumberFormat="1" applyFont="1" applyFill="1" applyBorder="1" applyAlignment="1" applyProtection="1">
      <alignment horizontal="center" vertical="center"/>
    </xf>
    <xf numFmtId="0" fontId="24" fillId="0" borderId="1" xfId="0" applyFont="1" applyFill="1" applyBorder="1" applyAlignment="1">
      <alignment horizontal="left" vertical="center"/>
    </xf>
    <xf numFmtId="178" fontId="27" fillId="0" borderId="1" xfId="55" applyNumberFormat="1" applyFont="1" applyFill="1" applyBorder="1" applyAlignment="1" applyProtection="1">
      <alignment horizontal="right" vertical="center"/>
    </xf>
    <xf numFmtId="182" fontId="46" fillId="0" borderId="1" xfId="0" applyNumberFormat="1" applyFont="1" applyFill="1" applyBorder="1" applyAlignment="1" applyProtection="1">
      <alignment vertical="center" wrapText="1"/>
    </xf>
    <xf numFmtId="182" fontId="46" fillId="0" borderId="1" xfId="0" applyNumberFormat="1" applyFont="1" applyFill="1" applyBorder="1" applyAlignment="1">
      <alignment vertical="center" wrapText="1"/>
    </xf>
    <xf numFmtId="0" fontId="45" fillId="0" borderId="1" xfId="0" applyFont="1" applyFill="1" applyBorder="1" applyAlignment="1">
      <alignment vertical="center"/>
    </xf>
    <xf numFmtId="0" fontId="9" fillId="0" borderId="0" xfId="0" applyFont="1" applyFill="1" applyAlignment="1"/>
    <xf numFmtId="0" fontId="56" fillId="0" borderId="0" xfId="0" applyFont="1" applyFill="1" applyAlignment="1"/>
    <xf numFmtId="0" fontId="50" fillId="0" borderId="0" xfId="14513" applyFont="1" applyFill="1" applyAlignment="1">
      <alignment horizontal="center" vertical="center"/>
    </xf>
    <xf numFmtId="0" fontId="40" fillId="0" borderId="0" xfId="14513" applyFont="1" applyFill="1" applyAlignment="1">
      <alignment horizontal="left" vertical="center"/>
    </xf>
    <xf numFmtId="0" fontId="40" fillId="0" borderId="0" xfId="0" applyFont="1" applyFill="1" applyAlignment="1">
      <alignment vertical="center"/>
    </xf>
    <xf numFmtId="0" fontId="40" fillId="0" borderId="0" xfId="14513" applyFont="1" applyFill="1" applyAlignment="1">
      <alignment horizontal="right" vertical="center"/>
    </xf>
    <xf numFmtId="176" fontId="5" fillId="0" borderId="3" xfId="14514" applyNumberFormat="1" applyFont="1" applyFill="1" applyBorder="1" applyAlignment="1">
      <alignment horizontal="center" vertical="center" wrapText="1"/>
    </xf>
    <xf numFmtId="176" fontId="5" fillId="0" borderId="1" xfId="14514" applyNumberFormat="1" applyFont="1" applyFill="1" applyBorder="1" applyAlignment="1">
      <alignment horizontal="center" vertical="center" wrapText="1"/>
    </xf>
    <xf numFmtId="0" fontId="40" fillId="0" borderId="1" xfId="0" applyFont="1" applyFill="1" applyBorder="1" applyAlignment="1">
      <alignment horizontal="left" vertical="center" wrapText="1"/>
    </xf>
    <xf numFmtId="180" fontId="42" fillId="0" borderId="1" xfId="0" applyNumberFormat="1" applyFont="1" applyFill="1" applyBorder="1" applyAlignment="1">
      <alignment vertical="center" wrapText="1"/>
    </xf>
    <xf numFmtId="178" fontId="42" fillId="0" borderId="1" xfId="55" applyNumberFormat="1" applyFont="1" applyFill="1" applyBorder="1" applyAlignment="1">
      <alignment vertical="center" wrapText="1"/>
    </xf>
    <xf numFmtId="0" fontId="51" fillId="0" borderId="1" xfId="0" applyFont="1" applyFill="1" applyBorder="1" applyAlignment="1">
      <alignment horizontal="center" vertical="center" wrapText="1"/>
    </xf>
    <xf numFmtId="180" fontId="5" fillId="0" borderId="1" xfId="0" applyNumberFormat="1" applyFont="1" applyFill="1" applyBorder="1" applyAlignment="1">
      <alignment vertical="center" wrapText="1"/>
    </xf>
    <xf numFmtId="178" fontId="5" fillId="0" borderId="1" xfId="55" applyNumberFormat="1" applyFont="1" applyFill="1" applyBorder="1" applyAlignment="1">
      <alignment vertical="center" wrapText="1"/>
    </xf>
    <xf numFmtId="0" fontId="24" fillId="0" borderId="0" xfId="0" applyFont="1" applyFill="1" applyAlignment="1">
      <alignment vertical="center" wrapText="1"/>
    </xf>
    <xf numFmtId="0" fontId="25" fillId="0" borderId="0" xfId="0" applyFont="1" applyFill="1" applyAlignment="1" applyProtection="1">
      <alignment horizontal="center" vertical="center" wrapText="1"/>
      <protection locked="0" hidden="1"/>
    </xf>
    <xf numFmtId="0" fontId="24" fillId="0" borderId="0" xfId="0" applyFont="1" applyFill="1" applyAlignment="1" applyProtection="1">
      <alignment horizontal="right" vertical="center"/>
      <protection locked="0"/>
    </xf>
    <xf numFmtId="0" fontId="57" fillId="0" borderId="11" xfId="0" applyFont="1" applyFill="1" applyBorder="1" applyAlignment="1" applyProtection="1">
      <alignment horizontal="center" vertical="center" wrapText="1"/>
      <protection locked="0"/>
    </xf>
    <xf numFmtId="180" fontId="45" fillId="0" borderId="1" xfId="0" applyNumberFormat="1" applyFont="1" applyFill="1" applyBorder="1" applyAlignment="1" applyProtection="1">
      <alignment horizontal="center" vertical="center" wrapText="1"/>
    </xf>
    <xf numFmtId="0" fontId="57" fillId="0" borderId="12" xfId="0"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vertical="center" wrapText="1"/>
      <protection locked="0"/>
    </xf>
    <xf numFmtId="182" fontId="46" fillId="0" borderId="1" xfId="0" applyNumberFormat="1" applyFont="1" applyFill="1" applyBorder="1" applyAlignment="1" applyProtection="1">
      <alignment vertical="center" shrinkToFit="1"/>
      <protection locked="0" hidden="1"/>
    </xf>
    <xf numFmtId="178" fontId="46" fillId="0" borderId="1" xfId="0" applyNumberFormat="1" applyFont="1" applyFill="1" applyBorder="1" applyAlignment="1" applyProtection="1">
      <alignment vertical="center" shrinkToFit="1"/>
      <protection locked="0" hidden="1"/>
    </xf>
    <xf numFmtId="49" fontId="27" fillId="0" borderId="1" xfId="0" applyNumberFormat="1" applyFont="1" applyFill="1" applyBorder="1" applyAlignment="1" applyProtection="1">
      <alignment vertical="center" wrapText="1"/>
      <protection locked="0"/>
    </xf>
    <xf numFmtId="182" fontId="27" fillId="0" borderId="1" xfId="0" applyNumberFormat="1" applyFont="1" applyFill="1" applyBorder="1" applyAlignment="1" applyProtection="1">
      <alignment vertical="center" shrinkToFit="1"/>
      <protection locked="0" hidden="1"/>
    </xf>
    <xf numFmtId="178" fontId="27" fillId="0" borderId="1" xfId="0" applyNumberFormat="1" applyFont="1" applyFill="1" applyBorder="1" applyAlignment="1" applyProtection="1">
      <alignment vertical="center" shrinkToFit="1"/>
      <protection locked="0" hidden="1"/>
    </xf>
    <xf numFmtId="49" fontId="46" fillId="0" borderId="1" xfId="0" applyNumberFormat="1" applyFont="1" applyFill="1" applyBorder="1" applyAlignment="1" applyProtection="1">
      <alignment horizontal="left" vertical="center" wrapText="1"/>
      <protection locked="0"/>
    </xf>
    <xf numFmtId="49" fontId="27" fillId="0" borderId="1" xfId="0" applyNumberFormat="1" applyFont="1" applyFill="1" applyBorder="1" applyAlignment="1" applyProtection="1">
      <alignment horizontal="left" vertical="center" wrapText="1"/>
      <protection locked="0"/>
    </xf>
    <xf numFmtId="182" fontId="27" fillId="0" borderId="1" xfId="0" applyNumberFormat="1" applyFont="1" applyFill="1" applyBorder="1" applyAlignment="1" applyProtection="1">
      <alignment vertical="center" shrinkToFit="1"/>
      <protection locked="0"/>
    </xf>
    <xf numFmtId="0" fontId="24" fillId="0" borderId="1" xfId="0" applyFont="1" applyFill="1" applyBorder="1" applyAlignment="1">
      <alignment vertical="center"/>
    </xf>
    <xf numFmtId="49" fontId="46"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vertical="center" wrapText="1"/>
      <protection locked="0"/>
    </xf>
    <xf numFmtId="182" fontId="46" fillId="0" borderId="1" xfId="0" applyNumberFormat="1" applyFont="1" applyFill="1" applyBorder="1" applyAlignment="1" applyProtection="1">
      <alignment vertical="center" shrinkToFit="1"/>
      <protection locked="0"/>
    </xf>
    <xf numFmtId="49" fontId="46" fillId="0" borderId="1" xfId="0" applyNumberFormat="1" applyFont="1" applyFill="1" applyBorder="1" applyAlignment="1" applyProtection="1">
      <alignment vertical="center" wrapText="1"/>
      <protection hidden="1"/>
    </xf>
    <xf numFmtId="49" fontId="27" fillId="0" borderId="1" xfId="0" applyNumberFormat="1"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180" fontId="2" fillId="0" borderId="1" xfId="0" applyNumberFormat="1" applyFont="1" applyFill="1" applyBorder="1" applyAlignment="1" applyProtection="1">
      <alignment horizontal="center" vertical="center" wrapText="1"/>
    </xf>
    <xf numFmtId="0" fontId="45" fillId="0" borderId="1"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24" fillId="0" borderId="1" xfId="0"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left" vertical="center"/>
      <protection locked="0"/>
    </xf>
    <xf numFmtId="178" fontId="27" fillId="0" borderId="1" xfId="1006" applyNumberFormat="1" applyFont="1" applyFill="1" applyBorder="1" applyAlignment="1" applyProtection="1">
      <alignment vertical="center" shrinkToFit="1"/>
      <protection hidden="1"/>
    </xf>
    <xf numFmtId="178" fontId="46" fillId="0" borderId="1" xfId="1006" applyNumberFormat="1" applyFont="1" applyFill="1" applyBorder="1" applyAlignment="1" applyProtection="1">
      <alignment vertical="center" shrinkToFit="1"/>
      <protection hidden="1"/>
    </xf>
    <xf numFmtId="49" fontId="27" fillId="0" borderId="1" xfId="0" applyNumberFormat="1" applyFont="1" applyFill="1" applyBorder="1" applyAlignment="1" applyProtection="1">
      <alignment horizontal="left" vertical="center"/>
      <protection locked="0"/>
    </xf>
    <xf numFmtId="49" fontId="27" fillId="0" borderId="1" xfId="0" applyNumberFormat="1" applyFont="1" applyFill="1" applyBorder="1" applyAlignment="1" applyProtection="1">
      <alignment vertical="center"/>
      <protection locked="0"/>
    </xf>
    <xf numFmtId="49" fontId="6" fillId="0" borderId="1" xfId="0" applyNumberFormat="1" applyFont="1" applyFill="1" applyBorder="1" applyAlignment="1" applyProtection="1">
      <alignment vertical="center"/>
      <protection locked="0"/>
    </xf>
    <xf numFmtId="3" fontId="46" fillId="0" borderId="1" xfId="0" applyNumberFormat="1" applyFont="1" applyFill="1" applyBorder="1" applyAlignment="1" applyProtection="1">
      <alignment vertical="center" shrinkToFit="1"/>
      <protection locked="0" hidden="1"/>
    </xf>
    <xf numFmtId="49" fontId="7" fillId="0" borderId="1" xfId="0" applyNumberFormat="1" applyFont="1" applyFill="1" applyBorder="1" applyAlignment="1" applyProtection="1">
      <alignment vertical="center"/>
      <protection hidden="1"/>
    </xf>
    <xf numFmtId="49" fontId="6" fillId="0" borderId="1" xfId="0" applyNumberFormat="1" applyFont="1" applyFill="1" applyBorder="1" applyAlignment="1" applyProtection="1">
      <alignment vertical="center" wrapText="1"/>
      <protection hidden="1"/>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protection locked="0"/>
    </xf>
    <xf numFmtId="0" fontId="10" fillId="0" borderId="0" xfId="0" applyFont="1" applyFill="1" applyBorder="1" applyAlignment="1"/>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5" fillId="0" borderId="2" xfId="14256" applyFont="1" applyBorder="1" applyAlignment="1">
      <alignment horizontal="center" vertical="center"/>
    </xf>
    <xf numFmtId="0" fontId="5" fillId="0" borderId="3" xfId="14256" applyFont="1" applyBorder="1" applyAlignment="1">
      <alignment horizontal="center" vertical="center"/>
    </xf>
    <xf numFmtId="0" fontId="5" fillId="0" borderId="4" xfId="14256" applyFont="1" applyBorder="1" applyAlignment="1">
      <alignment horizontal="center" vertical="center"/>
    </xf>
    <xf numFmtId="0" fontId="5" fillId="0" borderId="5" xfId="14256" applyFont="1" applyBorder="1" applyAlignment="1">
      <alignment horizontal="center" vertical="center"/>
    </xf>
    <xf numFmtId="49" fontId="5" fillId="0" borderId="1" xfId="14515" applyNumberFormat="1" applyFont="1" applyFill="1" applyBorder="1" applyAlignment="1" applyProtection="1">
      <alignment horizontal="center" vertical="center"/>
    </xf>
    <xf numFmtId="0" fontId="60" fillId="0" borderId="1" xfId="0" applyFont="1" applyFill="1" applyBorder="1" applyAlignment="1">
      <alignment horizontal="right"/>
    </xf>
    <xf numFmtId="0" fontId="60" fillId="0" borderId="1" xfId="0" applyFont="1" applyFill="1" applyBorder="1" applyAlignment="1"/>
    <xf numFmtId="10" fontId="60" fillId="0" borderId="1" xfId="0" applyNumberFormat="1" applyFont="1" applyFill="1" applyBorder="1" applyAlignment="1"/>
    <xf numFmtId="49" fontId="5" fillId="0" borderId="1" xfId="14515" applyNumberFormat="1" applyFont="1" applyFill="1" applyBorder="1" applyAlignment="1" applyProtection="1">
      <alignment vertical="center"/>
    </xf>
    <xf numFmtId="49" fontId="42" fillId="0" borderId="1" xfId="14515" applyNumberFormat="1" applyFont="1" applyFill="1" applyBorder="1" applyAlignment="1" applyProtection="1">
      <alignment vertical="center"/>
    </xf>
    <xf numFmtId="0" fontId="14" fillId="0" borderId="0" xfId="0" applyFont="1" applyFill="1" applyBorder="1" applyAlignment="1">
      <alignment horizontal="left" vertical="top" wrapText="1"/>
    </xf>
    <xf numFmtId="176" fontId="0" fillId="0" borderId="0" xfId="14514" applyNumberFormat="1">
      <alignment vertical="center"/>
    </xf>
    <xf numFmtId="0" fontId="61" fillId="0" borderId="0" xfId="7882" applyFont="1" applyFill="1" applyAlignment="1"/>
    <xf numFmtId="0" fontId="40" fillId="0" borderId="0" xfId="0" applyFont="1" applyFill="1" applyAlignment="1">
      <alignment horizontal="right" vertical="center"/>
    </xf>
    <xf numFmtId="0" fontId="5" fillId="0" borderId="1" xfId="14256" applyFont="1" applyBorder="1" applyAlignment="1">
      <alignment horizontal="center" vertical="center" wrapText="1"/>
    </xf>
    <xf numFmtId="0" fontId="5" fillId="0" borderId="1" xfId="0" applyFont="1" applyFill="1" applyBorder="1" applyAlignment="1">
      <alignment horizontal="left" vertical="center"/>
    </xf>
    <xf numFmtId="180" fontId="5" fillId="0" borderId="1" xfId="37" applyNumberFormat="1" applyFont="1" applyBorder="1" applyAlignment="1">
      <alignment horizontal="right" vertical="center" wrapText="1"/>
    </xf>
    <xf numFmtId="180" fontId="40" fillId="0" borderId="1" xfId="0" applyNumberFormat="1" applyFont="1" applyFill="1" applyBorder="1" applyAlignment="1">
      <alignment horizontal="right" vertical="center" wrapText="1"/>
    </xf>
    <xf numFmtId="0" fontId="0" fillId="0" borderId="0" xfId="14514" applyFont="1" applyFill="1">
      <alignment vertical="center"/>
    </xf>
    <xf numFmtId="0" fontId="0" fillId="0" borderId="0" xfId="14514" applyFont="1">
      <alignment vertical="center"/>
    </xf>
    <xf numFmtId="0" fontId="62" fillId="0" borderId="0" xfId="14513" applyFont="1" applyAlignment="1">
      <alignment horizontal="center" vertical="center"/>
    </xf>
    <xf numFmtId="176" fontId="5" fillId="0" borderId="1" xfId="14514" applyNumberFormat="1" applyFont="1" applyBorder="1" applyAlignment="1">
      <alignment horizontal="center" vertical="center" wrapText="1"/>
    </xf>
    <xf numFmtId="0" fontId="51" fillId="0" borderId="1" xfId="0" applyFont="1" applyFill="1" applyBorder="1" applyAlignment="1">
      <alignment horizontal="left" vertical="center" wrapText="1"/>
    </xf>
    <xf numFmtId="180" fontId="5" fillId="0" borderId="1" xfId="37" applyNumberFormat="1" applyFont="1" applyFill="1" applyBorder="1" applyAlignment="1">
      <alignment horizontal="right" vertical="center" wrapText="1"/>
    </xf>
    <xf numFmtId="0" fontId="63" fillId="0" borderId="1" xfId="7903" applyFont="1" applyFill="1" applyBorder="1" applyAlignment="1">
      <alignment horizontal="left" vertical="center" wrapText="1"/>
    </xf>
    <xf numFmtId="180" fontId="42" fillId="0" borderId="1" xfId="37" applyNumberFormat="1" applyFont="1" applyFill="1" applyBorder="1" applyAlignment="1">
      <alignment horizontal="right" vertical="center" wrapText="1"/>
    </xf>
    <xf numFmtId="182" fontId="64" fillId="0" borderId="1" xfId="0" applyNumberFormat="1" applyFont="1" applyFill="1" applyBorder="1" applyAlignment="1">
      <alignment horizontal="center" vertical="center" wrapText="1"/>
    </xf>
    <xf numFmtId="0" fontId="0" fillId="0" borderId="0" xfId="0" applyFont="1" applyFill="1" applyAlignment="1" applyProtection="1">
      <alignment horizontal="left" vertical="center" wrapText="1"/>
      <protection hidden="1"/>
    </xf>
    <xf numFmtId="0" fontId="65" fillId="0" borderId="0" xfId="14513" applyFont="1" applyFill="1" applyBorder="1" applyAlignment="1">
      <alignment horizontal="center" vertical="center"/>
    </xf>
    <xf numFmtId="0" fontId="40" fillId="0" borderId="0" xfId="14513" applyFont="1" applyBorder="1" applyAlignment="1">
      <alignment horizontal="left" vertical="center"/>
    </xf>
    <xf numFmtId="0" fontId="40" fillId="0" borderId="0" xfId="14513" applyFont="1" applyBorder="1" applyAlignment="1">
      <alignment horizontal="right" vertical="center"/>
    </xf>
    <xf numFmtId="181" fontId="51" fillId="0" borderId="1" xfId="1365" applyNumberFormat="1" applyFont="1" applyFill="1" applyBorder="1" applyAlignment="1">
      <alignment horizontal="left" vertical="center"/>
    </xf>
    <xf numFmtId="180" fontId="66" fillId="0" borderId="1" xfId="1365" applyNumberFormat="1" applyFont="1" applyFill="1" applyBorder="1" applyAlignment="1">
      <alignment horizontal="right" vertical="center" wrapText="1"/>
    </xf>
    <xf numFmtId="181" fontId="40" fillId="0" borderId="1" xfId="1365" applyNumberFormat="1" applyFont="1" applyFill="1" applyBorder="1" applyAlignment="1">
      <alignment horizontal="left" vertical="center"/>
    </xf>
    <xf numFmtId="180" fontId="41" fillId="0" borderId="1" xfId="1365" applyNumberFormat="1" applyFont="1" applyFill="1" applyBorder="1" applyAlignment="1">
      <alignment horizontal="right" vertical="center" wrapText="1"/>
    </xf>
    <xf numFmtId="0" fontId="41" fillId="0" borderId="1" xfId="0" applyFont="1" applyFill="1" applyBorder="1" applyAlignment="1"/>
    <xf numFmtId="180" fontId="41" fillId="0" borderId="1" xfId="0" applyNumberFormat="1" applyFont="1" applyFill="1" applyBorder="1" applyAlignment="1">
      <alignment horizontal="right" vertical="center" wrapText="1"/>
    </xf>
    <xf numFmtId="0" fontId="51" fillId="0" borderId="1" xfId="1365"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pplyProtection="1">
      <alignment vertical="center" wrapText="1"/>
      <protection locked="0"/>
    </xf>
    <xf numFmtId="0" fontId="45" fillId="0" borderId="1" xfId="0" applyFont="1" applyFill="1" applyBorder="1" applyAlignment="1" applyProtection="1">
      <alignment horizontal="center" vertical="center" wrapText="1"/>
      <protection locked="0"/>
    </xf>
    <xf numFmtId="0" fontId="46" fillId="0" borderId="3" xfId="0" applyNumberFormat="1" applyFont="1" applyFill="1" applyBorder="1" applyAlignment="1" applyProtection="1">
      <alignment horizontal="left" vertical="center"/>
    </xf>
    <xf numFmtId="3" fontId="46" fillId="0" borderId="1" xfId="0" applyNumberFormat="1" applyFont="1" applyFill="1" applyBorder="1" applyAlignment="1" applyProtection="1">
      <alignment horizontal="right" vertical="center"/>
    </xf>
    <xf numFmtId="178" fontId="46" fillId="0" borderId="1" xfId="0" applyNumberFormat="1" applyFont="1" applyFill="1" applyBorder="1" applyAlignment="1" applyProtection="1">
      <alignment horizontal="right" vertical="center"/>
      <protection locked="0"/>
    </xf>
    <xf numFmtId="3" fontId="46" fillId="0" borderId="5" xfId="0" applyNumberFormat="1" applyFont="1" applyFill="1" applyBorder="1" applyAlignment="1" applyProtection="1">
      <alignment horizontal="right" vertical="center"/>
    </xf>
    <xf numFmtId="0" fontId="27" fillId="0" borderId="3" xfId="0" applyNumberFormat="1" applyFont="1" applyFill="1" applyBorder="1" applyAlignment="1" applyProtection="1">
      <alignment horizontal="left" vertical="center"/>
    </xf>
    <xf numFmtId="3" fontId="27" fillId="0" borderId="1" xfId="0" applyNumberFormat="1" applyFont="1" applyFill="1" applyBorder="1" applyAlignment="1" applyProtection="1">
      <alignment horizontal="right" vertical="center"/>
    </xf>
    <xf numFmtId="182" fontId="67" fillId="0" borderId="1" xfId="13162" applyNumberFormat="1" applyFont="1" applyFill="1" applyBorder="1" applyAlignment="1" applyProtection="1">
      <alignment horizontal="right" vertical="center"/>
      <protection locked="0"/>
    </xf>
    <xf numFmtId="0" fontId="24" fillId="0" borderId="1" xfId="0" applyNumberFormat="1" applyFont="1" applyFill="1" applyBorder="1" applyAlignment="1" applyProtection="1">
      <alignment horizontal="left" vertical="center"/>
      <protection locked="0"/>
    </xf>
    <xf numFmtId="0" fontId="24" fillId="0" borderId="1" xfId="0" applyNumberFormat="1" applyFont="1" applyFill="1" applyBorder="1" applyAlignment="1">
      <alignment horizontal="left" vertical="center"/>
    </xf>
    <xf numFmtId="182" fontId="27" fillId="0" borderId="1" xfId="0" applyNumberFormat="1" applyFont="1" applyFill="1" applyBorder="1" applyAlignment="1" applyProtection="1">
      <alignment vertical="center"/>
      <protection locked="0"/>
    </xf>
    <xf numFmtId="0" fontId="45" fillId="0" borderId="1" xfId="0" applyFont="1" applyFill="1" applyBorder="1" applyAlignment="1" applyProtection="1">
      <alignment horizontal="left" vertical="center"/>
      <protection locked="0"/>
    </xf>
    <xf numFmtId="3" fontId="27" fillId="0" borderId="5" xfId="0" applyNumberFormat="1" applyFont="1" applyFill="1" applyBorder="1" applyAlignment="1" applyProtection="1">
      <alignment horizontal="right" vertical="center"/>
    </xf>
    <xf numFmtId="182" fontId="67" fillId="0" borderId="5" xfId="13162" applyNumberFormat="1" applyFont="1" applyFill="1" applyBorder="1" applyAlignment="1" applyProtection="1">
      <alignment horizontal="right" vertical="center"/>
      <protection locked="0"/>
    </xf>
    <xf numFmtId="3" fontId="46" fillId="0" borderId="2" xfId="0" applyNumberFormat="1" applyFont="1" applyFill="1" applyBorder="1" applyAlignment="1" applyProtection="1">
      <alignment horizontal="right" vertical="center"/>
    </xf>
    <xf numFmtId="0" fontId="27" fillId="0" borderId="12" xfId="0" applyNumberFormat="1" applyFont="1" applyFill="1" applyBorder="1" applyAlignment="1" applyProtection="1">
      <alignment horizontal="left" vertical="center"/>
    </xf>
    <xf numFmtId="3" fontId="27" fillId="0" borderId="2" xfId="0" applyNumberFormat="1" applyFont="1" applyFill="1" applyBorder="1" applyAlignment="1" applyProtection="1">
      <alignment horizontal="right" vertical="center"/>
    </xf>
    <xf numFmtId="0" fontId="7" fillId="0" borderId="3" xfId="0" applyNumberFormat="1" applyFont="1" applyFill="1" applyBorder="1" applyAlignment="1" applyProtection="1">
      <alignment horizontal="left" vertical="center"/>
    </xf>
    <xf numFmtId="0" fontId="24" fillId="0" borderId="1" xfId="0" applyNumberFormat="1" applyFont="1" applyFill="1" applyBorder="1" applyAlignment="1" applyProtection="1">
      <alignment horizontal="left" vertical="center"/>
    </xf>
    <xf numFmtId="182" fontId="68" fillId="0" borderId="1" xfId="0" applyNumberFormat="1" applyFont="1" applyFill="1" applyBorder="1" applyAlignment="1" applyProtection="1">
      <alignment vertical="center" shrinkToFit="1"/>
      <protection locked="0" hidden="1"/>
    </xf>
    <xf numFmtId="178" fontId="68" fillId="0" borderId="1" xfId="0" applyNumberFormat="1" applyFont="1" applyFill="1" applyBorder="1" applyAlignment="1" applyProtection="1">
      <alignment horizontal="right" vertical="center"/>
      <protection locked="0"/>
    </xf>
    <xf numFmtId="0" fontId="27" fillId="0" borderId="0" xfId="0" applyFont="1" applyFill="1" applyAlignment="1">
      <alignment horizontal="right" vertical="center"/>
    </xf>
    <xf numFmtId="4" fontId="27" fillId="0" borderId="1" xfId="0" applyNumberFormat="1" applyFont="1" applyFill="1" applyBorder="1" applyAlignment="1" applyProtection="1">
      <alignment vertical="center" shrinkToFit="1"/>
      <protection locked="0" hidden="1"/>
    </xf>
    <xf numFmtId="0" fontId="46" fillId="0" borderId="1" xfId="0" applyNumberFormat="1" applyFont="1" applyFill="1" applyBorder="1" applyAlignment="1" applyProtection="1">
      <alignment horizontal="left" vertical="center" wrapText="1" readingOrder="1"/>
      <protection locked="0"/>
    </xf>
    <xf numFmtId="0" fontId="27" fillId="0" borderId="1" xfId="0" applyNumberFormat="1" applyFont="1" applyFill="1" applyBorder="1" applyAlignment="1" applyProtection="1">
      <alignment horizontal="left" vertical="center" wrapText="1" readingOrder="1"/>
      <protection locked="0"/>
    </xf>
    <xf numFmtId="49" fontId="46" fillId="0" borderId="1" xfId="8802" applyNumberFormat="1" applyFont="1" applyFill="1" applyBorder="1" applyAlignment="1" applyProtection="1">
      <alignment horizontal="left" vertical="center" wrapText="1"/>
      <protection locked="0"/>
    </xf>
    <xf numFmtId="49" fontId="27" fillId="0" borderId="1" xfId="8802" applyNumberFormat="1" applyFont="1" applyFill="1" applyBorder="1" applyAlignment="1" applyProtection="1">
      <alignment horizontal="left" vertical="center" wrapText="1"/>
      <protection locked="0"/>
    </xf>
    <xf numFmtId="0" fontId="46" fillId="0" borderId="1" xfId="0"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vertical="center"/>
      <protection locked="0"/>
    </xf>
    <xf numFmtId="182" fontId="46" fillId="0" borderId="1" xfId="0" applyNumberFormat="1" applyFont="1" applyFill="1" applyBorder="1" applyAlignment="1" applyProtection="1">
      <alignment vertical="center"/>
      <protection locked="0"/>
    </xf>
    <xf numFmtId="0" fontId="46" fillId="0"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protection locked="0"/>
    </xf>
    <xf numFmtId="180" fontId="24" fillId="0" borderId="0" xfId="0" applyNumberFormat="1" applyFont="1" applyFill="1" applyAlignment="1" applyProtection="1">
      <alignment vertical="center"/>
      <protection locked="0"/>
    </xf>
    <xf numFmtId="177" fontId="0" fillId="0" borderId="0" xfId="0" applyNumberFormat="1" applyFont="1" applyFill="1" applyAlignment="1" applyProtection="1">
      <alignment vertical="center"/>
      <protection locked="0"/>
    </xf>
    <xf numFmtId="0" fontId="0" fillId="0" borderId="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182" fontId="46" fillId="0" borderId="1" xfId="0" applyNumberFormat="1" applyFont="1" applyFill="1" applyBorder="1" applyAlignment="1" applyProtection="1">
      <alignment horizontal="right" vertical="center" shrinkToFit="1"/>
      <protection locked="0" hidden="1"/>
    </xf>
    <xf numFmtId="178" fontId="46" fillId="0" borderId="1" xfId="55" applyNumberFormat="1" applyFont="1" applyFill="1" applyBorder="1" applyAlignment="1" applyProtection="1">
      <alignment vertical="center" shrinkToFit="1"/>
      <protection hidden="1"/>
    </xf>
    <xf numFmtId="0" fontId="27" fillId="0" borderId="1" xfId="0" applyFont="1" applyFill="1" applyBorder="1" applyAlignment="1" applyProtection="1">
      <alignment vertical="center" wrapText="1"/>
      <protection locked="0"/>
    </xf>
    <xf numFmtId="182" fontId="27" fillId="0" borderId="1" xfId="8804" applyNumberFormat="1" applyFont="1" applyFill="1" applyBorder="1" applyAlignment="1" applyProtection="1">
      <alignment horizontal="right" vertical="center"/>
      <protection locked="0"/>
    </xf>
    <xf numFmtId="178" fontId="27" fillId="0" borderId="1" xfId="55" applyNumberFormat="1" applyFont="1" applyFill="1" applyBorder="1" applyAlignment="1" applyProtection="1">
      <alignment vertical="center" shrinkToFit="1"/>
      <protection hidden="1"/>
    </xf>
    <xf numFmtId="182" fontId="27" fillId="0" borderId="1" xfId="0" applyNumberFormat="1" applyFont="1" applyFill="1" applyBorder="1" applyAlignment="1" applyProtection="1">
      <alignment horizontal="right" vertical="center"/>
      <protection locked="0"/>
    </xf>
    <xf numFmtId="182" fontId="27" fillId="0" borderId="1" xfId="0" applyNumberFormat="1" applyFont="1" applyFill="1" applyBorder="1" applyAlignment="1" applyProtection="1">
      <alignment horizontal="right" vertical="center" shrinkToFit="1"/>
      <protection locked="0"/>
    </xf>
    <xf numFmtId="0" fontId="7" fillId="0" borderId="1" xfId="0" applyFont="1" applyFill="1" applyBorder="1" applyAlignment="1" applyProtection="1">
      <alignment horizontal="center" vertical="center" wrapText="1"/>
      <protection locked="0"/>
    </xf>
    <xf numFmtId="1" fontId="7" fillId="0" borderId="1" xfId="6737" applyNumberFormat="1" applyFont="1" applyFill="1" applyBorder="1" applyAlignment="1" applyProtection="1">
      <alignment vertical="center" wrapText="1"/>
      <protection locked="0"/>
    </xf>
    <xf numFmtId="1" fontId="46" fillId="0" borderId="1" xfId="6737" applyNumberFormat="1" applyFont="1" applyFill="1" applyBorder="1" applyAlignment="1" applyProtection="1">
      <alignment horizontal="left" vertical="center" wrapText="1"/>
      <protection locked="0"/>
    </xf>
    <xf numFmtId="1" fontId="27" fillId="0" borderId="1" xfId="6737" applyNumberFormat="1" applyFont="1" applyFill="1" applyBorder="1" applyAlignment="1" applyProtection="1">
      <alignment vertical="center" wrapText="1"/>
      <protection locked="0"/>
    </xf>
    <xf numFmtId="1" fontId="46" fillId="0" borderId="1" xfId="6737" applyNumberFormat="1" applyFont="1" applyFill="1" applyBorder="1" applyAlignment="1" applyProtection="1">
      <alignment vertical="center" wrapText="1"/>
      <protection locked="0"/>
    </xf>
    <xf numFmtId="0" fontId="27" fillId="0" borderId="1" xfId="6737" applyNumberFormat="1" applyFont="1" applyFill="1" applyBorder="1" applyAlignment="1" applyProtection="1">
      <alignment vertical="center" wrapText="1"/>
      <protection locked="0"/>
    </xf>
    <xf numFmtId="3" fontId="27" fillId="0" borderId="1" xfId="6737" applyNumberFormat="1" applyFont="1" applyFill="1" applyBorder="1" applyAlignment="1" applyProtection="1">
      <alignment vertical="center" wrapText="1"/>
      <protection locked="0"/>
    </xf>
    <xf numFmtId="3" fontId="6" fillId="0" borderId="1" xfId="6737" applyNumberFormat="1" applyFont="1" applyFill="1" applyBorder="1" applyAlignment="1" applyProtection="1">
      <alignment vertical="center" wrapText="1"/>
      <protection locked="0"/>
    </xf>
    <xf numFmtId="0" fontId="27" fillId="0" borderId="1" xfId="8801" applyFont="1" applyFill="1" applyBorder="1" applyAlignment="1" applyProtection="1">
      <alignment horizontal="left" vertical="center" wrapText="1"/>
      <protection locked="0"/>
    </xf>
    <xf numFmtId="3" fontId="46" fillId="0" borderId="1" xfId="6737" applyNumberFormat="1" applyFont="1" applyFill="1" applyBorder="1" applyAlignment="1" applyProtection="1">
      <alignment vertical="center" wrapText="1"/>
      <protection locked="0"/>
    </xf>
    <xf numFmtId="182" fontId="27" fillId="0" borderId="1" xfId="8801" applyNumberFormat="1" applyFont="1" applyFill="1" applyBorder="1" applyAlignment="1" applyProtection="1">
      <alignment horizontal="right" vertical="center"/>
    </xf>
    <xf numFmtId="182" fontId="27" fillId="0" borderId="1" xfId="0" applyNumberFormat="1" applyFont="1" applyFill="1" applyBorder="1" applyAlignment="1" applyProtection="1">
      <alignment horizontal="right" vertical="center" shrinkToFit="1"/>
      <protection locked="0" hidden="1"/>
    </xf>
    <xf numFmtId="182" fontId="46" fillId="0" borderId="1" xfId="0" applyNumberFormat="1" applyFont="1" applyFill="1" applyBorder="1" applyAlignment="1" applyProtection="1">
      <alignment horizontal="right" vertical="center" shrinkToFit="1"/>
      <protection locked="0"/>
    </xf>
    <xf numFmtId="182" fontId="46" fillId="0" borderId="1" xfId="0" applyNumberFormat="1" applyFont="1" applyFill="1" applyBorder="1" applyAlignment="1" applyProtection="1">
      <alignment horizontal="right" vertical="center"/>
      <protection locked="0"/>
    </xf>
    <xf numFmtId="0" fontId="7" fillId="0" borderId="1" xfId="6737" applyFont="1" applyFill="1" applyBorder="1" applyAlignment="1" applyProtection="1">
      <alignment horizontal="center" vertical="center" wrapText="1"/>
      <protection locked="0"/>
    </xf>
    <xf numFmtId="0" fontId="6" fillId="0" borderId="1" xfId="6533" applyFont="1" applyFill="1" applyBorder="1" applyAlignment="1" applyProtection="1" quotePrefix="1">
      <alignment vertical="center"/>
      <protection locked="0"/>
    </xf>
    <xf numFmtId="0" fontId="6" fillId="0" borderId="1" xfId="5708" applyFont="1" applyFill="1" applyBorder="1" applyAlignment="1" applyProtection="1" quotePrefix="1">
      <alignment vertical="center"/>
      <protection locked="0"/>
    </xf>
    <xf numFmtId="0" fontId="7" fillId="0" borderId="1" xfId="6533"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hidden="1"/>
    </xf>
    <xf numFmtId="3" fontId="6" fillId="0" borderId="1" xfId="6533" applyNumberFormat="1" applyFont="1" applyFill="1" applyBorder="1" applyAlignment="1" applyProtection="1" quotePrefix="1">
      <alignment vertical="center"/>
      <protection locked="0"/>
    </xf>
    <xf numFmtId="0" fontId="6" fillId="4" borderId="1" xfId="6533" applyFont="1" applyFill="1" applyBorder="1" applyAlignment="1" applyProtection="1" quotePrefix="1">
      <alignment vertical="center"/>
      <protection locked="0"/>
    </xf>
    <xf numFmtId="0" fontId="6" fillId="2" borderId="1" xfId="5786" applyNumberFormat="1" applyFont="1" applyFill="1" applyBorder="1" applyAlignment="1" applyProtection="1" quotePrefix="1">
      <alignment horizontal="left" vertical="center"/>
      <protection locked="0"/>
    </xf>
    <xf numFmtId="0" fontId="6" fillId="0" borderId="1" xfId="0" applyFont="1" applyFill="1" applyBorder="1" applyAlignment="1" applyProtection="1" quotePrefix="1">
      <alignment vertical="center"/>
      <protection locked="0"/>
    </xf>
    <xf numFmtId="49" fontId="6" fillId="0" borderId="1" xfId="5708" applyNumberFormat="1" applyFont="1" applyFill="1" applyBorder="1" applyAlignment="1" applyProtection="1" quotePrefix="1">
      <alignment vertical="center"/>
      <protection locked="0"/>
    </xf>
    <xf numFmtId="0" fontId="7" fillId="2" borderId="1" xfId="5786" applyNumberFormat="1" applyFont="1" applyFill="1" applyBorder="1" applyAlignment="1" applyProtection="1" quotePrefix="1">
      <alignment horizontal="left" vertical="center"/>
      <protection locked="0"/>
    </xf>
    <xf numFmtId="0" fontId="7" fillId="2"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cellXfs>
  <cellStyles count="14517">
    <cellStyle name="常规" xfId="0" builtinId="0"/>
    <cellStyle name="货币[0]" xfId="1" builtinId="7"/>
    <cellStyle name="货币" xfId="2" builtinId="4"/>
    <cellStyle name="标题 5 4 13" xfId="3"/>
    <cellStyle name="百分比 2 6 3 10" xfId="4"/>
    <cellStyle name="链接单元格 2 12" xfId="5"/>
    <cellStyle name="百分比 2 2 3 5" xfId="6"/>
    <cellStyle name="注释 3 6 9" xfId="7"/>
    <cellStyle name="标题 2 4 3 8" xfId="8"/>
    <cellStyle name="输入" xfId="9" builtinId="20"/>
    <cellStyle name="检查单元格 8 3" xfId="10"/>
    <cellStyle name="标题 2 4 2 2 3 4" xfId="11"/>
    <cellStyle name="标题 5 3 10" xfId="12"/>
    <cellStyle name="百分比 2 3 2 2 3" xfId="13"/>
    <cellStyle name="适中 7 3 3" xfId="14"/>
    <cellStyle name="计算 5 5 6" xfId="15"/>
    <cellStyle name="汇总 3 2 10" xfId="16"/>
    <cellStyle name="标题 7 2 2_2016-2018年财政规划附表(2)" xfId="17"/>
    <cellStyle name="20% - 强调文字颜色 3" xfId="18" builtinId="38"/>
    <cellStyle name="百分比 2 5 14" xfId="19"/>
    <cellStyle name="百分比 3 5 4" xfId="20"/>
    <cellStyle name="百分比 2 8 2" xfId="21"/>
    <cellStyle name="标题 1 7 12" xfId="22"/>
    <cellStyle name="百分比 2 3 9" xfId="23"/>
    <cellStyle name="标题 2 5 5 7" xfId="24"/>
    <cellStyle name="百分比 2 4 2 3 3" xfId="25"/>
    <cellStyle name="好 3 3 3 13" xfId="26"/>
    <cellStyle name="百分比 2 3 5 4" xfId="27"/>
    <cellStyle name="千位分隔[0]" xfId="28" builtinId="6"/>
    <cellStyle name="40% - 强调文字颜色 3" xfId="29" builtinId="39"/>
    <cellStyle name="标题 2 2 3 3 10" xfId="30"/>
    <cellStyle name="标题 2 2 16" xfId="31"/>
    <cellStyle name="标题 1 3 4 3 13" xfId="32"/>
    <cellStyle name="标题 3 3 2 2 3 11" xfId="33"/>
    <cellStyle name="注释 2 3 2 5" xfId="34"/>
    <cellStyle name="差" xfId="35" builtinId="27"/>
    <cellStyle name="解释性文本 2 3 2 4" xfId="36"/>
    <cellStyle name="千位分隔" xfId="37" builtinId="3"/>
    <cellStyle name="标题 6 2 2 9" xfId="38"/>
    <cellStyle name="60% - 强调文字颜色 3" xfId="39" builtinId="40"/>
    <cellStyle name="输出 3 6 11" xfId="40"/>
    <cellStyle name="超链接" xfId="41" builtinId="8"/>
    <cellStyle name="百分比 2 2 2 2 3 5" xfId="42"/>
    <cellStyle name="好 3 4 3 10" xfId="43"/>
    <cellStyle name="警告文本 2 2 5" xfId="44"/>
    <cellStyle name="差 2 4 3 9" xfId="45"/>
    <cellStyle name="标题 4 3 6" xfId="46"/>
    <cellStyle name="解释性文本 5 2_2016-2018年财政规划附表(2)" xfId="47"/>
    <cellStyle name="百分比 2 5 9" xfId="48"/>
    <cellStyle name="百分比 2 2 2 2 8" xfId="49"/>
    <cellStyle name="警告文本 2 7" xfId="50"/>
    <cellStyle name="标题 3 4 2 2 3 7" xfId="51"/>
    <cellStyle name="标题 3 3 2 5" xfId="52"/>
    <cellStyle name="标题 1 3 2 4 12" xfId="53"/>
    <cellStyle name="百分比 2 3 4 3 4" xfId="54"/>
    <cellStyle name="百分比" xfId="55" builtinId="5"/>
    <cellStyle name="标题 2 2 6 2" xfId="56"/>
    <cellStyle name="百分比 2 3 3 12" xfId="57"/>
    <cellStyle name="已访问的超链接" xfId="58" builtinId="9"/>
    <cellStyle name="警告文本 4 16" xfId="59"/>
    <cellStyle name="注释" xfId="60" builtinId="10"/>
    <cellStyle name="百分比 2 3 4 9" xfId="61"/>
    <cellStyle name="60% - 强调文字颜色 2" xfId="62" builtinId="36"/>
    <cellStyle name="标题 4" xfId="63" builtinId="19"/>
    <cellStyle name="标题 4 3 18" xfId="64"/>
    <cellStyle name="标题 2 5 3 11" xfId="65"/>
    <cellStyle name="标题 8 2 3 7" xfId="66"/>
    <cellStyle name="标题 4 8 8" xfId="67"/>
    <cellStyle name="百分比 2 2 2 2 3 13" xfId="68"/>
    <cellStyle name="警告文本 2 2 13" xfId="69"/>
    <cellStyle name="输出 4 4 2 4" xfId="70"/>
    <cellStyle name="标题 2 7 3 8" xfId="71"/>
    <cellStyle name="百分比 2 5 3 5" xfId="72"/>
    <cellStyle name="输出 5 2 3 13" xfId="73"/>
    <cellStyle name="警告文本" xfId="74" builtinId="11"/>
    <cellStyle name="标题 5 6 10" xfId="75"/>
    <cellStyle name="标题 3 2 4 3 4" xfId="76"/>
    <cellStyle name="差 5 2 6" xfId="77"/>
    <cellStyle name="标题" xfId="78" builtinId="15"/>
    <cellStyle name="解释性文本" xfId="79" builtinId="53"/>
    <cellStyle name="标题 6 3 3 4" xfId="80"/>
    <cellStyle name="好 2 2 2 3 10" xfId="81"/>
    <cellStyle name="标题 4 3 2 2 10" xfId="82"/>
    <cellStyle name="标题 4 2 2 2 3 3" xfId="83"/>
    <cellStyle name="标题 1 5 2" xfId="84"/>
    <cellStyle name="标题 1" xfId="85" builtinId="16"/>
    <cellStyle name="标题 4 3 15" xfId="86"/>
    <cellStyle name="注释 4 6 13" xfId="87"/>
    <cellStyle name="标题 8 2 3 4" xfId="88"/>
    <cellStyle name="标题 4 8 5" xfId="89"/>
    <cellStyle name="百分比 2 2 2 2 3 10" xfId="90"/>
    <cellStyle name="警告文本 2 2 10" xfId="91"/>
    <cellStyle name="标题 1 2 2 4 13" xfId="92"/>
    <cellStyle name="输出 5 3 3" xfId="93"/>
    <cellStyle name="标题 2 7 3 5" xfId="94"/>
    <cellStyle name="百分比 4" xfId="95"/>
    <cellStyle name="百分比 2 5 3 2" xfId="96"/>
    <cellStyle name="标题 2" xfId="97" builtinId="17"/>
    <cellStyle name="标题 4 3 16" xfId="98"/>
    <cellStyle name="标题 8 2 3 5" xfId="99"/>
    <cellStyle name="标题 4 8 6" xfId="100"/>
    <cellStyle name="百分比 2 2 2 2 3 11" xfId="101"/>
    <cellStyle name="警告文本 2 2 11" xfId="102"/>
    <cellStyle name="输出 4 4 2 2" xfId="103"/>
    <cellStyle name="标题 2 7 3 6" xfId="104"/>
    <cellStyle name="百分比 5" xfId="105"/>
    <cellStyle name="百分比 2 5 3 3" xfId="106"/>
    <cellStyle name="60% - 强调文字颜色 1" xfId="107" builtinId="32"/>
    <cellStyle name="标题 3" xfId="108" builtinId="18"/>
    <cellStyle name="标题 4 3 17" xfId="109"/>
    <cellStyle name="标题 2 5 3 10" xfId="110"/>
    <cellStyle name="标题 8 2 3 6" xfId="111"/>
    <cellStyle name="标题 4 8 7" xfId="112"/>
    <cellStyle name="百分比 2 2 2 2 3 12" xfId="113"/>
    <cellStyle name="警告文本 2 2 12" xfId="114"/>
    <cellStyle name="输出 4 4 2 3" xfId="115"/>
    <cellStyle name="标题 2 7 3 7" xfId="116"/>
    <cellStyle name="百分比 2 5 3 4" xfId="117"/>
    <cellStyle name="适中 2 6 2" xfId="118"/>
    <cellStyle name="60% - 强调文字颜色 4" xfId="119" builtinId="44"/>
    <cellStyle name="标题 2 4 2 2 13" xfId="120"/>
    <cellStyle name="输出" xfId="121" builtinId="21"/>
    <cellStyle name="百分比 2 4 4 12" xfId="122"/>
    <cellStyle name="计算" xfId="123" builtinId="22"/>
    <cellStyle name="标题 1 2 2 4" xfId="124"/>
    <cellStyle name="差 2 2 7" xfId="125"/>
    <cellStyle name="链接单元格 3 4 3" xfId="126"/>
    <cellStyle name="检查单元格" xfId="127" builtinId="23"/>
    <cellStyle name="20% - 强调文字颜色 6" xfId="128" builtinId="50"/>
    <cellStyle name="标题 5 3 4" xfId="129"/>
    <cellStyle name="适中 4 2 4 6" xfId="130"/>
    <cellStyle name="百分比 3 5 7" xfId="131"/>
    <cellStyle name="强调文字颜色 2" xfId="132" builtinId="33"/>
    <cellStyle name="标题 3 4 3 2" xfId="133"/>
    <cellStyle name="标题 2 2 2 6" xfId="134"/>
    <cellStyle name="百分比 2 2 3 3 5" xfId="135"/>
    <cellStyle name="链接单元格" xfId="136" builtinId="24"/>
    <cellStyle name="标题 3 4 6 12" xfId="137"/>
    <cellStyle name="百分比 5 11" xfId="138"/>
    <cellStyle name="百分比 2 6 3 4" xfId="139"/>
    <cellStyle name="汇总" xfId="140" builtinId="25"/>
    <cellStyle name="汇总 4 2 14" xfId="141"/>
    <cellStyle name="好" xfId="142" builtinId="26"/>
    <cellStyle name="差 2 3 2" xfId="143"/>
    <cellStyle name="差 4 6 10" xfId="144"/>
    <cellStyle name="解释性文本 2 4 3 9" xfId="145"/>
    <cellStyle name="百分比 2 6 10" xfId="146"/>
    <cellStyle name="链接单元格 5 3 8" xfId="147"/>
    <cellStyle name="适中" xfId="148" builtinId="28"/>
    <cellStyle name="标题 3 4 2 4 12" xfId="149"/>
    <cellStyle name="百分比 2 2 4 3 13" xfId="150"/>
    <cellStyle name="百分比 2 3 3 7" xfId="151"/>
    <cellStyle name="链接单元格 7 14" xfId="152"/>
    <cellStyle name="20% - 强调文字颜色 5" xfId="153" builtinId="46"/>
    <cellStyle name="标题 5 3 3" xfId="154"/>
    <cellStyle name="适中 4 2 4 5" xfId="155"/>
    <cellStyle name="百分比 3 5 6" xfId="156"/>
    <cellStyle name="标题 2 2 2 5" xfId="157"/>
    <cellStyle name="百分比 2 2 3 3 4" xfId="158"/>
    <cellStyle name="标题 4 5 2" xfId="159"/>
    <cellStyle name="百分比 2 7 5" xfId="160"/>
    <cellStyle name="强调文字颜色 1" xfId="161" builtinId="29"/>
    <cellStyle name="百分比 2 5 12" xfId="162"/>
    <cellStyle name="链接单元格 2 4 14" xfId="163"/>
    <cellStyle name="20% - 强调文字颜色 1" xfId="164" builtinId="30"/>
    <cellStyle name="差 2 4 3 12" xfId="165"/>
    <cellStyle name="标题 2 3 2 3 5" xfId="166"/>
    <cellStyle name="百分比 3 5 2" xfId="167"/>
    <cellStyle name="40% - 强调文字颜色 1" xfId="168" builtinId="31"/>
    <cellStyle name="标题 2 2 14" xfId="169"/>
    <cellStyle name="标题 1 3 4 3 11" xfId="170"/>
    <cellStyle name="百分比 2 5 13" xfId="171"/>
    <cellStyle name="链接单元格 2 4 15" xfId="172"/>
    <cellStyle name="20% - 强调文字颜色 2" xfId="173" builtinId="34"/>
    <cellStyle name="差 2 4 3 13" xfId="174"/>
    <cellStyle name="百分比 3 5 3" xfId="175"/>
    <cellStyle name="40% - 强调文字颜色 2" xfId="176" builtinId="35"/>
    <cellStyle name="标题 2 2 15" xfId="177"/>
    <cellStyle name="标题 1 3 4 3 12" xfId="178"/>
    <cellStyle name="强调文字颜色 3" xfId="179" builtinId="37"/>
    <cellStyle name="标题 3 4 3 3" xfId="180"/>
    <cellStyle name="标题 2 2 2 7" xfId="181"/>
    <cellStyle name="百分比 2 2 3 3 6" xfId="182"/>
    <cellStyle name="强调文字颜色 4" xfId="183" builtinId="41"/>
    <cellStyle name="标题 3 4 3 4" xfId="184"/>
    <cellStyle name="标题 2 2 2 8" xfId="185"/>
    <cellStyle name="百分比 2 2 3 3 7" xfId="186"/>
    <cellStyle name="百分比 2 5 15" xfId="187"/>
    <cellStyle name="20% - 强调文字颜色 4" xfId="188" builtinId="42"/>
    <cellStyle name="标题 5 3 2" xfId="189"/>
    <cellStyle name="适中 4 2 4 4" xfId="190"/>
    <cellStyle name="百分比 3 5 5" xfId="191"/>
    <cellStyle name="40% - 强调文字颜色 4" xfId="192" builtinId="43"/>
    <cellStyle name="标题 4 4 2 2 3 10" xfId="193"/>
    <cellStyle name="标题 2 5 3 2" xfId="194"/>
    <cellStyle name="注释 4 6 3" xfId="195"/>
    <cellStyle name="标题 2 3 2 10" xfId="196"/>
    <cellStyle name="标题 2 2 17" xfId="197"/>
    <cellStyle name="标题 2 2 3 3 11" xfId="198"/>
    <cellStyle name="强调文字颜色 5" xfId="199" builtinId="45"/>
    <cellStyle name="标题 3 4 3 5" xfId="200"/>
    <cellStyle name="百分比 3 2 3 2" xfId="201"/>
    <cellStyle name="常规 2 3 2 2 2 12" xfId="202"/>
    <cellStyle name="标题 2 2 2 9" xfId="203"/>
    <cellStyle name="百分比 2 2 3 3 8" xfId="204"/>
    <cellStyle name="40% - 强调文字颜色 5" xfId="205" builtinId="47"/>
    <cellStyle name="标题 4 4 2 2 3 11" xfId="206"/>
    <cellStyle name="标题 2 5 3 3" xfId="207"/>
    <cellStyle name="注释 4 6 4" xfId="208"/>
    <cellStyle name="标题 2 3 2 11" xfId="209"/>
    <cellStyle name="标题 2 2 18" xfId="210"/>
    <cellStyle name="标题 2 2 3 3 12" xfId="211"/>
    <cellStyle name="适中 2 6 3" xfId="212"/>
    <cellStyle name="60% - 强调文字颜色 5" xfId="213" builtinId="48"/>
    <cellStyle name="强调文字颜色 6" xfId="214" builtinId="49"/>
    <cellStyle name="标题 3 4 3 6" xfId="215"/>
    <cellStyle name="百分比 3 2 3 3" xfId="216"/>
    <cellStyle name="常规 2 3 2 2 2 13" xfId="217"/>
    <cellStyle name="百分比 2 2 3 3 9" xfId="218"/>
    <cellStyle name="适中 8 2" xfId="219"/>
    <cellStyle name="40% - 强调文字颜色 6" xfId="220" builtinId="51"/>
    <cellStyle name="标题 4 4 2 2 3 12" xfId="221"/>
    <cellStyle name="标题 2 5 3 4" xfId="222"/>
    <cellStyle name="注释 4 6 5" xfId="223"/>
    <cellStyle name="标题 2 3 2 12" xfId="224"/>
    <cellStyle name="标题 2 2 3 3 13" xfId="225"/>
    <cellStyle name="适中 2 6 4" xfId="226"/>
    <cellStyle name="60% - 强调文字颜色 6" xfId="227" builtinId="52"/>
    <cellStyle name="标题 9 3 10" xfId="228"/>
    <cellStyle name="计算 2 3 2 5" xfId="229"/>
    <cellStyle name="标题 3 2 5 3" xfId="230"/>
    <cellStyle name="常规 3 8 10" xfId="231"/>
    <cellStyle name="标题 1 2 2 3 5" xfId="232"/>
    <cellStyle name="标题 1 2 2 2 11" xfId="233"/>
    <cellStyle name="百分比 2 19" xfId="234"/>
    <cellStyle name="标题 3 6_2016-2018年财政规划附表(2)" xfId="235"/>
    <cellStyle name="常规 2 5 2 2 3 13" xfId="236"/>
    <cellStyle name="百分比 2 13" xfId="237"/>
    <cellStyle name="标题 3 4 3 14" xfId="238"/>
    <cellStyle name="百分比 2 2 6 8" xfId="239"/>
    <cellStyle name="标题 2 7 3 3" xfId="240"/>
    <cellStyle name="标题 2 3 2 2 3 12" xfId="241"/>
    <cellStyle name="百分比 2" xfId="242"/>
    <cellStyle name="标题 3 2 5 2" xfId="243"/>
    <cellStyle name="标题 1 2 2 3 4" xfId="244"/>
    <cellStyle name="标题 1 2 2 2 10" xfId="245"/>
    <cellStyle name="百分比 2 18" xfId="246"/>
    <cellStyle name="百分比 2 2" xfId="247"/>
    <cellStyle name="百分比 2 15" xfId="248"/>
    <cellStyle name="百分比 2 20" xfId="249"/>
    <cellStyle name="标题 1 2 2 3 2" xfId="250"/>
    <cellStyle name="百分比 2 16" xfId="251"/>
    <cellStyle name="标题 1 2 2 3 3" xfId="252"/>
    <cellStyle name="百分比 2 17" xfId="253"/>
    <cellStyle name="百分比 5 13" xfId="254"/>
    <cellStyle name="百分比 2 2 10" xfId="255"/>
    <cellStyle name="百分比 2 6 3 6" xfId="256"/>
    <cellStyle name="百分比 5 14" xfId="257"/>
    <cellStyle name="百分比 2 2 11" xfId="258"/>
    <cellStyle name="百分比 2 6 3 7" xfId="259"/>
    <cellStyle name="警告文本 3 2 2 3 10" xfId="260"/>
    <cellStyle name="百分比 5 15" xfId="261"/>
    <cellStyle name="百分比 2 2 12" xfId="262"/>
    <cellStyle name="百分比 2 6 3 8" xfId="263"/>
    <cellStyle name="警告文本 3 2 2 3 11" xfId="264"/>
    <cellStyle name="百分比 2 10" xfId="265"/>
    <cellStyle name="标题 3 4 3 11" xfId="266"/>
    <cellStyle name="百分比 2 2 6 5" xfId="267"/>
    <cellStyle name="标题 2 4 6 8" xfId="268"/>
    <cellStyle name="百分比 2 11" xfId="269"/>
    <cellStyle name="标题 3 4 3 12" xfId="270"/>
    <cellStyle name="百分比 2 2 6 6" xfId="271"/>
    <cellStyle name="标题 2 4 6 9" xfId="272"/>
    <cellStyle name="百分比 2 12" xfId="273"/>
    <cellStyle name="标题 3 4 3 13" xfId="274"/>
    <cellStyle name="百分比 2 2 6 7" xfId="275"/>
    <cellStyle name="百分比 2 14" xfId="276"/>
    <cellStyle name="标题 3 4 3 15" xfId="277"/>
    <cellStyle name="百分比 2 2 6 9" xfId="278"/>
    <cellStyle name="百分比 2 2 13" xfId="279"/>
    <cellStyle name="百分比 2 6 3 9" xfId="280"/>
    <cellStyle name="汇总 2 3 10" xfId="281"/>
    <cellStyle name="警告文本 3 2 2 3 12" xfId="282"/>
    <cellStyle name="百分比 2 2 14" xfId="283"/>
    <cellStyle name="百分比 2 2 15" xfId="284"/>
    <cellStyle name="百分比 2 2 16" xfId="285"/>
    <cellStyle name="百分比 2 5 3 10" xfId="286"/>
    <cellStyle name="百分比 2 2 17" xfId="287"/>
    <cellStyle name="百分比 2 5 3 11" xfId="288"/>
    <cellStyle name="百分比 2 2 18" xfId="289"/>
    <cellStyle name="百分比 2 5 3 12" xfId="290"/>
    <cellStyle name="百分比 2 2 2" xfId="291"/>
    <cellStyle name="百分比 2 2 2 10" xfId="292"/>
    <cellStyle name="百分比 2 2 2 4 9" xfId="293"/>
    <cellStyle name="警告文本 4 8" xfId="294"/>
    <cellStyle name="百分比 2 2 2 11" xfId="295"/>
    <cellStyle name="百分比 2 2 2 12" xfId="296"/>
    <cellStyle name="百分比 2 2 2 13" xfId="297"/>
    <cellStyle name="标题 2 4 2 2 3 11" xfId="298"/>
    <cellStyle name="百分比 2 3 2 2 3 2" xfId="299"/>
    <cellStyle name="解释性文本 2 6 12" xfId="300"/>
    <cellStyle name="百分比 2 2 2 14" xfId="301"/>
    <cellStyle name="标题 2 4 2 2 3 12" xfId="302"/>
    <cellStyle name="百分比 2 3 2 2 3 3" xfId="303"/>
    <cellStyle name="解释性文本 2 6 13" xfId="304"/>
    <cellStyle name="标题 4 5 5 6" xfId="305"/>
    <cellStyle name="百分比 2 8 10" xfId="306"/>
    <cellStyle name="百分比 2 2 2 15" xfId="307"/>
    <cellStyle name="标题 2 4 2 2 3 13" xfId="308"/>
    <cellStyle name="标题 1 3 3_2016-2018年财政规划附表(2)" xfId="309"/>
    <cellStyle name="百分比 2 3 2 2 3 4" xfId="310"/>
    <cellStyle name="差 2 4 2 2" xfId="311"/>
    <cellStyle name="警告文本 6 3 8" xfId="312"/>
    <cellStyle name="标题 3 6 3 10" xfId="313"/>
    <cellStyle name="百分比 2 4 2" xfId="314"/>
    <cellStyle name="汇总 6 3 9" xfId="315"/>
    <cellStyle name="标题 4 5 5 7" xfId="316"/>
    <cellStyle name="百分比 2 8 11" xfId="317"/>
    <cellStyle name="标题 3 2 2 2 3 2" xfId="318"/>
    <cellStyle name="百分比 2 2 2 16" xfId="319"/>
    <cellStyle name="标题 8 6" xfId="320"/>
    <cellStyle name="标题 2 2 3 12" xfId="321"/>
    <cellStyle name="标题 2 2 2 4 13" xfId="322"/>
    <cellStyle name="百分比 2 3 2 2 3 10" xfId="323"/>
    <cellStyle name="差 4 4 3" xfId="324"/>
    <cellStyle name="百分比 2 3 2 2 3 5" xfId="325"/>
    <cellStyle name="差 2 4 2 3" xfId="326"/>
    <cellStyle name="警告文本 6 3 9" xfId="327"/>
    <cellStyle name="标题 3 6 3 11" xfId="328"/>
    <cellStyle name="百分比 2 4 3" xfId="329"/>
    <cellStyle name="标题 4 5 5 8" xfId="330"/>
    <cellStyle name="百分比 2 8 12" xfId="331"/>
    <cellStyle name="标题 2 4 2 5" xfId="332"/>
    <cellStyle name="百分比 2 2 2 2" xfId="333"/>
    <cellStyle name="百分比 2 2 2 2 10" xfId="334"/>
    <cellStyle name="好 3 4 3 6" xfId="335"/>
    <cellStyle name="标题 4 2 4 10" xfId="336"/>
    <cellStyle name="常规 4 3 2 9" xfId="337"/>
    <cellStyle name="百分比 2 2 2 2 11" xfId="338"/>
    <cellStyle name="好 3 4 3 7" xfId="339"/>
    <cellStyle name="标题 4 2 4 11" xfId="340"/>
    <cellStyle name="百分比 2 2 2 2 12" xfId="341"/>
    <cellStyle name="好 3 4 3 8" xfId="342"/>
    <cellStyle name="标题 4 2 4 12" xfId="343"/>
    <cellStyle name="百分比 2 2 2 2 13" xfId="344"/>
    <cellStyle name="好 3 4 3 9" xfId="345"/>
    <cellStyle name="标题 4 2 4 13" xfId="346"/>
    <cellStyle name="百分比 2 2 2 2 14" xfId="347"/>
    <cellStyle name="标题 4 2 4 14" xfId="348"/>
    <cellStyle name="百分比 2 2 2 2 15" xfId="349"/>
    <cellStyle name="警告文本 2 10" xfId="350"/>
    <cellStyle name="百分比 2 2 2 2 2" xfId="351"/>
    <cellStyle name="标题 7 3 3 4" xfId="352"/>
    <cellStyle name="标题 3 2 2 2 3 5" xfId="353"/>
    <cellStyle name="链接单元格 5 2 3 12" xfId="354"/>
    <cellStyle name="百分比 2 2 2 2 2 2" xfId="355"/>
    <cellStyle name="标题 5 2 4 11" xfId="356"/>
    <cellStyle name="适中 7 3 12" xfId="357"/>
    <cellStyle name="标题 2 4 3 3 5" xfId="358"/>
    <cellStyle name="好 3 2 15" xfId="359"/>
    <cellStyle name="百分比 2 3 2 2 12" xfId="360"/>
    <cellStyle name="解释性文本 2 6 9" xfId="361"/>
    <cellStyle name="标题 8 9" xfId="362"/>
    <cellStyle name="标题 2 2 3 15" xfId="363"/>
    <cellStyle name="百分比 2 3 2 2 3 13" xfId="364"/>
    <cellStyle name="差 4 4 6" xfId="365"/>
    <cellStyle name="百分比 2 3 2 2 3 8" xfId="366"/>
    <cellStyle name="输出 3 6 2" xfId="367"/>
    <cellStyle name="标题 4 2 3" xfId="368"/>
    <cellStyle name="百分比 2 4 6" xfId="369"/>
    <cellStyle name="标题 7 3 3 5" xfId="370"/>
    <cellStyle name="标题 3 2 2 2 3 6" xfId="371"/>
    <cellStyle name="链接单元格 5 2 3 13" xfId="372"/>
    <cellStyle name="百分比 2 2 2 2 2 3" xfId="373"/>
    <cellStyle name="标题 5 2 4 12" xfId="374"/>
    <cellStyle name="适中 7 3 13" xfId="375"/>
    <cellStyle name="标题 2 4 3 3 6" xfId="376"/>
    <cellStyle name="好 3 2 16" xfId="377"/>
    <cellStyle name="百分比 2 3 2 2 13" xfId="378"/>
    <cellStyle name="百分比 2 3 2 2 3 9" xfId="379"/>
    <cellStyle name="输出 3 6 3" xfId="380"/>
    <cellStyle name="百分比 2 3 6 2" xfId="381"/>
    <cellStyle name="标题 4 2 4" xfId="382"/>
    <cellStyle name="百分比 2 4 7" xfId="383"/>
    <cellStyle name="标题 7 3 3 6" xfId="384"/>
    <cellStyle name="标题 3 2 2 2 3 7" xfId="385"/>
    <cellStyle name="百分比 2 2 2 2 2 4" xfId="386"/>
    <cellStyle name="标题 5 2 4 13" xfId="387"/>
    <cellStyle name="标题 2 4 3 3 7" xfId="388"/>
    <cellStyle name="百分比 2 3 2 2 14" xfId="389"/>
    <cellStyle name="百分比 2 3 6 3" xfId="390"/>
    <cellStyle name="标题 4 2 5" xfId="391"/>
    <cellStyle name="百分比 2 4 8" xfId="392"/>
    <cellStyle name="标题 7 3 3 7" xfId="393"/>
    <cellStyle name="标题 3 2 2 2 3 8" xfId="394"/>
    <cellStyle name="百分比 2 2 2 2 2 5" xfId="395"/>
    <cellStyle name="标题 2 4 3 3 8" xfId="396"/>
    <cellStyle name="百分比 2 3 2 2 15" xfId="397"/>
    <cellStyle name="百分比 2 3 6 4" xfId="398"/>
    <cellStyle name="标题 4 2 6" xfId="399"/>
    <cellStyle name="百分比 2 4 9" xfId="400"/>
    <cellStyle name="百分比 2 2 2 2 3" xfId="401"/>
    <cellStyle name="警告文本 2 2" xfId="402"/>
    <cellStyle name="百分比 2 2 2 2 3 2" xfId="403"/>
    <cellStyle name="警告文本 2 2 2" xfId="404"/>
    <cellStyle name="差 2 4 3 6" xfId="405"/>
    <cellStyle name="标题 4 4 4 2 4" xfId="406"/>
    <cellStyle name="标题 4 3 3" xfId="407"/>
    <cellStyle name="百分比 2 5 6" xfId="408"/>
    <cellStyle name="百分比 2 2 2 2 3 3" xfId="409"/>
    <cellStyle name="警告文本 2 2 3" xfId="410"/>
    <cellStyle name="差 2 4 3 7" xfId="411"/>
    <cellStyle name="标题 4 4 4 2 5" xfId="412"/>
    <cellStyle name="解释性文本 5 5 10" xfId="413"/>
    <cellStyle name="标题 4 3 4" xfId="414"/>
    <cellStyle name="百分比 2 5 7" xfId="415"/>
    <cellStyle name="百分比 2 2 2 2 3 4" xfId="416"/>
    <cellStyle name="警告文本 2 2 4" xfId="417"/>
    <cellStyle name="差 2 4 3 8" xfId="418"/>
    <cellStyle name="标题 4 3 5" xfId="419"/>
    <cellStyle name="百分比 2 5 8" xfId="420"/>
    <cellStyle name="标题 4 6 2 2" xfId="421"/>
    <cellStyle name="百分比 2 2 2 2 3 6" xfId="422"/>
    <cellStyle name="好 3 4 3 11" xfId="423"/>
    <cellStyle name="警告文本 2 2 6" xfId="424"/>
    <cellStyle name="标题 4 6 2 3" xfId="425"/>
    <cellStyle name="标题 4 2 4 3 2" xfId="426"/>
    <cellStyle name="百分比 2 2 2 2 3 7" xfId="427"/>
    <cellStyle name="好 3 4 3 12" xfId="428"/>
    <cellStyle name="警告文本 2 2 7" xfId="429"/>
    <cellStyle name="标题 4 6 2 4" xfId="430"/>
    <cellStyle name="标题 4 2 4 3 3" xfId="431"/>
    <cellStyle name="百分比 2 2 2 2 3 8" xfId="432"/>
    <cellStyle name="好 3 4 3 13" xfId="433"/>
    <cellStyle name="警告文本 2 2 8" xfId="434"/>
    <cellStyle name="标题 4 6 2 5" xfId="435"/>
    <cellStyle name="标题 4 2 4 3 4" xfId="436"/>
    <cellStyle name="百分比 2 2 2 2 3 9" xfId="437"/>
    <cellStyle name="警告文本 2 2 9" xfId="438"/>
    <cellStyle name="百分比 2 3 6 10" xfId="439"/>
    <cellStyle name="百分比 2 2 2 2 4" xfId="440"/>
    <cellStyle name="警告文本 2 3" xfId="441"/>
    <cellStyle name="百分比 2 2 2 2 5" xfId="442"/>
    <cellStyle name="警告文本 2 4" xfId="443"/>
    <cellStyle name="百分比 2 2 2 2 6" xfId="444"/>
    <cellStyle name="警告文本 2 5" xfId="445"/>
    <cellStyle name="标题 3 4 2 2 3 5" xfId="446"/>
    <cellStyle name="标题 3 3 2 3" xfId="447"/>
    <cellStyle name="标题 1 3 2 4 10" xfId="448"/>
    <cellStyle name="百分比 2 3 4 3 2" xfId="449"/>
    <cellStyle name="百分比 2 2 2 2 7" xfId="450"/>
    <cellStyle name="警告文本 2 6" xfId="451"/>
    <cellStyle name="标题 3 4 2 2 3 6" xfId="452"/>
    <cellStyle name="标题 3 3 2 4" xfId="453"/>
    <cellStyle name="标题 1 3 2 4 11" xfId="454"/>
    <cellStyle name="百分比 2 3 4 3 3" xfId="455"/>
    <cellStyle name="百分比 2 2 2 2 9" xfId="456"/>
    <cellStyle name="警告文本 2 8" xfId="457"/>
    <cellStyle name="标题 3 4 2 2 3 8" xfId="458"/>
    <cellStyle name="标题 3 3 2 6" xfId="459"/>
    <cellStyle name="标题 1 3 2 4 13" xfId="460"/>
    <cellStyle name="百分比 2 3 4 3 5" xfId="461"/>
    <cellStyle name="标题 2 4 2 6" xfId="462"/>
    <cellStyle name="百分比 2 2 2 3" xfId="463"/>
    <cellStyle name="标题 1 5 3 3 13" xfId="464"/>
    <cellStyle name="百分比 2 2 2 3 2" xfId="465"/>
    <cellStyle name="标题 4 2 2 10" xfId="466"/>
    <cellStyle name="百分比 2 2 2 3 3" xfId="467"/>
    <cellStyle name="警告文本 3 2" xfId="468"/>
    <cellStyle name="标题 4 2 2 11" xfId="469"/>
    <cellStyle name="百分比 2 2 2 3 4" xfId="470"/>
    <cellStyle name="警告文本 3 3" xfId="471"/>
    <cellStyle name="标题 4 2 2 12" xfId="472"/>
    <cellStyle name="百分比 2 2 2 3 5" xfId="473"/>
    <cellStyle name="警告文本 3 4" xfId="474"/>
    <cellStyle name="标题 2 4 2 7" xfId="475"/>
    <cellStyle name="百分比 2 2 2 4" xfId="476"/>
    <cellStyle name="百分比 2 2 2 4 10" xfId="477"/>
    <cellStyle name="百分比 2 2 3" xfId="478"/>
    <cellStyle name="标题 4 2 6 10" xfId="479"/>
    <cellStyle name="百分比 2 2 2 4 11" xfId="480"/>
    <cellStyle name="百分比 2 2 4" xfId="481"/>
    <cellStyle name="标题 4 2 6 11" xfId="482"/>
    <cellStyle name="百分比 2 2 2 4 12" xfId="483"/>
    <cellStyle name="百分比 2 2 5" xfId="484"/>
    <cellStyle name="标题 4 2 6 12" xfId="485"/>
    <cellStyle name="百分比 2 2 2 4 13" xfId="486"/>
    <cellStyle name="标题 2 3 4_2016-2018年财政规划附表(2)" xfId="487"/>
    <cellStyle name="常规 2 2 2 4 3 10" xfId="488"/>
    <cellStyle name="常规 3 2 3 2 4" xfId="489"/>
    <cellStyle name="百分比 2 2 6" xfId="490"/>
    <cellStyle name="百分比 2 2 2 4 2" xfId="491"/>
    <cellStyle name="百分比 2 4 2 3 9" xfId="492"/>
    <cellStyle name="百分比 2 2 2 4 3" xfId="493"/>
    <cellStyle name="警告文本 4 2" xfId="494"/>
    <cellStyle name="标题 1 2 2 2 2 2" xfId="495"/>
    <cellStyle name="百分比 2 2 2 4 4" xfId="496"/>
    <cellStyle name="警告文本 4 3" xfId="497"/>
    <cellStyle name="标题 1 2 2 2 2 3" xfId="498"/>
    <cellStyle name="百分比 2 2 2 4 5" xfId="499"/>
    <cellStyle name="警告文本 4 4" xfId="500"/>
    <cellStyle name="标题 1 2 2 2 2 4" xfId="501"/>
    <cellStyle name="差 6 3 10" xfId="502"/>
    <cellStyle name="输入 4 2 4 2" xfId="503"/>
    <cellStyle name="百分比 2 2 2 4 6" xfId="504"/>
    <cellStyle name="警告文本 4 5" xfId="505"/>
    <cellStyle name="标题 1 2 2 2 2 5" xfId="506"/>
    <cellStyle name="差 6 3 11" xfId="507"/>
    <cellStyle name="汇总 6 3 2" xfId="508"/>
    <cellStyle name="输入 4 2 4 3" xfId="509"/>
    <cellStyle name="百分比 2 2 2 4 7" xfId="510"/>
    <cellStyle name="警告文本 4 6" xfId="511"/>
    <cellStyle name="警告文本 4 7" xfId="512"/>
    <cellStyle name="百分比 2 2 2 4 8" xfId="513"/>
    <cellStyle name="百分比 2 2 2 5" xfId="514"/>
    <cellStyle name="标题 2 4 2 8" xfId="515"/>
    <cellStyle name="百分比 2 2 2 6" xfId="516"/>
    <cellStyle name="标题 2 4 2 9" xfId="517"/>
    <cellStyle name="解释性文本 8 2" xfId="518"/>
    <cellStyle name="百分比 2 2 2 7" xfId="519"/>
    <cellStyle name="解释性文本 8 3" xfId="520"/>
    <cellStyle name="百分比 2 2 2 8" xfId="521"/>
    <cellStyle name="标题 7 3 10" xfId="522"/>
    <cellStyle name="解释性文本 8 4" xfId="523"/>
    <cellStyle name="百分比 2 2 2 9" xfId="524"/>
    <cellStyle name="标题 7 3 11" xfId="525"/>
    <cellStyle name="百分比 2 2 3 10" xfId="526"/>
    <cellStyle name="百分比 2 2 3 11" xfId="527"/>
    <cellStyle name="百分比 2 2 3 12" xfId="528"/>
    <cellStyle name="百分比 2 2 3 13" xfId="529"/>
    <cellStyle name="百分比 2 2 3 14" xfId="530"/>
    <cellStyle name="百分比 2 2 3 15" xfId="531"/>
    <cellStyle name="百分比 2 2 3 2" xfId="532"/>
    <cellStyle name="注释 3 6 6" xfId="533"/>
    <cellStyle name="标题 2 4 3 5" xfId="534"/>
    <cellStyle name="百分比 2 6 3" xfId="535"/>
    <cellStyle name="百分比 2 3 2 13" xfId="536"/>
    <cellStyle name="百分比 2 2 3 2 2" xfId="537"/>
    <cellStyle name="百分比 2 6 4" xfId="538"/>
    <cellStyle name="标题 4 4 4 3 2" xfId="539"/>
    <cellStyle name="百分比 2 3 2 14" xfId="540"/>
    <cellStyle name="百分比 2 2 3 2 3" xfId="541"/>
    <cellStyle name="百分比 2 6 5" xfId="542"/>
    <cellStyle name="标题 4 4 2" xfId="543"/>
    <cellStyle name="标题 4 4 4 3 3" xfId="544"/>
    <cellStyle name="百分比 2 3 2 15" xfId="545"/>
    <cellStyle name="百分比 2 2 3 2 4" xfId="546"/>
    <cellStyle name="百分比 2 6 6" xfId="547"/>
    <cellStyle name="标题 4 4 3" xfId="548"/>
    <cellStyle name="标题 4 4 4 3 4" xfId="549"/>
    <cellStyle name="百分比 2 3 2 16" xfId="550"/>
    <cellStyle name="百分比 2 2 3 2 5" xfId="551"/>
    <cellStyle name="标题 6 2 2 10" xfId="552"/>
    <cellStyle name="链接单元格 2 10" xfId="553"/>
    <cellStyle name="百分比 2 2 3 3" xfId="554"/>
    <cellStyle name="注释 3 6 7" xfId="555"/>
    <cellStyle name="标题 2 4 3 6" xfId="556"/>
    <cellStyle name="百分比 2 2 3 3 10" xfId="557"/>
    <cellStyle name="标题 2 2 2 15" xfId="558"/>
    <cellStyle name="标题 3 9" xfId="559"/>
    <cellStyle name="百分比 2 2 3 3 11" xfId="560"/>
    <cellStyle name="标题 2 2 2 16" xfId="561"/>
    <cellStyle name="百分比 2 2 3 3 12" xfId="562"/>
    <cellStyle name="百分比 2 2 3 3 13" xfId="563"/>
    <cellStyle name="百分比 2 7 3" xfId="564"/>
    <cellStyle name="百分比 2 2 3 3 2" xfId="565"/>
    <cellStyle name="适中 5_2015.1.3县级预算表" xfId="566"/>
    <cellStyle name="标题 2 2 2 3" xfId="567"/>
    <cellStyle name="输出 2 4_2016-2018年财政规划附表(2)" xfId="568"/>
    <cellStyle name="百分比 2 7 4" xfId="569"/>
    <cellStyle name="百分比 2 2 3 3 3" xfId="570"/>
    <cellStyle name="标题 2 2 2 4" xfId="571"/>
    <cellStyle name="链接单元格 2 11" xfId="572"/>
    <cellStyle name="百分比 2 2 3 4" xfId="573"/>
    <cellStyle name="注释 3 6 8" xfId="574"/>
    <cellStyle name="标题 2 4 3 7" xfId="575"/>
    <cellStyle name="百分比 2 6 3 11" xfId="576"/>
    <cellStyle name="链接单元格 2 13" xfId="577"/>
    <cellStyle name="百分比 2 2 3 6" xfId="578"/>
    <cellStyle name="标题 2 4 3 9" xfId="579"/>
    <cellStyle name="百分比 2 6 3 12" xfId="580"/>
    <cellStyle name="链接单元格 2 14" xfId="581"/>
    <cellStyle name="百分比 2 2 3 7" xfId="582"/>
    <cellStyle name="百分比 2 6 3 13" xfId="583"/>
    <cellStyle name="链接单元格 2 15" xfId="584"/>
    <cellStyle name="百分比 2 2 3 8" xfId="585"/>
    <cellStyle name="链接单元格 2 16" xfId="586"/>
    <cellStyle name="百分比 2 2 3 9" xfId="587"/>
    <cellStyle name="差 6 4" xfId="588"/>
    <cellStyle name="标题 2 3 4 2 2" xfId="589"/>
    <cellStyle name="百分比 2 6 2 3" xfId="590"/>
    <cellStyle name="标题 1 5 2 11" xfId="591"/>
    <cellStyle name="百分比 2 2 4 10" xfId="592"/>
    <cellStyle name="适中 3 2 2 3 13" xfId="593"/>
    <cellStyle name="标题 3 5 5 5" xfId="594"/>
    <cellStyle name="百分比 2 6 2 4" xfId="595"/>
    <cellStyle name="标题 1 5 2 12" xfId="596"/>
    <cellStyle name="百分比 2 2 4 11" xfId="597"/>
    <cellStyle name="标题 3 5 5 6" xfId="598"/>
    <cellStyle name="百分比 2 6 2 5" xfId="599"/>
    <cellStyle name="标题 1 5 2 13" xfId="600"/>
    <cellStyle name="百分比 2 2 4 12" xfId="601"/>
    <cellStyle name="标题 3 5 5 7" xfId="602"/>
    <cellStyle name="百分比 2 2 4 13" xfId="603"/>
    <cellStyle name="标题 3 5 5 8" xfId="604"/>
    <cellStyle name="百分比 2 2 4 14" xfId="605"/>
    <cellStyle name="标题 3 5 5 9" xfId="606"/>
    <cellStyle name="百分比 2 2 4 15" xfId="607"/>
    <cellStyle name="百分比 2 4 4 13" xfId="608"/>
    <cellStyle name="标题 2 4 2 2 14" xfId="609"/>
    <cellStyle name="百分比 2 2 4 2" xfId="610"/>
    <cellStyle name="标题 2 4 4 5" xfId="611"/>
    <cellStyle name="常规 2 2 2 2 2 4" xfId="612"/>
    <cellStyle name="标题 3 5 16" xfId="613"/>
    <cellStyle name="百分比 2 2 4 2 2" xfId="614"/>
    <cellStyle name="标题 4 4 2 2 2 3" xfId="615"/>
    <cellStyle name="常规 2 3 2 3 6" xfId="616"/>
    <cellStyle name="差 2 17" xfId="617"/>
    <cellStyle name="百分比 2 2 4 2 3" xfId="618"/>
    <cellStyle name="标题 4 4 2 2 2 4" xfId="619"/>
    <cellStyle name="常规 2 3 2 3 7" xfId="620"/>
    <cellStyle name="差 2 18" xfId="621"/>
    <cellStyle name="百分比 2 2 4 2 4" xfId="622"/>
    <cellStyle name="标题 4 4 2 2 2 5" xfId="623"/>
    <cellStyle name="百分比 2 2 4 2 5" xfId="624"/>
    <cellStyle name="百分比 2 2 4 3" xfId="625"/>
    <cellStyle name="标题 2 4 4 6" xfId="626"/>
    <cellStyle name="常规 2 2 2 2 2 5" xfId="627"/>
    <cellStyle name="标题 3 5 17" xfId="628"/>
    <cellStyle name="链接单元格 7 11" xfId="629"/>
    <cellStyle name="百分比 2 3 3 4" xfId="630"/>
    <cellStyle name="百分比 2 2 4 3 10" xfId="631"/>
    <cellStyle name="标题 2 3 2 15" xfId="632"/>
    <cellStyle name="注释 4 6 8" xfId="633"/>
    <cellStyle name="标题 2 5 3 7" xfId="634"/>
    <cellStyle name="链接单元格 7 12" xfId="635"/>
    <cellStyle name="百分比 2 3 3 5" xfId="636"/>
    <cellStyle name="百分比 2 2 4 3 11" xfId="637"/>
    <cellStyle name="标题 2 3 2 16" xfId="638"/>
    <cellStyle name="注释 4 6 9" xfId="639"/>
    <cellStyle name="标题 2 5 3 8" xfId="640"/>
    <cellStyle name="链接单元格 7 13" xfId="641"/>
    <cellStyle name="百分比 2 3 3 6" xfId="642"/>
    <cellStyle name="百分比 2 2 4 3 12" xfId="643"/>
    <cellStyle name="标题 2 5 3 9" xfId="644"/>
    <cellStyle name="百分比 2 2 4 3 2" xfId="645"/>
    <cellStyle name="注释 2 5 4" xfId="646"/>
    <cellStyle name="标题 2 3 2 3" xfId="647"/>
    <cellStyle name="差 5 5 10" xfId="648"/>
    <cellStyle name="标题 4 4 2 2 3 3" xfId="649"/>
    <cellStyle name="百分比 2 2 4 3 3" xfId="650"/>
    <cellStyle name="注释 2 5 5" xfId="651"/>
    <cellStyle name="标题 2 3 2 4" xfId="652"/>
    <cellStyle name="差 5 5 11" xfId="653"/>
    <cellStyle name="标题 4 4 2 2 3 4" xfId="654"/>
    <cellStyle name="百分比 2 2 4 3 4" xfId="655"/>
    <cellStyle name="标题 1 4 2 10" xfId="656"/>
    <cellStyle name="标题 2 3 2 5" xfId="657"/>
    <cellStyle name="差 5 5 12" xfId="658"/>
    <cellStyle name="标题 4 4 2 2 3 5" xfId="659"/>
    <cellStyle name="百分比 2 2 4 3 5" xfId="660"/>
    <cellStyle name="标题 1 4 2 11" xfId="661"/>
    <cellStyle name="标题 2 3 2 6" xfId="662"/>
    <cellStyle name="差 5 5 13" xfId="663"/>
    <cellStyle name="标题 4 4 2 2 3 6" xfId="664"/>
    <cellStyle name="百分比 2 2 4 3 6" xfId="665"/>
    <cellStyle name="标题 1 4 2 12" xfId="666"/>
    <cellStyle name="标题 2 3 2 7" xfId="667"/>
    <cellStyle name="标题 4 4 2 2 3 7" xfId="668"/>
    <cellStyle name="百分比 2 2 4 3 7" xfId="669"/>
    <cellStyle name="标题 1 4 2 13" xfId="670"/>
    <cellStyle name="标题 2 3 2 8" xfId="671"/>
    <cellStyle name="标题 4 4 2 2 3 8" xfId="672"/>
    <cellStyle name="百分比 2 2 4 3 8" xfId="673"/>
    <cellStyle name="标题 1 4 2 14" xfId="674"/>
    <cellStyle name="标题 2 3 2 9" xfId="675"/>
    <cellStyle name="标题 4 4 2 2 3 9" xfId="676"/>
    <cellStyle name="计算 4 3 10" xfId="677"/>
    <cellStyle name="百分比 2 2 4 3 9" xfId="678"/>
    <cellStyle name="标题 1 4 2 15" xfId="679"/>
    <cellStyle name="百分比 2 2 4 4" xfId="680"/>
    <cellStyle name="标题 2 4 4 7" xfId="681"/>
    <cellStyle name="百分比 2 2 4 5" xfId="682"/>
    <cellStyle name="标题 2 4 4 8" xfId="683"/>
    <cellStyle name="百分比 2 2 4 6" xfId="684"/>
    <cellStyle name="标题 2 4 4 9" xfId="685"/>
    <cellStyle name="百分比 2 2 4 7" xfId="686"/>
    <cellStyle name="百分比 2 2 4 8" xfId="687"/>
    <cellStyle name="差 7 3" xfId="688"/>
    <cellStyle name="标题 1 2 4_2016-2018年财政规划附表(2)" xfId="689"/>
    <cellStyle name="百分比 2 2 4 9" xfId="690"/>
    <cellStyle name="差 7 4" xfId="691"/>
    <cellStyle name="标题 2 3 4 3 2" xfId="692"/>
    <cellStyle name="百分比 2 2 5 2" xfId="693"/>
    <cellStyle name="标题 2 4 5 5" xfId="694"/>
    <cellStyle name="百分比 2 2 5 3" xfId="695"/>
    <cellStyle name="百分比 2 2 5 4" xfId="696"/>
    <cellStyle name="百分比 2 2 5 5" xfId="697"/>
    <cellStyle name="百分比 2 3 5 5" xfId="698"/>
    <cellStyle name="标题 2 2_2015.1.3县级预算表" xfId="699"/>
    <cellStyle name="百分比 2 4 2 3 4" xfId="700"/>
    <cellStyle name="标题 2 5 5 8" xfId="701"/>
    <cellStyle name="百分比 2 2 6 10" xfId="702"/>
    <cellStyle name="标题 2 2 3 3 2" xfId="703"/>
    <cellStyle name="百分比 2 4 2 3 5" xfId="704"/>
    <cellStyle name="标题 2 5 5 9" xfId="705"/>
    <cellStyle name="标题 5 4 3 10" xfId="706"/>
    <cellStyle name="汇总 3 3 3 10" xfId="707"/>
    <cellStyle name="百分比 2 2 6 11" xfId="708"/>
    <cellStyle name="标题 2 2 3 3 3" xfId="709"/>
    <cellStyle name="百分比 2 4 2 3 6" xfId="710"/>
    <cellStyle name="标题 5 4 3 11" xfId="711"/>
    <cellStyle name="汇总 3 3 3 11" xfId="712"/>
    <cellStyle name="百分比 2 2 6 12" xfId="713"/>
    <cellStyle name="标题 2 2 3 3 4" xfId="714"/>
    <cellStyle name="百分比 2 4 2 3 7" xfId="715"/>
    <cellStyle name="标题 5 4 3 12" xfId="716"/>
    <cellStyle name="汇总 3 3 3 12" xfId="717"/>
    <cellStyle name="百分比 2 2 6 13" xfId="718"/>
    <cellStyle name="标题 2 2 3 3 5" xfId="719"/>
    <cellStyle name="百分比 2 3 16" xfId="720"/>
    <cellStyle name="标题 1 7 3 6" xfId="721"/>
    <cellStyle name="百分比 2 2 6 2" xfId="722"/>
    <cellStyle name="标题 2 4 6 5" xfId="723"/>
    <cellStyle name="百分比 2 3 17" xfId="724"/>
    <cellStyle name="常规 2 3 4 3 10" xfId="725"/>
    <cellStyle name="标题 1 7 3 7" xfId="726"/>
    <cellStyle name="百分比 2 2 6 3" xfId="727"/>
    <cellStyle name="标题 2 4 6 6" xfId="728"/>
    <cellStyle name="百分比 2 3 18" xfId="729"/>
    <cellStyle name="常规 2 3 4 3 11" xfId="730"/>
    <cellStyle name="标题 1 7 3 8" xfId="731"/>
    <cellStyle name="标题 2 4 6 7" xfId="732"/>
    <cellStyle name="百分比 2 2 6 4" xfId="733"/>
    <cellStyle name="标题 3 4 3 10" xfId="734"/>
    <cellStyle name="百分比 2 3 4 2" xfId="735"/>
    <cellStyle name="标题 2 5 4 5" xfId="736"/>
    <cellStyle name="百分比 2 2 7" xfId="737"/>
    <cellStyle name="百分比 2 4 2 2 2" xfId="738"/>
    <cellStyle name="百分比 2 3 4 3" xfId="739"/>
    <cellStyle name="百分比 2 2 8" xfId="740"/>
    <cellStyle name="百分比 2 4 2 2 3" xfId="741"/>
    <cellStyle name="百分比 2 3 4 4" xfId="742"/>
    <cellStyle name="百分比 2 2 9" xfId="743"/>
    <cellStyle name="汇总 4 3 3 10" xfId="744"/>
    <cellStyle name="百分比 2 3" xfId="745"/>
    <cellStyle name="链接单元格 2 2 12" xfId="746"/>
    <cellStyle name="百分比 2 3 10" xfId="747"/>
    <cellStyle name="标题 1 3 4 3 8" xfId="748"/>
    <cellStyle name="链接单元格 2 2 13" xfId="749"/>
    <cellStyle name="百分比 2 3 11" xfId="750"/>
    <cellStyle name="标题 1 3 4 3 9" xfId="751"/>
    <cellStyle name="链接单元格 2 2 14" xfId="752"/>
    <cellStyle name="百分比 2 3 12" xfId="753"/>
    <cellStyle name="标题 1 7 3 2" xfId="754"/>
    <cellStyle name="链接单元格 2 2 15" xfId="755"/>
    <cellStyle name="百分比 2 3 13" xfId="756"/>
    <cellStyle name="标题 1 7 3 3" xfId="757"/>
    <cellStyle name="链接单元格 2 2 16" xfId="758"/>
    <cellStyle name="百分比 2 3 14" xfId="759"/>
    <cellStyle name="标题 1 5 3_2016-2018年财政规划附表(2)" xfId="760"/>
    <cellStyle name="标题 1 7 3 4" xfId="761"/>
    <cellStyle name="百分比 2 3 15" xfId="762"/>
    <cellStyle name="标题 1 7 3 5" xfId="763"/>
    <cellStyle name="百分比 2 3 2 2 2 4" xfId="764"/>
    <cellStyle name="标题 3 3 2 2 3 7" xfId="765"/>
    <cellStyle name="百分比 2 3 2" xfId="766"/>
    <cellStyle name="百分比 2 3 2 10" xfId="767"/>
    <cellStyle name="标题 3 3 6 9" xfId="768"/>
    <cellStyle name="百分比 2 3 2 11" xfId="769"/>
    <cellStyle name="标题 1 3 4_2016-2018年财政规划附表(2)" xfId="770"/>
    <cellStyle name="百分比 2 6 2" xfId="771"/>
    <cellStyle name="百分比 2 3 2 12" xfId="772"/>
    <cellStyle name="百分比 2 3 2 2" xfId="773"/>
    <cellStyle name="标题 2 3 3_2016-2018年财政规划附表(2)" xfId="774"/>
    <cellStyle name="标题 2 5 2 5" xfId="775"/>
    <cellStyle name="差 2 2 2 10" xfId="776"/>
    <cellStyle name="百分比 2 8 13" xfId="777"/>
    <cellStyle name="标题 4 5 5 9" xfId="778"/>
    <cellStyle name="百分比 2 4 4" xfId="779"/>
    <cellStyle name="标题 3 6 3 12" xfId="780"/>
    <cellStyle name="差 2 4 2 4" xfId="781"/>
    <cellStyle name="百分比 2 3 2 2 3 6" xfId="782"/>
    <cellStyle name="差 4 4 4" xfId="783"/>
    <cellStyle name="百分比 2 3 2 2 3 11" xfId="784"/>
    <cellStyle name="标题 2 2 3 13" xfId="785"/>
    <cellStyle name="标题 8 7" xfId="786"/>
    <cellStyle name="解释性文本 2 6 7" xfId="787"/>
    <cellStyle name="百分比 2 3 2 2 10" xfId="788"/>
    <cellStyle name="链接单元格 2 2 2 14" xfId="789"/>
    <cellStyle name="好 3 2 13" xfId="790"/>
    <cellStyle name="标题 2 4 3 3 3" xfId="791"/>
    <cellStyle name="差 2 2 2 2 4" xfId="792"/>
    <cellStyle name="百分比 2 4 5" xfId="793"/>
    <cellStyle name="标题 3 6 3 13" xfId="794"/>
    <cellStyle name="标题 4 2 2" xfId="795"/>
    <cellStyle name="差 2 4 2 5" xfId="796"/>
    <cellStyle name="百分比 2 3 2 2 3 7" xfId="797"/>
    <cellStyle name="差 4 4 5" xfId="798"/>
    <cellStyle name="百分比 2 3 2 2 3 12" xfId="799"/>
    <cellStyle name="标题 2 2 3 14" xfId="800"/>
    <cellStyle name="标题 8 8" xfId="801"/>
    <cellStyle name="解释性文本 2 6 8" xfId="802"/>
    <cellStyle name="百分比 2 3 2 2 11" xfId="803"/>
    <cellStyle name="链接单元格 2 2 2 15" xfId="804"/>
    <cellStyle name="好 3 2 14" xfId="805"/>
    <cellStyle name="标题 2 4 3 3 4" xfId="806"/>
    <cellStyle name="适中 7 3 11" xfId="807"/>
    <cellStyle name="标题 5 2 4 10" xfId="808"/>
    <cellStyle name="差 2 2 2 2 5" xfId="809"/>
    <cellStyle name="百分比 2 3 2 2 2" xfId="810"/>
    <cellStyle name="百分比 2 3 2 2 2 2" xfId="811"/>
    <cellStyle name="标题 3 3 2 2 3 5" xfId="812"/>
    <cellStyle name="百分比 2 3 2 2 2 3" xfId="813"/>
    <cellStyle name="标题 3 3 2 2 3 6" xfId="814"/>
    <cellStyle name="百分比 2 3 3" xfId="815"/>
    <cellStyle name="百分比 2 3 2 2 2 5" xfId="816"/>
    <cellStyle name="标题 3 3 2 2 3 8" xfId="817"/>
    <cellStyle name="百分比 2 3 2 2 4" xfId="818"/>
    <cellStyle name="百分比 2 3 2 2 5" xfId="819"/>
    <cellStyle name="百分比 2 3 2 2 6" xfId="820"/>
    <cellStyle name="百分比 2 3 2 2 7" xfId="821"/>
    <cellStyle name="百分比 2 3 2 2 8" xfId="822"/>
    <cellStyle name="百分比 2 3 2 2 9" xfId="823"/>
    <cellStyle name="标题 1 2 3 10" xfId="824"/>
    <cellStyle name="百分比 2 3 2 3" xfId="825"/>
    <cellStyle name="标题 2 5 2 6" xfId="826"/>
    <cellStyle name="差 2 2 2 11" xfId="827"/>
    <cellStyle name="百分比 2 3 2 3 2" xfId="828"/>
    <cellStyle name="标题 1 5 5 6" xfId="829"/>
    <cellStyle name="百分比 2 3 2 3 3" xfId="830"/>
    <cellStyle name="标题 1 5 5 7" xfId="831"/>
    <cellStyle name="百分比 2 3 2 3 4" xfId="832"/>
    <cellStyle name="标题 1 5 5 8" xfId="833"/>
    <cellStyle name="百分比 2 3 2 3 5" xfId="834"/>
    <cellStyle name="标题 1 5 5 9" xfId="835"/>
    <cellStyle name="百分比 2 3 2 4" xfId="836"/>
    <cellStyle name="标题 2 5 2 7" xfId="837"/>
    <cellStyle name="差 2 2 2 12" xfId="838"/>
    <cellStyle name="百分比 2 3 2 4 10" xfId="839"/>
    <cellStyle name="百分比 2 3 2 4 2" xfId="840"/>
    <cellStyle name="百分比 2 3 2 4 11" xfId="841"/>
    <cellStyle name="百分比 2 3 2 4 3" xfId="842"/>
    <cellStyle name="百分比 2 3 2 4 12" xfId="843"/>
    <cellStyle name="百分比 2 3 2 4 4" xfId="844"/>
    <cellStyle name="百分比 2 3 2 4 13" xfId="845"/>
    <cellStyle name="百分比 2 3 2 4 5" xfId="846"/>
    <cellStyle name="百分比 2 3 2 4 6" xfId="847"/>
    <cellStyle name="百分比 2 3 2 4 7" xfId="848"/>
    <cellStyle name="标题 6 2 2 3 2" xfId="849"/>
    <cellStyle name="百分比 2 3 2 4 8" xfId="850"/>
    <cellStyle name="标题 6 2 2 3 3" xfId="851"/>
    <cellStyle name="百分比 2 3 2 4 9" xfId="852"/>
    <cellStyle name="标题 2 2 2 2 10" xfId="853"/>
    <cellStyle name="标题 6 2 2 3 4" xfId="854"/>
    <cellStyle name="百分比 2 3 2 5" xfId="855"/>
    <cellStyle name="标题 2 5 2 8" xfId="856"/>
    <cellStyle name="差 2 2 2 13" xfId="857"/>
    <cellStyle name="百分比 2 3 2 6" xfId="858"/>
    <cellStyle name="标题 2 5 2 9" xfId="859"/>
    <cellStyle name="差 2 2 2 14" xfId="860"/>
    <cellStyle name="百分比 2 3 2 7" xfId="861"/>
    <cellStyle name="差 2 2 2 15" xfId="862"/>
    <cellStyle name="百分比 2 3 2 8" xfId="863"/>
    <cellStyle name="百分比 2 3 2 9" xfId="864"/>
    <cellStyle name="百分比 2 3 3 10" xfId="865"/>
    <cellStyle name="标题 5 4 9" xfId="866"/>
    <cellStyle name="百分比 2 3 3 11" xfId="867"/>
    <cellStyle name="差 6 2 2" xfId="868"/>
    <cellStyle name="百分比 2 3 3 13" xfId="869"/>
    <cellStyle name="标题 2 2 6 3" xfId="870"/>
    <cellStyle name="差 6 2 3" xfId="871"/>
    <cellStyle name="百分比 2 3 3 14" xfId="872"/>
    <cellStyle name="标题 2 2 6 4" xfId="873"/>
    <cellStyle name="差 6 2 4" xfId="874"/>
    <cellStyle name="百分比 2 3 3 15" xfId="875"/>
    <cellStyle name="标题 2 2 6 5" xfId="876"/>
    <cellStyle name="标题 2 3 2 13" xfId="877"/>
    <cellStyle name="注释 4 6 6" xfId="878"/>
    <cellStyle name="标题 2 5 3 5" xfId="879"/>
    <cellStyle name="百分比 2 3 3 2" xfId="880"/>
    <cellStyle name="标题 4 4 2 2 3 13" xfId="881"/>
    <cellStyle name="百分比 2 3 3 2 2" xfId="882"/>
    <cellStyle name="百分比 2 3 3 2 3" xfId="883"/>
    <cellStyle name="输出 4 10" xfId="884"/>
    <cellStyle name="百分比 2 3 3 2 4" xfId="885"/>
    <cellStyle name="输出 4 11" xfId="886"/>
    <cellStyle name="百分比 2 3 3 2 5" xfId="887"/>
    <cellStyle name="链接单元格 7 10" xfId="888"/>
    <cellStyle name="百分比 2 3 3 3" xfId="889"/>
    <cellStyle name="标题 2 3 2 14" xfId="890"/>
    <cellStyle name="注释 4 6 7" xfId="891"/>
    <cellStyle name="标题 2 5 3 6" xfId="892"/>
    <cellStyle name="百分比 2 3 3 3 10" xfId="893"/>
    <cellStyle name="检查单元格 7 4" xfId="894"/>
    <cellStyle name="标题 2 4 2 2 2 5" xfId="895"/>
    <cellStyle name="标题 3 2 2 15" xfId="896"/>
    <cellStyle name="百分比 2 3 3 3 11" xfId="897"/>
    <cellStyle name="检查单元格 7 5" xfId="898"/>
    <cellStyle name="标题 3 2 2 16" xfId="899"/>
    <cellStyle name="百分比 2 3 3 3 12" xfId="900"/>
    <cellStyle name="百分比 2 3 3 3 13" xfId="901"/>
    <cellStyle name="链接单元格 4 2 2_2016-2018年财政规划附表(2)" xfId="902"/>
    <cellStyle name="百分比 2 3 3 3 2" xfId="903"/>
    <cellStyle name="标题 3 2 2 3" xfId="904"/>
    <cellStyle name="百分比 2 3 3 3 3" xfId="905"/>
    <cellStyle name="标题 3 2 2 4" xfId="906"/>
    <cellStyle name="百分比 2 3 3 3 4" xfId="907"/>
    <cellStyle name="标题 3 2 2 5" xfId="908"/>
    <cellStyle name="百分比 2 3 3 3 5" xfId="909"/>
    <cellStyle name="标题 3 2 2 6" xfId="910"/>
    <cellStyle name="百分比 2 3 3 3 6" xfId="911"/>
    <cellStyle name="标题 3 2 2 7" xfId="912"/>
    <cellStyle name="百分比 2 3 3 3 7" xfId="913"/>
    <cellStyle name="标题 3 2 2 8" xfId="914"/>
    <cellStyle name="百分比 2 3 3 3 8" xfId="915"/>
    <cellStyle name="标题 3 2 2 9" xfId="916"/>
    <cellStyle name="百分比 2 3 3 3 9" xfId="917"/>
    <cellStyle name="链接单元格 7 15" xfId="918"/>
    <cellStyle name="百分比 2 3 3 8" xfId="919"/>
    <cellStyle name="百分比 2 3 3 9" xfId="920"/>
    <cellStyle name="百分比 2 3 4" xfId="921"/>
    <cellStyle name="标题 1 5_2015.1.3县级预算表" xfId="922"/>
    <cellStyle name="百分比 2 3 4 10" xfId="923"/>
    <cellStyle name="百分比 2 3 4 11" xfId="924"/>
    <cellStyle name="链接单元格 3 2 2 10" xfId="925"/>
    <cellStyle name="标题 4 3 4 3 2" xfId="926"/>
    <cellStyle name="百分比 2 3 4 12" xfId="927"/>
    <cellStyle name="链接单元格 3 2 2 11" xfId="928"/>
    <cellStyle name="标题 4 3 4 3 3" xfId="929"/>
    <cellStyle name="百分比 2 3 4 13" xfId="930"/>
    <cellStyle name="链接单元格 3 2 2 12" xfId="931"/>
    <cellStyle name="标题 4 3 4 3 4" xfId="932"/>
    <cellStyle name="百分比 2 3 4 14" xfId="933"/>
    <cellStyle name="链接单元格 3 2 2 13" xfId="934"/>
    <cellStyle name="标题 4 3 4 3 5" xfId="935"/>
    <cellStyle name="百分比 2 3 4 15" xfId="936"/>
    <cellStyle name="链接单元格 3 2 2 14" xfId="937"/>
    <cellStyle name="标题 4 3 4 3 6" xfId="938"/>
    <cellStyle name="输出 3 4 3 2" xfId="939"/>
    <cellStyle name="百分比 2 4 2 3 11" xfId="940"/>
    <cellStyle name="标题 7 2 4 5" xfId="941"/>
    <cellStyle name="百分比 2 3 4 2 2" xfId="942"/>
    <cellStyle name="标题 3 4 2 2 2 5" xfId="943"/>
    <cellStyle name="输出 3 4 3 3" xfId="944"/>
    <cellStyle name="百分比 2 4 2 3 12" xfId="945"/>
    <cellStyle name="标题 7 2 4 6" xfId="946"/>
    <cellStyle name="百分比 2 3 4 2 3" xfId="947"/>
    <cellStyle name="输出 3 4 3 4" xfId="948"/>
    <cellStyle name="百分比 2 4 2 3 13" xfId="949"/>
    <cellStyle name="标题 7 2 4 7" xfId="950"/>
    <cellStyle name="百分比 2 3 4 2 4" xfId="951"/>
    <cellStyle name="百分比 2 3 4 2 5" xfId="952"/>
    <cellStyle name="百分比 2 3 4 3 10" xfId="953"/>
    <cellStyle name="标题 3 3 2 15" xfId="954"/>
    <cellStyle name="百分比 2 3 4 3 11" xfId="955"/>
    <cellStyle name="标题 3 3 2 16" xfId="956"/>
    <cellStyle name="百分比 2 3 4 3 12" xfId="957"/>
    <cellStyle name="百分比 2 3 4 3 13" xfId="958"/>
    <cellStyle name="百分比 2 3 4 3 6" xfId="959"/>
    <cellStyle name="标题 3 3 2 7" xfId="960"/>
    <cellStyle name="标题 3 4 2 2 3 9" xfId="961"/>
    <cellStyle name="百分比 2 3 4 3 7" xfId="962"/>
    <cellStyle name="链接单元格 3 2 2 3 2" xfId="963"/>
    <cellStyle name="标题 3 3 2 8" xfId="964"/>
    <cellStyle name="百分比 2 3 4 3 8" xfId="965"/>
    <cellStyle name="链接单元格 3 2 2 3 3" xfId="966"/>
    <cellStyle name="标题 3 3 2 9" xfId="967"/>
    <cellStyle name="百分比 2 3 4 3 9" xfId="968"/>
    <cellStyle name="百分比 2 4 2 2 4" xfId="969"/>
    <cellStyle name="百分比 2 3 4 5" xfId="970"/>
    <cellStyle name="百分比 2 4 2 2 5" xfId="971"/>
    <cellStyle name="百分比 2 3 4 6" xfId="972"/>
    <cellStyle name="百分比 2 3 4 7" xfId="973"/>
    <cellStyle name="百分比 2 3 4 8" xfId="974"/>
    <cellStyle name="百分比 2 3 5" xfId="975"/>
    <cellStyle name="百分比 2 3 7" xfId="976"/>
    <cellStyle name="标题 1 7 10" xfId="977"/>
    <cellStyle name="百分比 2 3 5 2" xfId="978"/>
    <cellStyle name="好 3 3 3 11" xfId="979"/>
    <cellStyle name="标题 2 5 5 5" xfId="980"/>
    <cellStyle name="百分比 2 3 5 3" xfId="981"/>
    <cellStyle name="好 3 3 3 12" xfId="982"/>
    <cellStyle name="百分比 2 4 2 3 2" xfId="983"/>
    <cellStyle name="标题 2 5 5 6" xfId="984"/>
    <cellStyle name="百分比 2 3 8" xfId="985"/>
    <cellStyle name="标题 1 7 11" xfId="986"/>
    <cellStyle name="百分比 2 3 6" xfId="987"/>
    <cellStyle name="汇总 3 4 3 10" xfId="988"/>
    <cellStyle name="百分比 2 3 6 11" xfId="989"/>
    <cellStyle name="汇总 3 4 3 11" xfId="990"/>
    <cellStyle name="百分比 2 3 6 12" xfId="991"/>
    <cellStyle name="汇总 3 4 3 12" xfId="992"/>
    <cellStyle name="百分比 2 3 6 13" xfId="993"/>
    <cellStyle name="百分比 2 3 6 5" xfId="994"/>
    <cellStyle name="标题 1 6_2016-2018年财政规划附表(2)" xfId="995"/>
    <cellStyle name="百分比 2 3 6 6" xfId="996"/>
    <cellStyle name="百分比 2 3 6 7" xfId="997"/>
    <cellStyle name="链接单元格 2 3 12" xfId="998"/>
    <cellStyle name="百分比 2 4 10" xfId="999"/>
    <cellStyle name="标题 3 4 3_2016-2018年财政规划附表(2)" xfId="1000"/>
    <cellStyle name="百分比 2 3 6 8" xfId="1001"/>
    <cellStyle name="链接单元格 2 3 13" xfId="1002"/>
    <cellStyle name="百分比 2 4 11" xfId="1003"/>
    <cellStyle name="百分比 2 3 6 9" xfId="1004"/>
    <cellStyle name="汇总 4 3 3 11" xfId="1005"/>
    <cellStyle name="百分比 2 4" xfId="1006"/>
    <cellStyle name="差 2 4 2" xfId="1007"/>
    <cellStyle name="链接单元格 2 3 14" xfId="1008"/>
    <cellStyle name="百分比 2 4 12" xfId="1009"/>
    <cellStyle name="链接单元格 2 3 15" xfId="1010"/>
    <cellStyle name="百分比 2 4 13" xfId="1011"/>
    <cellStyle name="标题 1 2 3 3 2" xfId="1012"/>
    <cellStyle name="百分比 2 4 14" xfId="1013"/>
    <cellStyle name="标题 1 2 3 3 3" xfId="1014"/>
    <cellStyle name="百分比 2 4 15" xfId="1015"/>
    <cellStyle name="标题 1 2 3 3 4" xfId="1016"/>
    <cellStyle name="标题 3 3 5 2" xfId="1017"/>
    <cellStyle name="百分比 2 4 16" xfId="1018"/>
    <cellStyle name="标题 1 2 3 3 5" xfId="1019"/>
    <cellStyle name="标题 3 3 5 3" xfId="1020"/>
    <cellStyle name="百分比 2 8 3" xfId="1021"/>
    <cellStyle name="好 3 3 3 7" xfId="1022"/>
    <cellStyle name="百分比 2 4 2 10" xfId="1023"/>
    <cellStyle name="检查单元格 4 2 2 2 2" xfId="1024"/>
    <cellStyle name="常规 4 2 2 9" xfId="1025"/>
    <cellStyle name="标题 4 3 2 4 5" xfId="1026"/>
    <cellStyle name="标题 5 4 3 6" xfId="1027"/>
    <cellStyle name="百分比 2 8 4" xfId="1028"/>
    <cellStyle name="好 3 3 3 8" xfId="1029"/>
    <cellStyle name="百分比 2 4 2 11" xfId="1030"/>
    <cellStyle name="检查单元格 4 2 2 2 3" xfId="1031"/>
    <cellStyle name="标题 4 3 2 4 6" xfId="1032"/>
    <cellStyle name="标题 5 4 3 7" xfId="1033"/>
    <cellStyle name="百分比 2 8 5" xfId="1034"/>
    <cellStyle name="标题 4 6 2" xfId="1035"/>
    <cellStyle name="好 3 3 3 9" xfId="1036"/>
    <cellStyle name="百分比 2 4 2 12" xfId="1037"/>
    <cellStyle name="检查单元格 4 2 2 2 4" xfId="1038"/>
    <cellStyle name="标题 4 3 2 4 7" xfId="1039"/>
    <cellStyle name="输出 2 2 2 3 10" xfId="1040"/>
    <cellStyle name="检查单元格 4 2" xfId="1041"/>
    <cellStyle name="标题 5 4 3 8" xfId="1042"/>
    <cellStyle name="百分比 2 8 6" xfId="1043"/>
    <cellStyle name="标题 4 6 3" xfId="1044"/>
    <cellStyle name="百分比 2 4 2 13" xfId="1045"/>
    <cellStyle name="检查单元格 4 2 2 2 5" xfId="1046"/>
    <cellStyle name="标题 4 3 2 4 8" xfId="1047"/>
    <cellStyle name="输出 2 2 2 3 11" xfId="1048"/>
    <cellStyle name="检查单元格 4 3" xfId="1049"/>
    <cellStyle name="标题 5 4 3 9" xfId="1050"/>
    <cellStyle name="百分比 2 8 7" xfId="1051"/>
    <cellStyle name="标题 1 8 10" xfId="1052"/>
    <cellStyle name="标题 4 6 4" xfId="1053"/>
    <cellStyle name="百分比 2 4 2 14" xfId="1054"/>
    <cellStyle name="标题 4 3 2 4 9" xfId="1055"/>
    <cellStyle name="百分比 2 8 8" xfId="1056"/>
    <cellStyle name="标题 1 8 11" xfId="1057"/>
    <cellStyle name="标题 4 6 5" xfId="1058"/>
    <cellStyle name="百分比 2 4 2 15" xfId="1059"/>
    <cellStyle name="百分比 2 4 2 2" xfId="1060"/>
    <cellStyle name="标题 2 4 3 3 12" xfId="1061"/>
    <cellStyle name="注释 5 5 6" xfId="1062"/>
    <cellStyle name="链接单元格 3 4 3 10" xfId="1063"/>
    <cellStyle name="检查单元格 10" xfId="1064"/>
    <cellStyle name="好 5_2015.1.3县级预算表" xfId="1065"/>
    <cellStyle name="标题 2 6 2 5" xfId="1066"/>
    <cellStyle name="标题 3 2 2_2015.1.3县级预算表" xfId="1067"/>
    <cellStyle name="标题 4 3 2 11" xfId="1068"/>
    <cellStyle name="百分比 2 4 2 3" xfId="1069"/>
    <cellStyle name="标题 2 4 3 3 13" xfId="1070"/>
    <cellStyle name="标题 4 3 2 12" xfId="1071"/>
    <cellStyle name="标题 3 4 2 2_2016-2018年财政规划附表(2)" xfId="1072"/>
    <cellStyle name="百分比 2 4 2 3 10" xfId="1073"/>
    <cellStyle name="标题 7 2 4 4" xfId="1074"/>
    <cellStyle name="百分比 2 4 2 3 8" xfId="1075"/>
    <cellStyle name="标题 5 4 3 13" xfId="1076"/>
    <cellStyle name="百分比 2 4 2 4" xfId="1077"/>
    <cellStyle name="标题 4 3 2 13" xfId="1078"/>
    <cellStyle name="百分比 2 4 2 5" xfId="1079"/>
    <cellStyle name="标题 4 3 2 14" xfId="1080"/>
    <cellStyle name="百分比 2 4 2 6" xfId="1081"/>
    <cellStyle name="标题 4 3 2 15" xfId="1082"/>
    <cellStyle name="百分比 2 4 2 7" xfId="1083"/>
    <cellStyle name="标题 1 3_2015.1.3县级预算表" xfId="1084"/>
    <cellStyle name="标题 4 3 2 16" xfId="1085"/>
    <cellStyle name="百分比 2 4 2 8" xfId="1086"/>
    <cellStyle name="百分比 2 5 2" xfId="1087"/>
    <cellStyle name="百分比 3 15" xfId="1088"/>
    <cellStyle name="差 2 4 3 2" xfId="1089"/>
    <cellStyle name="百分比 2 4 2 9" xfId="1090"/>
    <cellStyle name="百分比 2 4 3 2" xfId="1091"/>
    <cellStyle name="标题 2 6 3 5" xfId="1092"/>
    <cellStyle name="百分比 2 4 3 3" xfId="1093"/>
    <cellStyle name="标题 2 6 3 6" xfId="1094"/>
    <cellStyle name="差 7 3 10" xfId="1095"/>
    <cellStyle name="百分比 2 4 3 4" xfId="1096"/>
    <cellStyle name="标题 2 6 3 7" xfId="1097"/>
    <cellStyle name="差 7 3 11" xfId="1098"/>
    <cellStyle name="百分比 2 4 3 5" xfId="1099"/>
    <cellStyle name="标题 2 6 3 8" xfId="1100"/>
    <cellStyle name="百分比 2 4 4 10" xfId="1101"/>
    <cellStyle name="标题 2 4 2 2 11" xfId="1102"/>
    <cellStyle name="百分比 2 4 4 11" xfId="1103"/>
    <cellStyle name="标题 2 4 2 2 12" xfId="1104"/>
    <cellStyle name="百分比 2 4 4 2" xfId="1105"/>
    <cellStyle name="百分比 2 4 4 3" xfId="1106"/>
    <cellStyle name="百分比 2 4 4 4" xfId="1107"/>
    <cellStyle name="百分比 2 4 4 5" xfId="1108"/>
    <cellStyle name="百分比 2 4 4 6" xfId="1109"/>
    <cellStyle name="百分比 2 4 4 7" xfId="1110"/>
    <cellStyle name="百分比 2 4 4 8" xfId="1111"/>
    <cellStyle name="标题 7 4 3 10" xfId="1112"/>
    <cellStyle name="百分比 2 7 2" xfId="1113"/>
    <cellStyle name="标题 4 2 4_2016-2018年财政规划附表(2)" xfId="1114"/>
    <cellStyle name="百分比 2 4 4 9" xfId="1115"/>
    <cellStyle name="标题 7 4 3 11" xfId="1116"/>
    <cellStyle name="汇总 4 3 3 12" xfId="1117"/>
    <cellStyle name="百分比 2 5" xfId="1118"/>
    <cellStyle name="差 2 4 3" xfId="1119"/>
    <cellStyle name="链接单元格 2 4 12" xfId="1120"/>
    <cellStyle name="百分比 2 5 10" xfId="1121"/>
    <cellStyle name="标题 2 3 2 3 3" xfId="1122"/>
    <cellStyle name="差 2 4 3 10" xfId="1123"/>
    <cellStyle name="链接单元格 2 4 13" xfId="1124"/>
    <cellStyle name="百分比 2 5 11" xfId="1125"/>
    <cellStyle name="标题 2 3 2 3 4" xfId="1126"/>
    <cellStyle name="差 2 4 3 11" xfId="1127"/>
    <cellStyle name="百分比 2 5 2 2" xfId="1128"/>
    <cellStyle name="标题 2 7 2 5" xfId="1129"/>
    <cellStyle name="百分比 2 5 2 3" xfId="1130"/>
    <cellStyle name="百分比 2 5 2 4" xfId="1131"/>
    <cellStyle name="百分比 2 5 2 5" xfId="1132"/>
    <cellStyle name="百分比 2 5 3" xfId="1133"/>
    <cellStyle name="百分比 3 16" xfId="1134"/>
    <cellStyle name="差 2 4 3 3" xfId="1135"/>
    <cellStyle name="百分比 2 5 3 13" xfId="1136"/>
    <cellStyle name="百分比 2 5 3 6" xfId="1137"/>
    <cellStyle name="标题 2 7 3 9" xfId="1138"/>
    <cellStyle name="百分比 2 5 3 7" xfId="1139"/>
    <cellStyle name="百分比 2 5 3 8" xfId="1140"/>
    <cellStyle name="百分比 2 5 3 9" xfId="1141"/>
    <cellStyle name="百分比 2 5 4" xfId="1142"/>
    <cellStyle name="好 4 2 2_2016-2018年财政规划附表(2)" xfId="1143"/>
    <cellStyle name="百分比 3 17" xfId="1144"/>
    <cellStyle name="标题 4 4 4 2 2" xfId="1145"/>
    <cellStyle name="差 2 4 3 4" xfId="1146"/>
    <cellStyle name="百分比 2 5 5" xfId="1147"/>
    <cellStyle name="标题 4 3 2" xfId="1148"/>
    <cellStyle name="标题 4 4 4 2 3" xfId="1149"/>
    <cellStyle name="差 2 4 3 5" xfId="1150"/>
    <cellStyle name="汇总 4 3 3 13" xfId="1151"/>
    <cellStyle name="百分比 2 6" xfId="1152"/>
    <cellStyle name="差 2 4 4" xfId="1153"/>
    <cellStyle name="百分比 2 6 11" xfId="1154"/>
    <cellStyle name="百分比 2 6 12" xfId="1155"/>
    <cellStyle name="百分比 2 6 13" xfId="1156"/>
    <cellStyle name="标题 2 2 2 2 3 2" xfId="1157"/>
    <cellStyle name="百分比 2 6 14" xfId="1158"/>
    <cellStyle name="标题 2 2 2 2 3 3" xfId="1159"/>
    <cellStyle name="百分比 2 6 15" xfId="1160"/>
    <cellStyle name="标题 2 2 2 2 3 4" xfId="1161"/>
    <cellStyle name="百分比 2 6 2 2" xfId="1162"/>
    <cellStyle name="标题 1 5 2 10" xfId="1163"/>
    <cellStyle name="百分比 2 6 3 2" xfId="1164"/>
    <cellStyle name="常规 2 5 3 2 5" xfId="1165"/>
    <cellStyle name="标题 5 2 2 14" xfId="1166"/>
    <cellStyle name="百分比 2 6 3 3" xfId="1167"/>
    <cellStyle name="百分比 5 10" xfId="1168"/>
    <cellStyle name="标题 5 2 2 15" xfId="1169"/>
    <cellStyle name="百分比 2 6 3 5" xfId="1170"/>
    <cellStyle name="百分比 5 12" xfId="1171"/>
    <cellStyle name="百分比 2 6 7" xfId="1172"/>
    <cellStyle name="标题 4 4 4" xfId="1173"/>
    <cellStyle name="标题 4 4 4 3 5" xfId="1174"/>
    <cellStyle name="输出 6 10" xfId="1175"/>
    <cellStyle name="百分比 2 6 8" xfId="1176"/>
    <cellStyle name="标题 4 4 4 3 6" xfId="1177"/>
    <cellStyle name="标题 4 4 5" xfId="1178"/>
    <cellStyle name="输出 6 11" xfId="1179"/>
    <cellStyle name="百分比 2 6 9" xfId="1180"/>
    <cellStyle name="标题 1 7_2016-2018年财政规划附表(2)" xfId="1181"/>
    <cellStyle name="标题 4 4 4 3 7" xfId="1182"/>
    <cellStyle name="标题 4 4 6" xfId="1183"/>
    <cellStyle name="百分比 2 7" xfId="1184"/>
    <cellStyle name="差 2 4 5" xfId="1185"/>
    <cellStyle name="百分比 2 8" xfId="1186"/>
    <cellStyle name="链接单元格 3 6 2" xfId="1187"/>
    <cellStyle name="差 2 4 6" xfId="1188"/>
    <cellStyle name="百分比 2 8 9" xfId="1189"/>
    <cellStyle name="标题 1 8 12" xfId="1190"/>
    <cellStyle name="标题 4 6 6" xfId="1191"/>
    <cellStyle name="百分比 2 9" xfId="1192"/>
    <cellStyle name="链接单元格 3 6 3" xfId="1193"/>
    <cellStyle name="差 2 4 7" xfId="1194"/>
    <cellStyle name="百分比 3" xfId="1195"/>
    <cellStyle name="标题 2 3 2 2 3 13" xfId="1196"/>
    <cellStyle name="标题 2 7 3 4" xfId="1197"/>
    <cellStyle name="警告文本 5 8" xfId="1198"/>
    <cellStyle name="百分比 3 10" xfId="1199"/>
    <cellStyle name="标题 1 2 2 2 3 7" xfId="1200"/>
    <cellStyle name="标题 1 2 2 2 3 8" xfId="1201"/>
    <cellStyle name="警告文本 5 9" xfId="1202"/>
    <cellStyle name="百分比 3 11" xfId="1203"/>
    <cellStyle name="标题 7 3 3 10" xfId="1204"/>
    <cellStyle name="标题 1 2 2 2 3 9" xfId="1205"/>
    <cellStyle name="百分比 3 12" xfId="1206"/>
    <cellStyle name="标题 7 3 3 11" xfId="1207"/>
    <cellStyle name="百分比 3 13" xfId="1208"/>
    <cellStyle name="标题 7 3 3 12" xfId="1209"/>
    <cellStyle name="百分比 3 14" xfId="1210"/>
    <cellStyle name="标题 7 3 3 13" xfId="1211"/>
    <cellStyle name="百分比 3 2" xfId="1212"/>
    <cellStyle name="标题 3 6 3 6" xfId="1213"/>
    <cellStyle name="常规 2 3 2 2 2 7" xfId="1214"/>
    <cellStyle name="百分比 3 2 10" xfId="1215"/>
    <cellStyle name="常规 2 3 2 2 2 8" xfId="1216"/>
    <cellStyle name="百分比 3 2 11" xfId="1217"/>
    <cellStyle name="常规 2 3 2 2 2 9" xfId="1218"/>
    <cellStyle name="百分比 3 2 12" xfId="1219"/>
    <cellStyle name="百分比 3 2 13" xfId="1220"/>
    <cellStyle name="标题 10 3 2" xfId="1221"/>
    <cellStyle name="百分比 3 2 14" xfId="1222"/>
    <cellStyle name="标题 10 3 3" xfId="1223"/>
    <cellStyle name="标题 3 3 4 3 2" xfId="1224"/>
    <cellStyle name="百分比 3 2 15" xfId="1225"/>
    <cellStyle name="标题 10 3 4" xfId="1226"/>
    <cellStyle name="标题 3 3 4 3 3" xfId="1227"/>
    <cellStyle name="百分比 3 2 2" xfId="1228"/>
    <cellStyle name="百分比 3 2 2 2" xfId="1229"/>
    <cellStyle name="标题 3 4 2 5" xfId="1230"/>
    <cellStyle name="百分比 3 2 2 3" xfId="1231"/>
    <cellStyle name="标题 3 4 2 6" xfId="1232"/>
    <cellStyle name="百分比 3 2 2 4" xfId="1233"/>
    <cellStyle name="标题 3 4 2 7" xfId="1234"/>
    <cellStyle name="百分比 3 2 2 5" xfId="1235"/>
    <cellStyle name="标题 3 4 2 8" xfId="1236"/>
    <cellStyle name="百分比 3 2 3" xfId="1237"/>
    <cellStyle name="百分比 3 2 3 10" xfId="1238"/>
    <cellStyle name="百分比 3 2 3 11" xfId="1239"/>
    <cellStyle name="百分比 3 2 3 12" xfId="1240"/>
    <cellStyle name="百分比 3 2 3 13" xfId="1241"/>
    <cellStyle name="常规 2 3 2 2 2 14" xfId="1242"/>
    <cellStyle name="百分比 3 2 3 4" xfId="1243"/>
    <cellStyle name="标题 3 4 3 7" xfId="1244"/>
    <cellStyle name="常规 2 3 2 2 2 15" xfId="1245"/>
    <cellStyle name="百分比 3 2 3 5" xfId="1246"/>
    <cellStyle name="标题 3 4 3 8" xfId="1247"/>
    <cellStyle name="百分比 3 2 3 6" xfId="1248"/>
    <cellStyle name="标题 3 4 3 9" xfId="1249"/>
    <cellStyle name="适中 4 2 2 3 10" xfId="1250"/>
    <cellStyle name="百分比 3 2 3 7" xfId="1251"/>
    <cellStyle name="适中 4 2 2 3 11" xfId="1252"/>
    <cellStyle name="百分比 3 2 3 8" xfId="1253"/>
    <cellStyle name="适中 4 2 2 3 12" xfId="1254"/>
    <cellStyle name="百分比 3 2 3 9" xfId="1255"/>
    <cellStyle name="标题 2 4 4 2 2" xfId="1256"/>
    <cellStyle name="百分比 3 2 4" xfId="1257"/>
    <cellStyle name="百分比 3 2 5" xfId="1258"/>
    <cellStyle name="百分比 3 2 6" xfId="1259"/>
    <cellStyle name="百分比 3 2 7" xfId="1260"/>
    <cellStyle name="百分比 3 2 8" xfId="1261"/>
    <cellStyle name="百分比 3 2 9" xfId="1262"/>
    <cellStyle name="百分比 3 3" xfId="1263"/>
    <cellStyle name="标题 3 6 3 7" xfId="1264"/>
    <cellStyle name="链接单元格 3 2 12" xfId="1265"/>
    <cellStyle name="差 4 2 2 2 3" xfId="1266"/>
    <cellStyle name="百分比 3 3 10" xfId="1267"/>
    <cellStyle name="标题 4 4 3 3 2" xfId="1268"/>
    <cellStyle name="链接单元格 3 2 13" xfId="1269"/>
    <cellStyle name="差 4 2 2 2 4" xfId="1270"/>
    <cellStyle name="百分比 3 3 11" xfId="1271"/>
    <cellStyle name="标题 3 4 2" xfId="1272"/>
    <cellStyle name="标题 4 4 3 3 3" xfId="1273"/>
    <cellStyle name="链接单元格 3 2 14" xfId="1274"/>
    <cellStyle name="差 4 2 2 2 5" xfId="1275"/>
    <cellStyle name="百分比 3 3 12" xfId="1276"/>
    <cellStyle name="标题 3 4 3" xfId="1277"/>
    <cellStyle name="标题 4 4 3 3 4" xfId="1278"/>
    <cellStyle name="链接单元格 3 2 15" xfId="1279"/>
    <cellStyle name="百分比 3 3 13" xfId="1280"/>
    <cellStyle name="汇总 3 4 10" xfId="1281"/>
    <cellStyle name="标题 3 4 4" xfId="1282"/>
    <cellStyle name="标题 4 4 3 3 5" xfId="1283"/>
    <cellStyle name="链接单元格 3 2 16" xfId="1284"/>
    <cellStyle name="百分比 3 3 14" xfId="1285"/>
    <cellStyle name="汇总 3 4 11" xfId="1286"/>
    <cellStyle name="标题 3 4 5" xfId="1287"/>
    <cellStyle name="标题 4 4 3 3 6" xfId="1288"/>
    <cellStyle name="百分比 3 3 15" xfId="1289"/>
    <cellStyle name="汇总 3 4 12" xfId="1290"/>
    <cellStyle name="标题 3 4 6" xfId="1291"/>
    <cellStyle name="标题 4 4 3 3 7" xfId="1292"/>
    <cellStyle name="警告文本 5 17" xfId="1293"/>
    <cellStyle name="差 5 2 3 8" xfId="1294"/>
    <cellStyle name="百分比 3 3 2" xfId="1295"/>
    <cellStyle name="标题 1 2 2 2 3 12" xfId="1296"/>
    <cellStyle name="百分比 3 3 2 2" xfId="1297"/>
    <cellStyle name="标题 3 5 2 5" xfId="1298"/>
    <cellStyle name="百分比 3 3 2 3" xfId="1299"/>
    <cellStyle name="标题 3 5 2 6" xfId="1300"/>
    <cellStyle name="百分比 3 3 2 4" xfId="1301"/>
    <cellStyle name="标题 3 5 2 7" xfId="1302"/>
    <cellStyle name="百分比 3 3 2 5" xfId="1303"/>
    <cellStyle name="标题 3 5 2 8" xfId="1304"/>
    <cellStyle name="差 5 2 3 9" xfId="1305"/>
    <cellStyle name="百分比 3 3 3" xfId="1306"/>
    <cellStyle name="标题 1 2 2 2 3 13" xfId="1307"/>
    <cellStyle name="百分比 3 3 3 10" xfId="1308"/>
    <cellStyle name="百分比 3 3 3 11" xfId="1309"/>
    <cellStyle name="百分比 3 3 3 12" xfId="1310"/>
    <cellStyle name="百分比 3 3 3 13" xfId="1311"/>
    <cellStyle name="百分比 3 3 3 2" xfId="1312"/>
    <cellStyle name="标题 3 5 3 5" xfId="1313"/>
    <cellStyle name="百分比 3 3 3 3" xfId="1314"/>
    <cellStyle name="标题 3 5 3 6" xfId="1315"/>
    <cellStyle name="百分比 3 3 3 4" xfId="1316"/>
    <cellStyle name="标题 3 5 3 7" xfId="1317"/>
    <cellStyle name="百分比 3 3 3 5" xfId="1318"/>
    <cellStyle name="标题 3 5 3 8" xfId="1319"/>
    <cellStyle name="百分比 3 3 3 6" xfId="1320"/>
    <cellStyle name="标题 3 5 3 9" xfId="1321"/>
    <cellStyle name="百分比 3 3 3 7" xfId="1322"/>
    <cellStyle name="百分比 3 3 3 8" xfId="1323"/>
    <cellStyle name="解释性文本 4 5 5" xfId="1324"/>
    <cellStyle name="标题 1 4 3_2016-2018年财政规划附表(2)" xfId="1325"/>
    <cellStyle name="百分比 3 3 3 9" xfId="1326"/>
    <cellStyle name="百分比 3 3 4" xfId="1327"/>
    <cellStyle name="百分比 3 3 5" xfId="1328"/>
    <cellStyle name="百分比 3 3 6" xfId="1329"/>
    <cellStyle name="百分比 3 3 7" xfId="1330"/>
    <cellStyle name="百分比 3 3 8" xfId="1331"/>
    <cellStyle name="百分比 3 3 9" xfId="1332"/>
    <cellStyle name="百分比 3 4" xfId="1333"/>
    <cellStyle name="标题 3 6 3 8" xfId="1334"/>
    <cellStyle name="差 2 5 2" xfId="1335"/>
    <cellStyle name="汇总 7 3 9" xfId="1336"/>
    <cellStyle name="百分比 3 4 2" xfId="1337"/>
    <cellStyle name="标题 2 3 2 2 5" xfId="1338"/>
    <cellStyle name="百分比 3 4 3" xfId="1339"/>
    <cellStyle name="标题 2 3 2 2 6" xfId="1340"/>
    <cellStyle name="百分比 3 4 4" xfId="1341"/>
    <cellStyle name="标题 2 3 2 2 7" xfId="1342"/>
    <cellStyle name="百分比 3 4 5" xfId="1343"/>
    <cellStyle name="标题 2 3 2 2 8" xfId="1344"/>
    <cellStyle name="适中 4 2 3 4" xfId="1345"/>
    <cellStyle name="标题 5 2 2" xfId="1346"/>
    <cellStyle name="百分比 3 5" xfId="1347"/>
    <cellStyle name="标题 3 6 3 9" xfId="1348"/>
    <cellStyle name="链接单元格 3 4 12" xfId="1349"/>
    <cellStyle name="百分比 3 5 10" xfId="1350"/>
    <cellStyle name="链接单元格 3 4 13" xfId="1351"/>
    <cellStyle name="百分比 3 5 11" xfId="1352"/>
    <cellStyle name="链接单元格 3 4 14" xfId="1353"/>
    <cellStyle name="百分比 3 5 12" xfId="1354"/>
    <cellStyle name="链接单元格 3 4 15" xfId="1355"/>
    <cellStyle name="百分比 3 5 13" xfId="1356"/>
    <cellStyle name="百分比 3 5 8" xfId="1357"/>
    <cellStyle name="适中 4 2 4 7" xfId="1358"/>
    <cellStyle name="警告文本 2 6 10" xfId="1359"/>
    <cellStyle name="标题 5 3 5" xfId="1360"/>
    <cellStyle name="百分比 3 5 9" xfId="1361"/>
    <cellStyle name="适中 4 2 4 8" xfId="1362"/>
    <cellStyle name="警告文本 2 6 11" xfId="1363"/>
    <cellStyle name="标题 5 3 6" xfId="1364"/>
    <cellStyle name="常规 16 2" xfId="1365"/>
    <cellStyle name="百分比 3 6" xfId="1366"/>
    <cellStyle name="百分比 3 7" xfId="1367"/>
    <cellStyle name="百分比 3 8" xfId="1368"/>
    <cellStyle name="百分比 3 9" xfId="1369"/>
    <cellStyle name="百分比 4 10" xfId="1370"/>
    <cellStyle name="百分比 4 11" xfId="1371"/>
    <cellStyle name="百分比 4 12" xfId="1372"/>
    <cellStyle name="百分比 4 13" xfId="1373"/>
    <cellStyle name="标题 4 7_2016-2018年财政规划附表(2)" xfId="1374"/>
    <cellStyle name="百分比 4 14" xfId="1375"/>
    <cellStyle name="百分比 4 15" xfId="1376"/>
    <cellStyle name="百分比 4 2" xfId="1377"/>
    <cellStyle name="百分比 4 2 2" xfId="1378"/>
    <cellStyle name="百分比 4 2 3" xfId="1379"/>
    <cellStyle name="百分比 4 2 4" xfId="1380"/>
    <cellStyle name="百分比 4 2 5" xfId="1381"/>
    <cellStyle name="百分比 4 3" xfId="1382"/>
    <cellStyle name="链接单元格 4 2 12" xfId="1383"/>
    <cellStyle name="百分比 4 3 10" xfId="1384"/>
    <cellStyle name="标题 4 3 2 4 13" xfId="1385"/>
    <cellStyle name="链接单元格 4 2 13" xfId="1386"/>
    <cellStyle name="百分比 4 3 11" xfId="1387"/>
    <cellStyle name="注释 4 4 2 5" xfId="1388"/>
    <cellStyle name="标题 8 4 2" xfId="1389"/>
    <cellStyle name="链接单元格 4 2 14" xfId="1390"/>
    <cellStyle name="百分比 4 3 12" xfId="1391"/>
    <cellStyle name="标题 8 4 3" xfId="1392"/>
    <cellStyle name="链接单元格 4 2 15" xfId="1393"/>
    <cellStyle name="百分比 4 3 13" xfId="1394"/>
    <cellStyle name="汇总 4 4 10" xfId="1395"/>
    <cellStyle name="标题 8 4 4" xfId="1396"/>
    <cellStyle name="差 5 3 3 8" xfId="1397"/>
    <cellStyle name="百分比 4 3 2" xfId="1398"/>
    <cellStyle name="差 5 3 3 9" xfId="1399"/>
    <cellStyle name="百分比 4 3 3" xfId="1400"/>
    <cellStyle name="百分比 4 3 4" xfId="1401"/>
    <cellStyle name="百分比 4 3 5" xfId="1402"/>
    <cellStyle name="百分比 4 3 6" xfId="1403"/>
    <cellStyle name="百分比 4 3 7" xfId="1404"/>
    <cellStyle name="百分比 4 3 8" xfId="1405"/>
    <cellStyle name="百分比 4 3 9" xfId="1406"/>
    <cellStyle name="百分比 4 4" xfId="1407"/>
    <cellStyle name="百分比 4 5" xfId="1408"/>
    <cellStyle name="百分比 4 6" xfId="1409"/>
    <cellStyle name="百分比 4 7" xfId="1410"/>
    <cellStyle name="百分比 4 8" xfId="1411"/>
    <cellStyle name="百分比 4 9" xfId="1412"/>
    <cellStyle name="百分比 5 2" xfId="1413"/>
    <cellStyle name="标题 5 2 2 3" xfId="1414"/>
    <cellStyle name="解释性文本 7 7" xfId="1415"/>
    <cellStyle name="百分比 5 2 2" xfId="1416"/>
    <cellStyle name="标题 5 2 2 3 2" xfId="1417"/>
    <cellStyle name="解释性文本 7 8" xfId="1418"/>
    <cellStyle name="百分比 5 2 3" xfId="1419"/>
    <cellStyle name="标题 5 2 2 3 3" xfId="1420"/>
    <cellStyle name="解释性文本 7 9" xfId="1421"/>
    <cellStyle name="百分比 5 2 4" xfId="1422"/>
    <cellStyle name="标题 5 2 2 3 4" xfId="1423"/>
    <cellStyle name="常规 2 4 2 2_2016-2018年财政规划附表(2)" xfId="1424"/>
    <cellStyle name="百分比 5 2 5" xfId="1425"/>
    <cellStyle name="标题 5 2 2 3 5" xfId="1426"/>
    <cellStyle name="百分比 5 3" xfId="1427"/>
    <cellStyle name="标题 5 2 2 4" xfId="1428"/>
    <cellStyle name="链接单元格 5 2 12" xfId="1429"/>
    <cellStyle name="百分比 5 3 10" xfId="1430"/>
    <cellStyle name="链接单元格 5 2 13" xfId="1431"/>
    <cellStyle name="百分比 5 3 11" xfId="1432"/>
    <cellStyle name="链接单元格 5 2 14" xfId="1433"/>
    <cellStyle name="百分比 5 3 12" xfId="1434"/>
    <cellStyle name="链接单元格 5 2 15" xfId="1435"/>
    <cellStyle name="百分比 5 3 13" xfId="1436"/>
    <cellStyle name="解释性文本 8 7" xfId="1437"/>
    <cellStyle name="百分比 5 3 2" xfId="1438"/>
    <cellStyle name="标题 7 3 14" xfId="1439"/>
    <cellStyle name="解释性文本 8 8" xfId="1440"/>
    <cellStyle name="百分比 5 3 3" xfId="1441"/>
    <cellStyle name="标题 7 3 15" xfId="1442"/>
    <cellStyle name="解释性文本 8 9" xfId="1443"/>
    <cellStyle name="百分比 5 3 4" xfId="1444"/>
    <cellStyle name="百分比 5 3 5" xfId="1445"/>
    <cellStyle name="百分比 5 3 6" xfId="1446"/>
    <cellStyle name="百分比 5 3 7" xfId="1447"/>
    <cellStyle name="百分比 5 3 8" xfId="1448"/>
    <cellStyle name="百分比 5 3 9" xfId="1449"/>
    <cellStyle name="百分比 5 4" xfId="1450"/>
    <cellStyle name="标题 5 2 2 5" xfId="1451"/>
    <cellStyle name="百分比 5 5" xfId="1452"/>
    <cellStyle name="标题 5 2 2 6" xfId="1453"/>
    <cellStyle name="百分比 5 6" xfId="1454"/>
    <cellStyle name="标题 5 2 2 7" xfId="1455"/>
    <cellStyle name="百分比 5 7" xfId="1456"/>
    <cellStyle name="标题 5 2 2 8" xfId="1457"/>
    <cellStyle name="百分比 5 8" xfId="1458"/>
    <cellStyle name="标题 5 2 2 9" xfId="1459"/>
    <cellStyle name="解释性文本 4 2 4 10" xfId="1460"/>
    <cellStyle name="百分比 5 9" xfId="1461"/>
    <cellStyle name="标题 1 10" xfId="1462"/>
    <cellStyle name="标题 1 11" xfId="1463"/>
    <cellStyle name="标题 1 12" xfId="1464"/>
    <cellStyle name="标题 1 2" xfId="1465"/>
    <cellStyle name="标题 10 3 7" xfId="1466"/>
    <cellStyle name="警告文本 3 3 10" xfId="1467"/>
    <cellStyle name="标题 3 3 4 3 6" xfId="1468"/>
    <cellStyle name="标题 1 2 10" xfId="1469"/>
    <cellStyle name="标题 1 2 11" xfId="1470"/>
    <cellStyle name="标题 1 2 12" xfId="1471"/>
    <cellStyle name="标题 1 2 13" xfId="1472"/>
    <cellStyle name="标题 1 3 3 3 10" xfId="1473"/>
    <cellStyle name="标题 1 2 14" xfId="1474"/>
    <cellStyle name="标题 1 3 3 3 11" xfId="1475"/>
    <cellStyle name="标题 1 2 15" xfId="1476"/>
    <cellStyle name="标题 1 3 3 3 12" xfId="1477"/>
    <cellStyle name="标题 3 2" xfId="1478"/>
    <cellStyle name="标题 1 2 16" xfId="1479"/>
    <cellStyle name="标题 1 3 3 3 13" xfId="1480"/>
    <cellStyle name="标题 3 3" xfId="1481"/>
    <cellStyle name="标题 1 2 17" xfId="1482"/>
    <cellStyle name="标题 2 2 2 10" xfId="1483"/>
    <cellStyle name="标题 3 4" xfId="1484"/>
    <cellStyle name="标题 3 4_2015.1.3县级预算表" xfId="1485"/>
    <cellStyle name="标题 1 2 18" xfId="1486"/>
    <cellStyle name="标题 2 2 2 11" xfId="1487"/>
    <cellStyle name="标题 3 5" xfId="1488"/>
    <cellStyle name="标题 1 2 2" xfId="1489"/>
    <cellStyle name="标题 4 7 3 7" xfId="1490"/>
    <cellStyle name="标题 7 6 13" xfId="1491"/>
    <cellStyle name="标题 1 2 2 10" xfId="1492"/>
    <cellStyle name="常规 3 8 6" xfId="1493"/>
    <cellStyle name="标题 4 3 2 2 3 13" xfId="1494"/>
    <cellStyle name="标题 9 3 6" xfId="1495"/>
    <cellStyle name="标题 1 2 2 11" xfId="1496"/>
    <cellStyle name="标题 9 3 7" xfId="1497"/>
    <cellStyle name="标题 1 2 2 12" xfId="1498"/>
    <cellStyle name="标题 9 3 8" xfId="1499"/>
    <cellStyle name="标题 1 2 2 13" xfId="1500"/>
    <cellStyle name="标题 9 3 9" xfId="1501"/>
    <cellStyle name="标题 1 2 2 14" xfId="1502"/>
    <cellStyle name="标题 1 2 2 15" xfId="1503"/>
    <cellStyle name="标题 1 2 2 16" xfId="1504"/>
    <cellStyle name="标题 1 2 2 2" xfId="1505"/>
    <cellStyle name="标题 1 2 2 2 12" xfId="1506"/>
    <cellStyle name="常规 3 8 11" xfId="1507"/>
    <cellStyle name="标题 3 2 5 4" xfId="1508"/>
    <cellStyle name="标题 9 3 11" xfId="1509"/>
    <cellStyle name="差 2 4 10" xfId="1510"/>
    <cellStyle name="标题 1 2 2 2 13" xfId="1511"/>
    <cellStyle name="常规 3 8 12" xfId="1512"/>
    <cellStyle name="标题 3 2 5 5" xfId="1513"/>
    <cellStyle name="标题 9 3 12" xfId="1514"/>
    <cellStyle name="差 2 4 11" xfId="1515"/>
    <cellStyle name="标题 1 2 2 2 14" xfId="1516"/>
    <cellStyle name="标题 9 3 13" xfId="1517"/>
    <cellStyle name="检查单元格 2 6 2" xfId="1518"/>
    <cellStyle name="差 2 4 12" xfId="1519"/>
    <cellStyle name="注释 8 2" xfId="1520"/>
    <cellStyle name="标题 1 2 2 2 15" xfId="1521"/>
    <cellStyle name="检查单元格 2 6 3" xfId="1522"/>
    <cellStyle name="差 2 4 13" xfId="1523"/>
    <cellStyle name="标题 1 2 2 2 2" xfId="1524"/>
    <cellStyle name="标题 1 2 2 2 3" xfId="1525"/>
    <cellStyle name="标题 1 2 2 2 3 10" xfId="1526"/>
    <cellStyle name="标题 1 2 2 2 3 11" xfId="1527"/>
    <cellStyle name="汇总 4 2 2 3 6" xfId="1528"/>
    <cellStyle name="标题 1 2 2 2 3 2" xfId="1529"/>
    <cellStyle name="汇总 4 2 2 3 7" xfId="1530"/>
    <cellStyle name="标题 1 2 2 2 3 3" xfId="1531"/>
    <cellStyle name="标题 3 2 2 2 3 10" xfId="1532"/>
    <cellStyle name="汇总 4 2 2 3 8" xfId="1533"/>
    <cellStyle name="标题 1 2 2 2 3 4" xfId="1534"/>
    <cellStyle name="标题 3 2 2 2 3 11" xfId="1535"/>
    <cellStyle name="汇总 4 2 2 3 9" xfId="1536"/>
    <cellStyle name="标题 1 2 2 2 3 5" xfId="1537"/>
    <cellStyle name="标题 3 2 2 2 3 12" xfId="1538"/>
    <cellStyle name="标题 1 2 2 2 3 6" xfId="1539"/>
    <cellStyle name="标题 3 2 2 2 3 13" xfId="1540"/>
    <cellStyle name="标题 1 2 2 2 4" xfId="1541"/>
    <cellStyle name="标题 3 2 4 2" xfId="1542"/>
    <cellStyle name="标题 1 2 2 2 5" xfId="1543"/>
    <cellStyle name="标题 3 2 4 3" xfId="1544"/>
    <cellStyle name="标题 1 2 2 2 6" xfId="1545"/>
    <cellStyle name="标题 3 2 4 4" xfId="1546"/>
    <cellStyle name="标题 1 2 2 2 7" xfId="1547"/>
    <cellStyle name="标题 3 2 4 5" xfId="1548"/>
    <cellStyle name="标题 1 2 2 2 8" xfId="1549"/>
    <cellStyle name="标题 3 2 4 6" xfId="1550"/>
    <cellStyle name="标题 1 2 2 2 9" xfId="1551"/>
    <cellStyle name="标题 3 2 4 7" xfId="1552"/>
    <cellStyle name="标题 1 2 2 2_2016-2018年财政规划附表(2)" xfId="1553"/>
    <cellStyle name="标题 1 5 16" xfId="1554"/>
    <cellStyle name="标题 1 2 2 3" xfId="1555"/>
    <cellStyle name="标题 1 2 2 4 10" xfId="1556"/>
    <cellStyle name="标题 4 8 2" xfId="1557"/>
    <cellStyle name="标题 1 2 2 4 11" xfId="1558"/>
    <cellStyle name="标题 4 8 3" xfId="1559"/>
    <cellStyle name="标题 8 2 3 2" xfId="1560"/>
    <cellStyle name="输出 5 3 2" xfId="1561"/>
    <cellStyle name="标题 1 2 2 4 12" xfId="1562"/>
    <cellStyle name="标题 4 8 4" xfId="1563"/>
    <cellStyle name="标题 8 2 3 3" xfId="1564"/>
    <cellStyle name="标题 1 2 2 4 2" xfId="1565"/>
    <cellStyle name="标题 1 2 2 4 3" xfId="1566"/>
    <cellStyle name="标题 1 2 2 4 4" xfId="1567"/>
    <cellStyle name="标题 3 2 6 2" xfId="1568"/>
    <cellStyle name="标题 1 2 2 4 5" xfId="1569"/>
    <cellStyle name="标题 3 2 6 3" xfId="1570"/>
    <cellStyle name="标题 1 2 2 4 6" xfId="1571"/>
    <cellStyle name="标题 3 2 6 4" xfId="1572"/>
    <cellStyle name="输出 5 10" xfId="1573"/>
    <cellStyle name="标题 1 2 2 4 7" xfId="1574"/>
    <cellStyle name="适中 2 11" xfId="1575"/>
    <cellStyle name="计算 7" xfId="1576"/>
    <cellStyle name="标题 1 3 2 2 3 10" xfId="1577"/>
    <cellStyle name="标题 3 2 6 5" xfId="1578"/>
    <cellStyle name="输出 5 11" xfId="1579"/>
    <cellStyle name="标题 1 2 2 4 8" xfId="1580"/>
    <cellStyle name="输入 3 2 2 10" xfId="1581"/>
    <cellStyle name="适中 2 12" xfId="1582"/>
    <cellStyle name="计算 8" xfId="1583"/>
    <cellStyle name="标题 1 3 2 2 3 11" xfId="1584"/>
    <cellStyle name="标题 3 2 6 6" xfId="1585"/>
    <cellStyle name="输出 5 12" xfId="1586"/>
    <cellStyle name="标题 1 2 2 4 9" xfId="1587"/>
    <cellStyle name="输入 3 2 2 11" xfId="1588"/>
    <cellStyle name="适中 2 13" xfId="1589"/>
    <cellStyle name="计算 9" xfId="1590"/>
    <cellStyle name="标题 1 3 2 2 3 12" xfId="1591"/>
    <cellStyle name="标题 3 2 6 7" xfId="1592"/>
    <cellStyle name="标题 1 2 2 5" xfId="1593"/>
    <cellStyle name="标题 1 2 2 6" xfId="1594"/>
    <cellStyle name="标题 1 2 2 7" xfId="1595"/>
    <cellStyle name="标题 1 2 2 8" xfId="1596"/>
    <cellStyle name="标题 1 2 2 9" xfId="1597"/>
    <cellStyle name="注释 4 2 4 5" xfId="1598"/>
    <cellStyle name="标题 6 6 2" xfId="1599"/>
    <cellStyle name="输出 4 2 10" xfId="1600"/>
    <cellStyle name="标题 1 2 2_2015.1.3县级预算表" xfId="1601"/>
    <cellStyle name="常规 3 10" xfId="1602"/>
    <cellStyle name="标题 4 5 2 3 7" xfId="1603"/>
    <cellStyle name="标题 1 2 3" xfId="1604"/>
    <cellStyle name="标题 4 7 3 8" xfId="1605"/>
    <cellStyle name="标题 1 2 3 11" xfId="1606"/>
    <cellStyle name="常规 2 3 3 3 3 2" xfId="1607"/>
    <cellStyle name="标题 1 2 3 12" xfId="1608"/>
    <cellStyle name="标题 3 5 3_2016-2018年财政规划附表(2)" xfId="1609"/>
    <cellStyle name="常规 2 3 3 3 3 3" xfId="1610"/>
    <cellStyle name="标题 1 2 3 13" xfId="1611"/>
    <cellStyle name="常规 2 3 3 3 3 4" xfId="1612"/>
    <cellStyle name="标题 1 2 3 14" xfId="1613"/>
    <cellStyle name="常规 2 3 3 3 3 5" xfId="1614"/>
    <cellStyle name="标题 1 2 3 15" xfId="1615"/>
    <cellStyle name="标题 1 2 3 2" xfId="1616"/>
    <cellStyle name="标题 3 4 2 2 5" xfId="1617"/>
    <cellStyle name="标题 1 2 3 2 2" xfId="1618"/>
    <cellStyle name="标题 1 2 3 2 3" xfId="1619"/>
    <cellStyle name="标题 1 2 3 2 4" xfId="1620"/>
    <cellStyle name="标题 3 3 4 2" xfId="1621"/>
    <cellStyle name="标题 1 2 3 2 5" xfId="1622"/>
    <cellStyle name="标题 3 3 4 3" xfId="1623"/>
    <cellStyle name="标题 1 2 3 3" xfId="1624"/>
    <cellStyle name="标题 3 4 2 2 6" xfId="1625"/>
    <cellStyle name="标题 1 2 3 3 10" xfId="1626"/>
    <cellStyle name="标题 9 3 2" xfId="1627"/>
    <cellStyle name="标题 1 2 3 3 11" xfId="1628"/>
    <cellStyle name="常规 3 8 3" xfId="1629"/>
    <cellStyle name="标题 4 3 2 2 3 10" xfId="1630"/>
    <cellStyle name="标题 9 3 3" xfId="1631"/>
    <cellStyle name="标题 1 2 3 3 12" xfId="1632"/>
    <cellStyle name="常规 3 8 4" xfId="1633"/>
    <cellStyle name="标题 4 3 2 2 3 11" xfId="1634"/>
    <cellStyle name="标题 9 3 4" xfId="1635"/>
    <cellStyle name="标题 1 2 3 3 13" xfId="1636"/>
    <cellStyle name="常规 3 8 5" xfId="1637"/>
    <cellStyle name="标题 4 3 2 2 3 12" xfId="1638"/>
    <cellStyle name="标题 9 3 5" xfId="1639"/>
    <cellStyle name="标题 1 2 3 3 6" xfId="1640"/>
    <cellStyle name="标题 3 3 5 4" xfId="1641"/>
    <cellStyle name="常规 2 2 2 3_2016-2018年财政规划附表(2)" xfId="1642"/>
    <cellStyle name="标题 1 2 3 3 7" xfId="1643"/>
    <cellStyle name="标题 3 3 5 5" xfId="1644"/>
    <cellStyle name="标题 1 2 3 3 8" xfId="1645"/>
    <cellStyle name="标题 1 2 3 3 9" xfId="1646"/>
    <cellStyle name="标题 1 2 3 4" xfId="1647"/>
    <cellStyle name="标题 3 4 2 2 7" xfId="1648"/>
    <cellStyle name="标题 1 2 3 5" xfId="1649"/>
    <cellStyle name="计算 2 2 2 2 2" xfId="1650"/>
    <cellStyle name="标题 3 4 2 2 8" xfId="1651"/>
    <cellStyle name="标题 1 2 3 6" xfId="1652"/>
    <cellStyle name="输入 6 10" xfId="1653"/>
    <cellStyle name="计算 2 2 2 2 3" xfId="1654"/>
    <cellStyle name="标题 3 4 2 2 9" xfId="1655"/>
    <cellStyle name="常规 2 3 3 3 10" xfId="1656"/>
    <cellStyle name="标题 1 2 3 7" xfId="1657"/>
    <cellStyle name="常规 2 3 3 3 11" xfId="1658"/>
    <cellStyle name="标题 1 2 3 8" xfId="1659"/>
    <cellStyle name="常规 2 3 3 3 12" xfId="1660"/>
    <cellStyle name="标题 1 2 3 9" xfId="1661"/>
    <cellStyle name="标题 1 2 3_2016-2018年财政规划附表(2)" xfId="1662"/>
    <cellStyle name="标题 1 2 4" xfId="1663"/>
    <cellStyle name="标题 4 7 3 9" xfId="1664"/>
    <cellStyle name="标题 1 2 4 10" xfId="1665"/>
    <cellStyle name="标题 1 3" xfId="1666"/>
    <cellStyle name="标题 10 3 8" xfId="1667"/>
    <cellStyle name="警告文本 3 3 11" xfId="1668"/>
    <cellStyle name="标题 3 3 4 3 7" xfId="1669"/>
    <cellStyle name="标题 1 2 4 11" xfId="1670"/>
    <cellStyle name="标题 1 4" xfId="1671"/>
    <cellStyle name="标题 10 3 9" xfId="1672"/>
    <cellStyle name="警告文本 3 3 12" xfId="1673"/>
    <cellStyle name="标题 3 3 4 3 8" xfId="1674"/>
    <cellStyle name="标题 1 2 4 12" xfId="1675"/>
    <cellStyle name="标题 1 5" xfId="1676"/>
    <cellStyle name="警告文本 3 3 13" xfId="1677"/>
    <cellStyle name="标题 3 3 4 3 9" xfId="1678"/>
    <cellStyle name="标题 1 2 4 13" xfId="1679"/>
    <cellStyle name="标题 1 6" xfId="1680"/>
    <cellStyle name="标题 1 2 4 14" xfId="1681"/>
    <cellStyle name="标题 1 7" xfId="1682"/>
    <cellStyle name="标题 1 2 4 15" xfId="1683"/>
    <cellStyle name="标题 1 8" xfId="1684"/>
    <cellStyle name="标题 1 2 4 2" xfId="1685"/>
    <cellStyle name="标题 3 4 2 3 5" xfId="1686"/>
    <cellStyle name="标题 1 2 4 2 2" xfId="1687"/>
    <cellStyle name="标题 8 5 11" xfId="1688"/>
    <cellStyle name="标题 1 2 4 2 3" xfId="1689"/>
    <cellStyle name="标题 8 5 12" xfId="1690"/>
    <cellStyle name="标题 1 2 4 2 4" xfId="1691"/>
    <cellStyle name="标题 3 4 4 2" xfId="1692"/>
    <cellStyle name="标题 8 5 13" xfId="1693"/>
    <cellStyle name="标题 1 2 4 2 5" xfId="1694"/>
    <cellStyle name="标题 3 4 4 3" xfId="1695"/>
    <cellStyle name="标题 1 2 4 3" xfId="1696"/>
    <cellStyle name="标题 1 2 4 3 10" xfId="1697"/>
    <cellStyle name="检查单元格 3 2 2 2 4" xfId="1698"/>
    <cellStyle name="标题 3 3 2 4 7" xfId="1699"/>
    <cellStyle name="标题 1 2 4 3 11" xfId="1700"/>
    <cellStyle name="检查单元格 3 2 2 2 5" xfId="1701"/>
    <cellStyle name="标题 3 3 2 4 8" xfId="1702"/>
    <cellStyle name="标题 1 2 4 3 12" xfId="1703"/>
    <cellStyle name="标题 3 3 2 4 9" xfId="1704"/>
    <cellStyle name="标题 1 2 4 3 13" xfId="1705"/>
    <cellStyle name="标题 1 2 4 3 2" xfId="1706"/>
    <cellStyle name="警告文本 3 3 3 7" xfId="1707"/>
    <cellStyle name="常规 2 2 4 3" xfId="1708"/>
    <cellStyle name="标题 3 3 4 3 12" xfId="1709"/>
    <cellStyle name="标题 4 5 2 14" xfId="1710"/>
    <cellStyle name="标题 1 2 4 3 3" xfId="1711"/>
    <cellStyle name="警告文本 3 3 3 8" xfId="1712"/>
    <cellStyle name="常规 2 2 4 4" xfId="1713"/>
    <cellStyle name="标题 3 3 4 3 13" xfId="1714"/>
    <cellStyle name="标题 4 2 3 3 10" xfId="1715"/>
    <cellStyle name="标题 4 5 2 15" xfId="1716"/>
    <cellStyle name="标题 1 2 4 3 4" xfId="1717"/>
    <cellStyle name="标题 3 4 5 2" xfId="1718"/>
    <cellStyle name="标题 4 2 3 3 11" xfId="1719"/>
    <cellStyle name="标题 1 2 4 3 5" xfId="1720"/>
    <cellStyle name="标题 3 4 5 3" xfId="1721"/>
    <cellStyle name="标题 4 2 3 3 12" xfId="1722"/>
    <cellStyle name="标题 1 2 4 3 6" xfId="1723"/>
    <cellStyle name="标题 3 4 5 4" xfId="1724"/>
    <cellStyle name="标题 4 2 3 3 13" xfId="1725"/>
    <cellStyle name="标题 1 2 4 3 7" xfId="1726"/>
    <cellStyle name="标题 3 4 5 5" xfId="1727"/>
    <cellStyle name="标题 1 2 4 3 8" xfId="1728"/>
    <cellStyle name="标题 1 2 4 3 9" xfId="1729"/>
    <cellStyle name="标题 1 2 4 4" xfId="1730"/>
    <cellStyle name="标题 1 2 4 5" xfId="1731"/>
    <cellStyle name="标题 1 2 4 6" xfId="1732"/>
    <cellStyle name="标题 1 2 4 7" xfId="1733"/>
    <cellStyle name="标题 1 2 4 8" xfId="1734"/>
    <cellStyle name="标题 1 2 4 9" xfId="1735"/>
    <cellStyle name="标题 1 2 5" xfId="1736"/>
    <cellStyle name="标题 1 2 5 2" xfId="1737"/>
    <cellStyle name="标题 3 12" xfId="1738"/>
    <cellStyle name="标题 3 4 2 4 5" xfId="1739"/>
    <cellStyle name="标题 1 2 5 3" xfId="1740"/>
    <cellStyle name="标题 3 4 2 4 6" xfId="1741"/>
    <cellStyle name="标题 1 2 5 4" xfId="1742"/>
    <cellStyle name="标题 3 4 2 4 7" xfId="1743"/>
    <cellStyle name="标题 1 2 5 5" xfId="1744"/>
    <cellStyle name="标题 3 4 2 4 8" xfId="1745"/>
    <cellStyle name="标题 1 2 6" xfId="1746"/>
    <cellStyle name="标题 7 2_2015.1.3县级预算表" xfId="1747"/>
    <cellStyle name="标题 1 2 6 10" xfId="1748"/>
    <cellStyle name="输出 4 3 3 6" xfId="1749"/>
    <cellStyle name="标题 4 3 2 3 2" xfId="1750"/>
    <cellStyle name="标题 5 4 2 3" xfId="1751"/>
    <cellStyle name="标题 1 2 6 11" xfId="1752"/>
    <cellStyle name="输出 4 3 3 7" xfId="1753"/>
    <cellStyle name="标题 4 3 2 3 3" xfId="1754"/>
    <cellStyle name="标题 5 4 2 4" xfId="1755"/>
    <cellStyle name="标题 1 2 6 12" xfId="1756"/>
    <cellStyle name="输出 4 3 3 8" xfId="1757"/>
    <cellStyle name="标题 4 3 2 3 4" xfId="1758"/>
    <cellStyle name="标题 5 4 2 5" xfId="1759"/>
    <cellStyle name="标题 1 2 6 13" xfId="1760"/>
    <cellStyle name="输出 4 3 3 9" xfId="1761"/>
    <cellStyle name="标题 4 3 2 3 5" xfId="1762"/>
    <cellStyle name="标题 1 2 6 2" xfId="1763"/>
    <cellStyle name="标题 1 2 6 3" xfId="1764"/>
    <cellStyle name="标题 1 2 6 4" xfId="1765"/>
    <cellStyle name="标题 1 2 6 5" xfId="1766"/>
    <cellStyle name="标题 1 2 6 6" xfId="1767"/>
    <cellStyle name="标题 3 4 4 3 10" xfId="1768"/>
    <cellStyle name="标题 1 2 6 7" xfId="1769"/>
    <cellStyle name="标题 3 4 4 3 11" xfId="1770"/>
    <cellStyle name="标题 1 2 6 8" xfId="1771"/>
    <cellStyle name="输出 2 2 2 3 2" xfId="1772"/>
    <cellStyle name="标题 3 4 4 3 12" xfId="1773"/>
    <cellStyle name="输出 2 9" xfId="1774"/>
    <cellStyle name="标题 4 3 2_2015.1.3县级预算表" xfId="1775"/>
    <cellStyle name="标题 1 2 6 9" xfId="1776"/>
    <cellStyle name="输出 2 2 2 3 3" xfId="1777"/>
    <cellStyle name="标题 3 4 4 3 13" xfId="1778"/>
    <cellStyle name="标题 4 3 3 3 10" xfId="1779"/>
    <cellStyle name="标题 1 2 7" xfId="1780"/>
    <cellStyle name="标题 1 2 8" xfId="1781"/>
    <cellStyle name="标题 1 2 9" xfId="1782"/>
    <cellStyle name="标题 1 2_2015.1.3县级预算表" xfId="1783"/>
    <cellStyle name="差 4 4 3 5" xfId="1784"/>
    <cellStyle name="标题 2 3 11" xfId="1785"/>
    <cellStyle name="标题 1 3 10" xfId="1786"/>
    <cellStyle name="标题 3 6 4" xfId="1787"/>
    <cellStyle name="标题 1 3 11" xfId="1788"/>
    <cellStyle name="标题 3 6 5" xfId="1789"/>
    <cellStyle name="标题 1 3 12" xfId="1790"/>
    <cellStyle name="标题 3 6 6" xfId="1791"/>
    <cellStyle name="标题 1 3 13" xfId="1792"/>
    <cellStyle name="计算 3 4 3 10" xfId="1793"/>
    <cellStyle name="标题 3 6 7" xfId="1794"/>
    <cellStyle name="标题 1 3 14" xfId="1795"/>
    <cellStyle name="计算 3 4 3 11" xfId="1796"/>
    <cellStyle name="标题 3 6 8" xfId="1797"/>
    <cellStyle name="标题 1 3 15" xfId="1798"/>
    <cellStyle name="计算 3 4 3 12" xfId="1799"/>
    <cellStyle name="标题 3 6 9" xfId="1800"/>
    <cellStyle name="标题 8 2" xfId="1801"/>
    <cellStyle name="标题 1 3 16" xfId="1802"/>
    <cellStyle name="标题 2 2 2 4 10" xfId="1803"/>
    <cellStyle name="标题 8 3" xfId="1804"/>
    <cellStyle name="标题 2 2 2 4 11" xfId="1805"/>
    <cellStyle name="标题 1 3 17" xfId="1806"/>
    <cellStyle name="标题 2 2 3 10" xfId="1807"/>
    <cellStyle name="标题 8 4" xfId="1808"/>
    <cellStyle name="标题 1 4_2015.1.3县级预算表" xfId="1809"/>
    <cellStyle name="标题 2 2 2 4 12" xfId="1810"/>
    <cellStyle name="标题 1 3 18" xfId="1811"/>
    <cellStyle name="标题 2 2 3 11" xfId="1812"/>
    <cellStyle name="标题 8 5" xfId="1813"/>
    <cellStyle name="标题 1 3 2" xfId="1814"/>
    <cellStyle name="标题 4 2 2 4 11" xfId="1815"/>
    <cellStyle name="常规 6 2 3 3" xfId="1816"/>
    <cellStyle name="标题 1 3 2 10" xfId="1817"/>
    <cellStyle name="常规 6 2 3 4" xfId="1818"/>
    <cellStyle name="标题 1 3 2 11" xfId="1819"/>
    <cellStyle name="常规 6 2 3 5" xfId="1820"/>
    <cellStyle name="标题 1 3 2 12" xfId="1821"/>
    <cellStyle name="标题 1 3 2 13" xfId="1822"/>
    <cellStyle name="标题 1 3 2 14" xfId="1823"/>
    <cellStyle name="标题 1 3 2 15" xfId="1824"/>
    <cellStyle name="标题 1 3 2 16" xfId="1825"/>
    <cellStyle name="标题 1 3 2 2" xfId="1826"/>
    <cellStyle name="链接单元格 4_2015.1.3县级预算表" xfId="1827"/>
    <cellStyle name="标题 7 4 10" xfId="1828"/>
    <cellStyle name="标题 1 3 2 2 10" xfId="1829"/>
    <cellStyle name="标题 1 3 2 2 11" xfId="1830"/>
    <cellStyle name="标题 1 3 2 2 12" xfId="1831"/>
    <cellStyle name="标题 1 3 2 2 13" xfId="1832"/>
    <cellStyle name="标题 1 3 2 2 14" xfId="1833"/>
    <cellStyle name="标题 1 3 2 2 15" xfId="1834"/>
    <cellStyle name="标题 1 3 2 2 2" xfId="1835"/>
    <cellStyle name="标题 1 3 2 2 2 2" xfId="1836"/>
    <cellStyle name="标题 1 3 2 2 2 3" xfId="1837"/>
    <cellStyle name="标题 1 3 2 2 2 4" xfId="1838"/>
    <cellStyle name="标题 1 3 2 2 2 5" xfId="1839"/>
    <cellStyle name="标题 1 3 2 2 3" xfId="1840"/>
    <cellStyle name="标题 4 3 3 10" xfId="1841"/>
    <cellStyle name="输入 3 2 2 12" xfId="1842"/>
    <cellStyle name="适中 2 14" xfId="1843"/>
    <cellStyle name="标题 1 3 2 2 3 13" xfId="1844"/>
    <cellStyle name="标题 3 2 6 8" xfId="1845"/>
    <cellStyle name="标题 1 3 2 2 3 2" xfId="1846"/>
    <cellStyle name="标题 2 4 2 14" xfId="1847"/>
    <cellStyle name="标题 1 3 2 2 3 3" xfId="1848"/>
    <cellStyle name="标题 2 4 2 15" xfId="1849"/>
    <cellStyle name="标题 1 3 2 2 3 4" xfId="1850"/>
    <cellStyle name="标题 2 4 2 16" xfId="1851"/>
    <cellStyle name="标题 4 5 5 10" xfId="1852"/>
    <cellStyle name="标题 1 3 2 2 3 5" xfId="1853"/>
    <cellStyle name="标题 4 5 5 11" xfId="1854"/>
    <cellStyle name="标题 1 3 2 2 3 6" xfId="1855"/>
    <cellStyle name="标题 4 5 5 12" xfId="1856"/>
    <cellStyle name="标题 1 3 2 2 3 7" xfId="1857"/>
    <cellStyle name="标题 4 5 5 13" xfId="1858"/>
    <cellStyle name="标题 1 3 2 2 3 8" xfId="1859"/>
    <cellStyle name="标题 1 3 2 2 3 9" xfId="1860"/>
    <cellStyle name="标题 1 3 2 2 4" xfId="1861"/>
    <cellStyle name="标题 4 2 4 2" xfId="1862"/>
    <cellStyle name="标题 4 3 3 11" xfId="1863"/>
    <cellStyle name="标题 1 3 2 2 5" xfId="1864"/>
    <cellStyle name="标题 3 3 2 4 10" xfId="1865"/>
    <cellStyle name="标题 4 2 4 3" xfId="1866"/>
    <cellStyle name="标题 4 3 3 12" xfId="1867"/>
    <cellStyle name="标题 1 3 2 2 6" xfId="1868"/>
    <cellStyle name="标题 3 3 2 4 11" xfId="1869"/>
    <cellStyle name="标题 4 2 4 4" xfId="1870"/>
    <cellStyle name="标题 4 3 3 13" xfId="1871"/>
    <cellStyle name="输入 4 2_2015.1.3县级预算表" xfId="1872"/>
    <cellStyle name="标题 1 3 2 2 7" xfId="1873"/>
    <cellStyle name="标题 3 3 2 4 12" xfId="1874"/>
    <cellStyle name="标题 4 2 4 5" xfId="1875"/>
    <cellStyle name="标题 4 3 3 14" xfId="1876"/>
    <cellStyle name="标题 1 3 2 2 8" xfId="1877"/>
    <cellStyle name="标题 3 3 2 4 13" xfId="1878"/>
    <cellStyle name="标题 4 2 4 6" xfId="1879"/>
    <cellStyle name="标题 4 3 3 15" xfId="1880"/>
    <cellStyle name="标题 1 3 2 2 9" xfId="1881"/>
    <cellStyle name="标题 4 2 4 7" xfId="1882"/>
    <cellStyle name="标题 1 3 2 2_2016-2018年财政规划附表(2)" xfId="1883"/>
    <cellStyle name="差 3" xfId="1884"/>
    <cellStyle name="标题 1 5 2 6" xfId="1885"/>
    <cellStyle name="标题 2 5 2 3 2" xfId="1886"/>
    <cellStyle name="标题 1 3 2 3" xfId="1887"/>
    <cellStyle name="标题 7 4 11" xfId="1888"/>
    <cellStyle name="标题 1 3 2 3 2" xfId="1889"/>
    <cellStyle name="标题 1 3 2 3 3" xfId="1890"/>
    <cellStyle name="标题 1 3 2 3 4" xfId="1891"/>
    <cellStyle name="标题 4 2 5 2" xfId="1892"/>
    <cellStyle name="标题 1 3 2 3 5" xfId="1893"/>
    <cellStyle name="标题 4 2 5 3" xfId="1894"/>
    <cellStyle name="标题 1 3 2 4" xfId="1895"/>
    <cellStyle name="标题 7 4 12" xfId="1896"/>
    <cellStyle name="标题 1 3 2 4 2" xfId="1897"/>
    <cellStyle name="标题 1 3 2 4 3" xfId="1898"/>
    <cellStyle name="标题 1 3 2 4 4" xfId="1899"/>
    <cellStyle name="标题 4 2 6 2" xfId="1900"/>
    <cellStyle name="标题 1 3 2 4 5" xfId="1901"/>
    <cellStyle name="标题 4 2 6 3" xfId="1902"/>
    <cellStyle name="标题 1 3 2 4 6" xfId="1903"/>
    <cellStyle name="标题 3 4 2 2 10" xfId="1904"/>
    <cellStyle name="标题 4 2 6 4" xfId="1905"/>
    <cellStyle name="标题 8 2_2016-2018年财政规划附表(2)" xfId="1906"/>
    <cellStyle name="标题 1 3 2 4 7" xfId="1907"/>
    <cellStyle name="标题 3 4 2 2 11" xfId="1908"/>
    <cellStyle name="标题 4 2 6 5" xfId="1909"/>
    <cellStyle name="标题 1 3 2 4 8" xfId="1910"/>
    <cellStyle name="标题 3 4 2 2 12" xfId="1911"/>
    <cellStyle name="标题 4 2 6 6" xfId="1912"/>
    <cellStyle name="标题 1 3 2 4 9" xfId="1913"/>
    <cellStyle name="标题 3 4 2 2 13" xfId="1914"/>
    <cellStyle name="标题 4 2 6 7" xfId="1915"/>
    <cellStyle name="标题 1 3 2 5" xfId="1916"/>
    <cellStyle name="标题 7 4 13" xfId="1917"/>
    <cellStyle name="标题 1 3 2 6" xfId="1918"/>
    <cellStyle name="标题 7 4 14" xfId="1919"/>
    <cellStyle name="标题 1 3 2 7" xfId="1920"/>
    <cellStyle name="标题 7 4 15" xfId="1921"/>
    <cellStyle name="标题 1 3 2 8" xfId="1922"/>
    <cellStyle name="标题 1 3 2 9" xfId="1923"/>
    <cellStyle name="标题 7 6 2" xfId="1924"/>
    <cellStyle name="标题 1 3 2_2015.1.3县级预算表" xfId="1925"/>
    <cellStyle name="标题 1 3 3" xfId="1926"/>
    <cellStyle name="标题 4 2 2 4 12" xfId="1927"/>
    <cellStyle name="标题 5 4_2016-2018年财政规划附表(2)" xfId="1928"/>
    <cellStyle name="标题 1 3 3 10" xfId="1929"/>
    <cellStyle name="差 4 6 12" xfId="1930"/>
    <cellStyle name="差 2 3 4" xfId="1931"/>
    <cellStyle name="标题 1 3 3 11" xfId="1932"/>
    <cellStyle name="差 4 6 13" xfId="1933"/>
    <cellStyle name="差 2 3 5" xfId="1934"/>
    <cellStyle name="标题 1 3 3 12" xfId="1935"/>
    <cellStyle name="链接单元格 3 5 2" xfId="1936"/>
    <cellStyle name="差 2 3 6" xfId="1937"/>
    <cellStyle name="标题 1 3 3 13" xfId="1938"/>
    <cellStyle name="链接单元格 3 5 3" xfId="1939"/>
    <cellStyle name="差 2 3 7" xfId="1940"/>
    <cellStyle name="标题 1 3 3 14" xfId="1941"/>
    <cellStyle name="链接单元格 3 5 4" xfId="1942"/>
    <cellStyle name="差 2 3 8" xfId="1943"/>
    <cellStyle name="标题 1 3 3 15" xfId="1944"/>
    <cellStyle name="链接单元格 3 5 5" xfId="1945"/>
    <cellStyle name="差 2 3 9" xfId="1946"/>
    <cellStyle name="标题 1 3 3 2" xfId="1947"/>
    <cellStyle name="标题 3 4 3 2 5" xfId="1948"/>
    <cellStyle name="标题 1 3 3 2 2" xfId="1949"/>
    <cellStyle name="好 2 2 4 2" xfId="1950"/>
    <cellStyle name="标题 1 3 3 2 3" xfId="1951"/>
    <cellStyle name="好 2 2 4 3" xfId="1952"/>
    <cellStyle name="标题 1 3 3 2 4" xfId="1953"/>
    <cellStyle name="常规 2 6 2 2 3 5" xfId="1954"/>
    <cellStyle name="标题 4 3 4 2" xfId="1955"/>
    <cellStyle name="好 2 2 4 4" xfId="1956"/>
    <cellStyle name="标题 1 3 3 2 5" xfId="1957"/>
    <cellStyle name="常规 2 6 2 2 3 6" xfId="1958"/>
    <cellStyle name="标题 4 3 4 3" xfId="1959"/>
    <cellStyle name="标题 1 3 3 3" xfId="1960"/>
    <cellStyle name="标题 1 3 3 3 2" xfId="1961"/>
    <cellStyle name="标题 1 3 3 3 3" xfId="1962"/>
    <cellStyle name="标题 1 3 3 3 4" xfId="1963"/>
    <cellStyle name="标题 4 3 5 2" xfId="1964"/>
    <cellStyle name="标题 1 3 3 3 5" xfId="1965"/>
    <cellStyle name="标题 4 3 5 3" xfId="1966"/>
    <cellStyle name="标题 1 3 3 3 6" xfId="1967"/>
    <cellStyle name="标题 4 3 5 4" xfId="1968"/>
    <cellStyle name="标题 1 3 3 3 7" xfId="1969"/>
    <cellStyle name="标题 10" xfId="1970"/>
    <cellStyle name="标题 4 3 5 5" xfId="1971"/>
    <cellStyle name="标题 1 3 3 3 8" xfId="1972"/>
    <cellStyle name="标题 11" xfId="1973"/>
    <cellStyle name="标题 1 3 3 3 9" xfId="1974"/>
    <cellStyle name="标题 12" xfId="1975"/>
    <cellStyle name="标题 1 3 3 4" xfId="1976"/>
    <cellStyle name="标题 4 2 2 2 10" xfId="1977"/>
    <cellStyle name="标题 1 3 3 5" xfId="1978"/>
    <cellStyle name="标题 4 2 2 2 11" xfId="1979"/>
    <cellStyle name="标题 1 3 3 6" xfId="1980"/>
    <cellStyle name="标题 4 2 2 2 12" xfId="1981"/>
    <cellStyle name="标题 1 3 3 7" xfId="1982"/>
    <cellStyle name="标题 4 2 2 2 13" xfId="1983"/>
    <cellStyle name="标题 1 3 3 8" xfId="1984"/>
    <cellStyle name="标题 4 2 2 2 14" xfId="1985"/>
    <cellStyle name="标题 1 3 3 9" xfId="1986"/>
    <cellStyle name="标题 4 2 2 2 15" xfId="1987"/>
    <cellStyle name="标题 1 3 4" xfId="1988"/>
    <cellStyle name="标题 4 2 2 4 13" xfId="1989"/>
    <cellStyle name="标题 1 3 4 10" xfId="1990"/>
    <cellStyle name="标题 1 3 4 11" xfId="1991"/>
    <cellStyle name="标题 1 3 4 12" xfId="1992"/>
    <cellStyle name="标题 1 3 4 13" xfId="1993"/>
    <cellStyle name="标题 1 3 4 14" xfId="1994"/>
    <cellStyle name="标题 1 3 4 15" xfId="1995"/>
    <cellStyle name="常规 2 2 2 2 4 10" xfId="1996"/>
    <cellStyle name="标题 1 3 4 2" xfId="1997"/>
    <cellStyle name="标题 3 4 3 3 5" xfId="1998"/>
    <cellStyle name="输出 4 2 2 3 3" xfId="1999"/>
    <cellStyle name="标题 1 3 4 2 2" xfId="2000"/>
    <cellStyle name="输出 4 2 2 3 4" xfId="2001"/>
    <cellStyle name="标题 1 3 4 2 3" xfId="2002"/>
    <cellStyle name="输出 4 2 2 3 5" xfId="2003"/>
    <cellStyle name="标题 1 3 4 2 4" xfId="2004"/>
    <cellStyle name="标题 1 5 3 10" xfId="2005"/>
    <cellStyle name="标题 4 4 4 2" xfId="2006"/>
    <cellStyle name="输出 4 2 2 3 6" xfId="2007"/>
    <cellStyle name="标题 1 3 4 2 5" xfId="2008"/>
    <cellStyle name="标题 1 5 3 11" xfId="2009"/>
    <cellStyle name="标题 4 4 4 3" xfId="2010"/>
    <cellStyle name="常规 2 2 2 2 4 11" xfId="2011"/>
    <cellStyle name="标题 1 3 4 3" xfId="2012"/>
    <cellStyle name="标题 3 4 3 3 6" xfId="2013"/>
    <cellStyle name="链接单元格 2 2 3 5" xfId="2014"/>
    <cellStyle name="标题 1 3 4 3 10" xfId="2015"/>
    <cellStyle name="标题 2 2 13" xfId="2016"/>
    <cellStyle name="标题 1 3 4 3 2" xfId="2017"/>
    <cellStyle name="标题 1 3 4 3 3" xfId="2018"/>
    <cellStyle name="标题 4 4 5 2" xfId="2019"/>
    <cellStyle name="标题 1 3 4 3 4" xfId="2020"/>
    <cellStyle name="标题 5 2 2_2016-2018年财政规划附表(2)" xfId="2021"/>
    <cellStyle name="标题 1 3 4 3 5" xfId="2022"/>
    <cellStyle name="标题 4 4 5 3" xfId="2023"/>
    <cellStyle name="链接单元格 2 2 10" xfId="2024"/>
    <cellStyle name="标题 1 3 4 3 6" xfId="2025"/>
    <cellStyle name="标题 4 4 5 4" xfId="2026"/>
    <cellStyle name="链接单元格 2 2 11" xfId="2027"/>
    <cellStyle name="标题 1 3 4 3 7" xfId="2028"/>
    <cellStyle name="标题 4 4 5 5" xfId="2029"/>
    <cellStyle name="常规 2 2 2 2 4 12" xfId="2030"/>
    <cellStyle name="标题 1 3 4 4" xfId="2031"/>
    <cellStyle name="标题 3 4 3 3 7" xfId="2032"/>
    <cellStyle name="常规 2 2 2 2 4 13" xfId="2033"/>
    <cellStyle name="标题 1 3 4 5" xfId="2034"/>
    <cellStyle name="标题 3 4 3 3 8" xfId="2035"/>
    <cellStyle name="标题 1 3 4 6" xfId="2036"/>
    <cellStyle name="标题 3 4 3 3 9" xfId="2037"/>
    <cellStyle name="标题 1 3 4 7" xfId="2038"/>
    <cellStyle name="标题 1 3 4 8" xfId="2039"/>
    <cellStyle name="标题 1 3 4 9" xfId="2040"/>
    <cellStyle name="标题 1 3 5" xfId="2041"/>
    <cellStyle name="标题 1 3 5 2" xfId="2042"/>
    <cellStyle name="标题 8 12" xfId="2043"/>
    <cellStyle name="标题 1 3 5 3" xfId="2044"/>
    <cellStyle name="标题 8 13" xfId="2045"/>
    <cellStyle name="标题 1 3 5 4" xfId="2046"/>
    <cellStyle name="标题 8 14" xfId="2047"/>
    <cellStyle name="标题 1 3 5 5" xfId="2048"/>
    <cellStyle name="计算 3 2 2_2016-2018年财政规划附表(2)" xfId="2049"/>
    <cellStyle name="标题 8 15" xfId="2050"/>
    <cellStyle name="标题 1 3 6" xfId="2051"/>
    <cellStyle name="标题 1 3 6 10" xfId="2052"/>
    <cellStyle name="标题 1 3 6 11" xfId="2053"/>
    <cellStyle name="标题 1 3 6 12" xfId="2054"/>
    <cellStyle name="标题 1 3 6 13" xfId="2055"/>
    <cellStyle name="标题 1 3 6 2" xfId="2056"/>
    <cellStyle name="标题 3 4 4 14" xfId="2057"/>
    <cellStyle name="标题 1 3 6 3" xfId="2058"/>
    <cellStyle name="标题 3 4 4 15" xfId="2059"/>
    <cellStyle name="标题 1 3 6 4" xfId="2060"/>
    <cellStyle name="标题 1 3 6 5" xfId="2061"/>
    <cellStyle name="标题 1 3 6 6" xfId="2062"/>
    <cellStyle name="标题 1 3 6 7" xfId="2063"/>
    <cellStyle name="标题 1 3 6 8" xfId="2064"/>
    <cellStyle name="标题 1 3 6 9" xfId="2065"/>
    <cellStyle name="标题 1 3 7" xfId="2066"/>
    <cellStyle name="标题 1 3 8" xfId="2067"/>
    <cellStyle name="标题 1 3 9" xfId="2068"/>
    <cellStyle name="标题 2 3 2 2 2 2" xfId="2069"/>
    <cellStyle name="输出 4 6 2" xfId="2070"/>
    <cellStyle name="标题 1 4 10" xfId="2071"/>
    <cellStyle name="输出 4 6 3" xfId="2072"/>
    <cellStyle name="标题 1 4 11" xfId="2073"/>
    <cellStyle name="输出 4 6 4" xfId="2074"/>
    <cellStyle name="常规 4 5 2" xfId="2075"/>
    <cellStyle name="标题 1 4 12" xfId="2076"/>
    <cellStyle name="输出 4 6 5" xfId="2077"/>
    <cellStyle name="常规 4 5 3" xfId="2078"/>
    <cellStyle name="标题 1 4 13" xfId="2079"/>
    <cellStyle name="标题 1 4 4 2 2" xfId="2080"/>
    <cellStyle name="输出 4 6 6" xfId="2081"/>
    <cellStyle name="常规 4 5 4" xfId="2082"/>
    <cellStyle name="标题 1 4 14" xfId="2083"/>
    <cellStyle name="标题 1 4 4 2 3" xfId="2084"/>
    <cellStyle name="输出 4 6 7" xfId="2085"/>
    <cellStyle name="常规 4 5 5" xfId="2086"/>
    <cellStyle name="标题 1 4 15" xfId="2087"/>
    <cellStyle name="标题 1 4 4 2 4" xfId="2088"/>
    <cellStyle name="输出 4 6 8" xfId="2089"/>
    <cellStyle name="常规 4 5 6" xfId="2090"/>
    <cellStyle name="标题 1 4 16" xfId="2091"/>
    <cellStyle name="标题 1 4 4 2 5" xfId="2092"/>
    <cellStyle name="输出 4 6 9" xfId="2093"/>
    <cellStyle name="常规 4 5 7" xfId="2094"/>
    <cellStyle name="标题 1 4 17" xfId="2095"/>
    <cellStyle name="标题 2 2 4 10" xfId="2096"/>
    <cellStyle name="标题 1 4 18" xfId="2097"/>
    <cellStyle name="标题 2 2 4 11" xfId="2098"/>
    <cellStyle name="标题 1 4 2" xfId="2099"/>
    <cellStyle name="标题 4 2 2 2 2 3" xfId="2100"/>
    <cellStyle name="标题 6 3 2 4" xfId="2101"/>
    <cellStyle name="标题 1 4 2 16" xfId="2102"/>
    <cellStyle name="检查单元格 6_2016-2018年财政规划附表(2)" xfId="2103"/>
    <cellStyle name="标题 3 5 5 10" xfId="2104"/>
    <cellStyle name="标题 1 4 2 2" xfId="2105"/>
    <cellStyle name="标题 1 4 2 2 10" xfId="2106"/>
    <cellStyle name="标题 3 3 4 4" xfId="2107"/>
    <cellStyle name="标题 1 4 2 2 11" xfId="2108"/>
    <cellStyle name="标题 2 3 2_2015.1.3县级预算表" xfId="2109"/>
    <cellStyle name="标题 3 3 4 5" xfId="2110"/>
    <cellStyle name="标题 1 4 2 2 12" xfId="2111"/>
    <cellStyle name="标题 3 3 4 6" xfId="2112"/>
    <cellStyle name="标题 1 4 2 2 13" xfId="2113"/>
    <cellStyle name="标题 3 3 4 7" xfId="2114"/>
    <cellStyle name="标题 1 4 2 2 14" xfId="2115"/>
    <cellStyle name="标题 3 3 4 8" xfId="2116"/>
    <cellStyle name="标题 1 4 2 2 15" xfId="2117"/>
    <cellStyle name="链接单元格 2 2 2 10" xfId="2118"/>
    <cellStyle name="标题 3 3 4 9" xfId="2119"/>
    <cellStyle name="标题 1 4 2 2 2" xfId="2120"/>
    <cellStyle name="标题 1 4 2 2 2 2" xfId="2121"/>
    <cellStyle name="标题 2 8 3" xfId="2122"/>
    <cellStyle name="标题 1 4 2 2 2 3" xfId="2123"/>
    <cellStyle name="标题 2 8 4" xfId="2124"/>
    <cellStyle name="标题 1 4 2 2 2 4" xfId="2125"/>
    <cellStyle name="标题 2 8 5" xfId="2126"/>
    <cellStyle name="警告文本 3 2 2 10" xfId="2127"/>
    <cellStyle name="标题 1 4 2 2 2 5" xfId="2128"/>
    <cellStyle name="输出 4 2 2 2" xfId="2129"/>
    <cellStyle name="标题 2 8 6" xfId="2130"/>
    <cellStyle name="标题 1 4 2 2 3" xfId="2131"/>
    <cellStyle name="标题 1 4 2 2 3 10" xfId="2132"/>
    <cellStyle name="标题 1 4 2 2 3 11" xfId="2133"/>
    <cellStyle name="标题 1 4 2 2 3 12" xfId="2134"/>
    <cellStyle name="标题 1 4 2 2 3 13" xfId="2135"/>
    <cellStyle name="标题 4 2 2 2_2016-2018年财政规划附表(2)" xfId="2136"/>
    <cellStyle name="标题 1 4 2 2 3 2" xfId="2137"/>
    <cellStyle name="标题 1 4 2 2 3 3" xfId="2138"/>
    <cellStyle name="输出 3 4 2" xfId="2139"/>
    <cellStyle name="标题 4 5 2 3 10" xfId="2140"/>
    <cellStyle name="标题 1 4 2 2 3 4" xfId="2141"/>
    <cellStyle name="输出 3 4 3" xfId="2142"/>
    <cellStyle name="标题 3 3 2_2015.1.3县级预算表" xfId="2143"/>
    <cellStyle name="标题 4 5 2 3 11" xfId="2144"/>
    <cellStyle name="标题 1 4 2 2 3 5" xfId="2145"/>
    <cellStyle name="输出 3 4 4" xfId="2146"/>
    <cellStyle name="常规 3 3 2" xfId="2147"/>
    <cellStyle name="标题 4 5 2 3 12" xfId="2148"/>
    <cellStyle name="标题 1 4 2 2 3 6" xfId="2149"/>
    <cellStyle name="输出 3 4 5" xfId="2150"/>
    <cellStyle name="常规 3 3 3" xfId="2151"/>
    <cellStyle name="标题 4 5 2 3 13" xfId="2152"/>
    <cellStyle name="标题 1 4 2 2 3 7" xfId="2153"/>
    <cellStyle name="标题 1 4 2 2 3 8" xfId="2154"/>
    <cellStyle name="标题 5 3 2 2" xfId="2155"/>
    <cellStyle name="常规 2 5 4 9" xfId="2156"/>
    <cellStyle name="标题 2 3_2015.1.3县级预算表" xfId="2157"/>
    <cellStyle name="标题 1 4 2 2 3 9" xfId="2158"/>
    <cellStyle name="标题 5 3 2 3" xfId="2159"/>
    <cellStyle name="标题 1 4 2 2 4" xfId="2160"/>
    <cellStyle name="检查单元格 3 17" xfId="2161"/>
    <cellStyle name="标题 5 2 4 2" xfId="2162"/>
    <cellStyle name="标题 1 4 2 2 5" xfId="2163"/>
    <cellStyle name="检查单元格 3 18" xfId="2164"/>
    <cellStyle name="标题 5 2 4 3" xfId="2165"/>
    <cellStyle name="标题 1 4 2 2 6" xfId="2166"/>
    <cellStyle name="标题 5 2 4 4" xfId="2167"/>
    <cellStyle name="标题 1 4 2 2 7" xfId="2168"/>
    <cellStyle name="标题 5 2 4 5" xfId="2169"/>
    <cellStyle name="标题 1 4 2 2 8" xfId="2170"/>
    <cellStyle name="标题 5 2 4 6" xfId="2171"/>
    <cellStyle name="标题 1 4 2 2 9" xfId="2172"/>
    <cellStyle name="警告文本 4 4_2016-2018年财政规划附表(2)" xfId="2173"/>
    <cellStyle name="标题 5 2 4 7" xfId="2174"/>
    <cellStyle name="标题 1 4 2 2_2016-2018年财政规划附表(2)" xfId="2175"/>
    <cellStyle name="标题 3 4 4 2 2" xfId="2176"/>
    <cellStyle name="标题 4 4 6 10" xfId="2177"/>
    <cellStyle name="标题 1 4 2 3" xfId="2178"/>
    <cellStyle name="标题 1 4 2 3 2" xfId="2179"/>
    <cellStyle name="标题 1 4 2 3 3" xfId="2180"/>
    <cellStyle name="标题 2 2 10" xfId="2181"/>
    <cellStyle name="输入 4 3 14" xfId="2182"/>
    <cellStyle name="标题 3 2_2015.1.3县级预算表" xfId="2183"/>
    <cellStyle name="标题 1 4 2 3 4" xfId="2184"/>
    <cellStyle name="标题 2 2 11" xfId="2185"/>
    <cellStyle name="标题 1 4 2 3 5" xfId="2186"/>
    <cellStyle name="标题 2 2 12" xfId="2187"/>
    <cellStyle name="标题 1 4 2 4" xfId="2188"/>
    <cellStyle name="适中 3 2 7" xfId="2189"/>
    <cellStyle name="标题 8 2 15" xfId="2190"/>
    <cellStyle name="标题 1 4 2 4 10" xfId="2191"/>
    <cellStyle name="标题 8 3 2 3" xfId="2192"/>
    <cellStyle name="标题 1 4 2 4 11" xfId="2193"/>
    <cellStyle name="标题 8 3 2 4" xfId="2194"/>
    <cellStyle name="标题 8 3_2016-2018年财政规划附表(2)" xfId="2195"/>
    <cellStyle name="标题 1 4 2 4 12" xfId="2196"/>
    <cellStyle name="标题 8 3 2 5" xfId="2197"/>
    <cellStyle name="标题 1 4 2 4 13" xfId="2198"/>
    <cellStyle name="标题 1 4 2 4 2" xfId="2199"/>
    <cellStyle name="标题 8 2 3" xfId="2200"/>
    <cellStyle name="标题 1 4 2 4 3" xfId="2201"/>
    <cellStyle name="标题 8 2 4" xfId="2202"/>
    <cellStyle name="标题 1 4 2 4 4" xfId="2203"/>
    <cellStyle name="标题 8 2 5" xfId="2204"/>
    <cellStyle name="标题 1 4 2 4 5" xfId="2205"/>
    <cellStyle name="标题 8 2 6" xfId="2206"/>
    <cellStyle name="标题 1 4 2 4 6" xfId="2207"/>
    <cellStyle name="标题 8 2 7" xfId="2208"/>
    <cellStyle name="标题 1 4 2 4 7" xfId="2209"/>
    <cellStyle name="标题 8 2 8" xfId="2210"/>
    <cellStyle name="标题 1 4 2 4 8" xfId="2211"/>
    <cellStyle name="标题 8 2 9" xfId="2212"/>
    <cellStyle name="标题 1 4 2 4 9" xfId="2213"/>
    <cellStyle name="标题 1 4 2 5" xfId="2214"/>
    <cellStyle name="标题 1 4 2 6" xfId="2215"/>
    <cellStyle name="标题 4 4 2 2 10" xfId="2216"/>
    <cellStyle name="好 4_2015.1.3县级预算表" xfId="2217"/>
    <cellStyle name="标题 1 4 2 7" xfId="2218"/>
    <cellStyle name="标题 4 4 2 2 11" xfId="2219"/>
    <cellStyle name="标题 1 4 2 8" xfId="2220"/>
    <cellStyle name="汇总 3 2 2 3 2" xfId="2221"/>
    <cellStyle name="标题 4 4 2 2 12" xfId="2222"/>
    <cellStyle name="标题 1 4 2 9" xfId="2223"/>
    <cellStyle name="汇总 3 2 2 3 3" xfId="2224"/>
    <cellStyle name="标题 4 4 2 2 13" xfId="2225"/>
    <cellStyle name="差 3 2 2 2 3" xfId="2226"/>
    <cellStyle name="标题 1 4 2_2015.1.3县级预算表" xfId="2227"/>
    <cellStyle name="标题 2 4 6 12" xfId="2228"/>
    <cellStyle name="标题 3 4 3 3 2" xfId="2229"/>
    <cellStyle name="标题 1 4 3" xfId="2230"/>
    <cellStyle name="标题 4 2 2 2 2 4" xfId="2231"/>
    <cellStyle name="标题 6 3 2 5" xfId="2232"/>
    <cellStyle name="标题 1 4 3 10" xfId="2233"/>
    <cellStyle name="标题 1 4 3 11" xfId="2234"/>
    <cellStyle name="标题 1 4 3 12" xfId="2235"/>
    <cellStyle name="标题 1 4 3 13" xfId="2236"/>
    <cellStyle name="标题 1 4 3 14" xfId="2237"/>
    <cellStyle name="标题 1 4 3 15" xfId="2238"/>
    <cellStyle name="检查单元格 3 4 3 11" xfId="2239"/>
    <cellStyle name="标题 1 4 3 2" xfId="2240"/>
    <cellStyle name="标题 3 4 4 2 5" xfId="2241"/>
    <cellStyle name="标题 4 4 6 13" xfId="2242"/>
    <cellStyle name="标题 1 4 3 2 2" xfId="2243"/>
    <cellStyle name="好 3 2 4 2" xfId="2244"/>
    <cellStyle name="标题 1 4 3 2 3" xfId="2245"/>
    <cellStyle name="好 3 2 4 3" xfId="2246"/>
    <cellStyle name="标题 1 4 3 2 4" xfId="2247"/>
    <cellStyle name="好 3 2 4 4" xfId="2248"/>
    <cellStyle name="标题 1 4 3 2 5" xfId="2249"/>
    <cellStyle name="检查单元格 3 4 3 12" xfId="2250"/>
    <cellStyle name="标题 1 4 3 3" xfId="2251"/>
    <cellStyle name="标题 1 4 3 3 10" xfId="2252"/>
    <cellStyle name="差 2 2 14" xfId="2253"/>
    <cellStyle name="标题 1 4 3 3 11" xfId="2254"/>
    <cellStyle name="差 2 2 15" xfId="2255"/>
    <cellStyle name="标题 1 4 3 3 12" xfId="2256"/>
    <cellStyle name="差 2 2 16" xfId="2257"/>
    <cellStyle name="标题 1 4 3 3 13" xfId="2258"/>
    <cellStyle name="标题 1 4 3 3 2" xfId="2259"/>
    <cellStyle name="标题 1 4 3 3 3" xfId="2260"/>
    <cellStyle name="标题 2 7 10" xfId="2261"/>
    <cellStyle name="标题 1 4 3 3 4" xfId="2262"/>
    <cellStyle name="标题 2 7 11" xfId="2263"/>
    <cellStyle name="差 3 2 2_2016-2018年财政规划附表(2)" xfId="2264"/>
    <cellStyle name="标题 1 4 3 3 5" xfId="2265"/>
    <cellStyle name="标题 2 7 12" xfId="2266"/>
    <cellStyle name="标题 1 4 3 3 6" xfId="2267"/>
    <cellStyle name="标题 2 7 13" xfId="2268"/>
    <cellStyle name="标题 1 4 3 3 7" xfId="2269"/>
    <cellStyle name="标题 2 7 14" xfId="2270"/>
    <cellStyle name="标题 1 4 3 3 8" xfId="2271"/>
    <cellStyle name="标题 2 7 15" xfId="2272"/>
    <cellStyle name="标题 1 4 3 3 9" xfId="2273"/>
    <cellStyle name="检查单元格 3 4 3 13" xfId="2274"/>
    <cellStyle name="标题 1 4 3 4" xfId="2275"/>
    <cellStyle name="标题 1 4 3 5" xfId="2276"/>
    <cellStyle name="标题 1 4 3 6" xfId="2277"/>
    <cellStyle name="标题 1 4 3 7" xfId="2278"/>
    <cellStyle name="标题 1 4 3 8" xfId="2279"/>
    <cellStyle name="标题 1 4 3 9" xfId="2280"/>
    <cellStyle name="标题 1 4 4" xfId="2281"/>
    <cellStyle name="标题 4 2 2 2 2 5" xfId="2282"/>
    <cellStyle name="标题 1 4 4 10" xfId="2283"/>
    <cellStyle name="标题 6_2015.1.3县级预算表" xfId="2284"/>
    <cellStyle name="标题 1 4 4 11" xfId="2285"/>
    <cellStyle name="标题 1 4 4 12" xfId="2286"/>
    <cellStyle name="标题 1 4 4 13" xfId="2287"/>
    <cellStyle name="标题 1 4 4 14" xfId="2288"/>
    <cellStyle name="输出 3 2" xfId="2289"/>
    <cellStyle name="标题 1 4 4 15" xfId="2290"/>
    <cellStyle name="输出 4 6 12" xfId="2291"/>
    <cellStyle name="标题 1 4 4 2" xfId="2292"/>
    <cellStyle name="标题 3 4 4 3 5" xfId="2293"/>
    <cellStyle name="输出 4 6 13" xfId="2294"/>
    <cellStyle name="标题 1 4 4 3" xfId="2295"/>
    <cellStyle name="标题 3 4 4 3 6" xfId="2296"/>
    <cellStyle name="标题 1 4 4 3 10" xfId="2297"/>
    <cellStyle name="标题 3 3 3 3 9" xfId="2298"/>
    <cellStyle name="标题 1 4 4 3 11" xfId="2299"/>
    <cellStyle name="标题 1 4 4 3 12" xfId="2300"/>
    <cellStyle name="标题 1 4 4 3 13" xfId="2301"/>
    <cellStyle name="标题 2 3 3 3 10" xfId="2302"/>
    <cellStyle name="标题 1 4 4 3 2" xfId="2303"/>
    <cellStyle name="标题 1 4 4 3 3" xfId="2304"/>
    <cellStyle name="标题 1 4 4 3 4" xfId="2305"/>
    <cellStyle name="标题 1 4 4 3 5" xfId="2306"/>
    <cellStyle name="标题 1 4 4 3 6" xfId="2307"/>
    <cellStyle name="标题 1 4 4 3 7" xfId="2308"/>
    <cellStyle name="标题 1 4 4 3 8" xfId="2309"/>
    <cellStyle name="标题 1 4 4 3 9" xfId="2310"/>
    <cellStyle name="标题 2 3 2 2 3 10" xfId="2311"/>
    <cellStyle name="标题 1 4 4 4" xfId="2312"/>
    <cellStyle name="输出 2 2 2 10" xfId="2313"/>
    <cellStyle name="标题 3 4 4 3 7" xfId="2314"/>
    <cellStyle name="标题 1 4 4 5" xfId="2315"/>
    <cellStyle name="输出 2 2 2 11" xfId="2316"/>
    <cellStyle name="标题 3 4 4 3 8" xfId="2317"/>
    <cellStyle name="标题 1 4 4 6" xfId="2318"/>
    <cellStyle name="输出 2 2 2 12" xfId="2319"/>
    <cellStyle name="标题 3 4 4 3 9" xfId="2320"/>
    <cellStyle name="标题 1 4 4 7" xfId="2321"/>
    <cellStyle name="标题 1 4 4 8" xfId="2322"/>
    <cellStyle name="标题 1 4 4 9" xfId="2323"/>
    <cellStyle name="标题 1 4 4_2016-2018年财政规划附表(2)" xfId="2324"/>
    <cellStyle name="标题 1 4 5" xfId="2325"/>
    <cellStyle name="标题 1 4 5 2" xfId="2326"/>
    <cellStyle name="标题 1 4 5 3" xfId="2327"/>
    <cellStyle name="标题 1 4 5 4" xfId="2328"/>
    <cellStyle name="标题 1 4 5 5" xfId="2329"/>
    <cellStyle name="标题 1 4 6" xfId="2330"/>
    <cellStyle name="标题 1 4 6 10" xfId="2331"/>
    <cellStyle name="标题 1 4 6 11" xfId="2332"/>
    <cellStyle name="标题 1 4 6 12" xfId="2333"/>
    <cellStyle name="标题 1 4 6 13" xfId="2334"/>
    <cellStyle name="标题 1 4 6 2" xfId="2335"/>
    <cellStyle name="标题 6 2 14" xfId="2336"/>
    <cellStyle name="标题 1 4 6 3" xfId="2337"/>
    <cellStyle name="标题 6 2 15" xfId="2338"/>
    <cellStyle name="标题 1 4 6 4" xfId="2339"/>
    <cellStyle name="标题 6 2 16" xfId="2340"/>
    <cellStyle name="标题 1 4 6 5" xfId="2341"/>
    <cellStyle name="标题 1 4 6 6" xfId="2342"/>
    <cellStyle name="标题 1 4 6 7" xfId="2343"/>
    <cellStyle name="标题 1 4 6 8" xfId="2344"/>
    <cellStyle name="标题 1 4 6 9" xfId="2345"/>
    <cellStyle name="标题 1 4 7" xfId="2346"/>
    <cellStyle name="标题 1 4 8" xfId="2347"/>
    <cellStyle name="标题 1 4 9" xfId="2348"/>
    <cellStyle name="常规 4 2 12" xfId="2349"/>
    <cellStyle name="标题 2 3 2 2 3 2" xfId="2350"/>
    <cellStyle name="标题 1 5 10" xfId="2351"/>
    <cellStyle name="标题 2 5 3 2 3" xfId="2352"/>
    <cellStyle name="标题 1 5 11" xfId="2353"/>
    <cellStyle name="标题 2 4 2 2_2016-2018年财政规划附表(2)" xfId="2354"/>
    <cellStyle name="标题 2 5 3 2 4" xfId="2355"/>
    <cellStyle name="标题 1 5 12" xfId="2356"/>
    <cellStyle name="标题 2 5 3 2 5" xfId="2357"/>
    <cellStyle name="标题 1 5 13" xfId="2358"/>
    <cellStyle name="标题 1 5 14" xfId="2359"/>
    <cellStyle name="标题 1 5 15" xfId="2360"/>
    <cellStyle name="标题 1 5 17" xfId="2361"/>
    <cellStyle name="标题 1 5 2 14" xfId="2362"/>
    <cellStyle name="输入 4 3_2016-2018年财政规划附表(2)" xfId="2363"/>
    <cellStyle name="标题 1 5 2 15" xfId="2364"/>
    <cellStyle name="标题 1 5 2 2" xfId="2365"/>
    <cellStyle name="标题 4 2 4 8" xfId="2366"/>
    <cellStyle name="标题 1 5 2 2 2" xfId="2367"/>
    <cellStyle name="标题 1 5 2 2 3" xfId="2368"/>
    <cellStyle name="标题 1 5 2 2 4" xfId="2369"/>
    <cellStyle name="标题 6 2 4 2" xfId="2370"/>
    <cellStyle name="标题 1 5 2 2 5" xfId="2371"/>
    <cellStyle name="标题 6 2 4 3" xfId="2372"/>
    <cellStyle name="标题 1 5 2 3" xfId="2373"/>
    <cellStyle name="标题 4 2 4 9" xfId="2374"/>
    <cellStyle name="标题 1 5 2 3 10" xfId="2375"/>
    <cellStyle name="标题 1 5 2 3 11" xfId="2376"/>
    <cellStyle name="标题 1 5 2 3 12" xfId="2377"/>
    <cellStyle name="标题 1 5 2 3 13" xfId="2378"/>
    <cellStyle name="标题 1 5 2 3 2" xfId="2379"/>
    <cellStyle name="标题 1 5 2 3 3" xfId="2380"/>
    <cellStyle name="解释性文本 3 3" xfId="2381"/>
    <cellStyle name="标题 7 2 10" xfId="2382"/>
    <cellStyle name="标题 1 5 2 3 4" xfId="2383"/>
    <cellStyle name="解释性文本 3 4" xfId="2384"/>
    <cellStyle name="标题 7 2 11" xfId="2385"/>
    <cellStyle name="标题 1 5 2 3 5" xfId="2386"/>
    <cellStyle name="解释性文本 3 5" xfId="2387"/>
    <cellStyle name="标题 7 2 12" xfId="2388"/>
    <cellStyle name="标题 1 5 2 3 6" xfId="2389"/>
    <cellStyle name="解释性文本 3 6" xfId="2390"/>
    <cellStyle name="标题 7 2 13" xfId="2391"/>
    <cellStyle name="标题 1 5 2 3 7" xfId="2392"/>
    <cellStyle name="解释性文本 3 7" xfId="2393"/>
    <cellStyle name="标题 7 2 14" xfId="2394"/>
    <cellStyle name="标题 1 5 2 3 8" xfId="2395"/>
    <cellStyle name="解释性文本 3 8" xfId="2396"/>
    <cellStyle name="标题 7 2 15" xfId="2397"/>
    <cellStyle name="标题 1 5 2 3 9" xfId="2398"/>
    <cellStyle name="解释性文本 3 9" xfId="2399"/>
    <cellStyle name="标题 7 2 16" xfId="2400"/>
    <cellStyle name="标题 1 5 2 4" xfId="2401"/>
    <cellStyle name="标题 1 5 2 5" xfId="2402"/>
    <cellStyle name="差 2" xfId="2403"/>
    <cellStyle name="差 4" xfId="2404"/>
    <cellStyle name="标题 1 5 2 7" xfId="2405"/>
    <cellStyle name="标题 2 5 2 3 3" xfId="2406"/>
    <cellStyle name="差 5" xfId="2407"/>
    <cellStyle name="标题 1 5 2 8" xfId="2408"/>
    <cellStyle name="标题 2 5 2 3 4" xfId="2409"/>
    <cellStyle name="差 6" xfId="2410"/>
    <cellStyle name="标题 1 5 2 9" xfId="2411"/>
    <cellStyle name="标题 2 5 2 3 5" xfId="2412"/>
    <cellStyle name="标题 1 5 2_2016-2018年财政规划附表(2)" xfId="2413"/>
    <cellStyle name="链接单元格 4 4 2" xfId="2414"/>
    <cellStyle name="差 3 2 6" xfId="2415"/>
    <cellStyle name="标题 3 2 2 3 4" xfId="2416"/>
    <cellStyle name="标题 3 3 3 10" xfId="2417"/>
    <cellStyle name="标题 1 5 3" xfId="2418"/>
    <cellStyle name="标题 4 2 2 2 3 4" xfId="2419"/>
    <cellStyle name="标题 4 3 2 2 11" xfId="2420"/>
    <cellStyle name="好 2 2 2 3 11" xfId="2421"/>
    <cellStyle name="标题 6 3 3 5" xfId="2422"/>
    <cellStyle name="标题 1 5 3 12" xfId="2423"/>
    <cellStyle name="标题 4 4 4 4" xfId="2424"/>
    <cellStyle name="标题 1 5 3 13" xfId="2425"/>
    <cellStyle name="标题 4 4 4 5" xfId="2426"/>
    <cellStyle name="标题 1 5 3 14" xfId="2427"/>
    <cellStyle name="标题 4 4 4 6" xfId="2428"/>
    <cellStyle name="标题 1 5 3 15" xfId="2429"/>
    <cellStyle name="标题 4 4 4 7" xfId="2430"/>
    <cellStyle name="标题 1 5 3 2" xfId="2431"/>
    <cellStyle name="计算 3 4 14" xfId="2432"/>
    <cellStyle name="标题 1 5 3 2 2" xfId="2433"/>
    <cellStyle name="标题 3 4 6 13" xfId="2434"/>
    <cellStyle name="计算 3 4 15" xfId="2435"/>
    <cellStyle name="好 4 2 4 2" xfId="2436"/>
    <cellStyle name="标题 1 5 3 2 3" xfId="2437"/>
    <cellStyle name="好 4 2 4 3" xfId="2438"/>
    <cellStyle name="标题 1 5 3 2 4" xfId="2439"/>
    <cellStyle name="好 4 2 4 4" xfId="2440"/>
    <cellStyle name="标题 1 5 3 2 5" xfId="2441"/>
    <cellStyle name="标题 1 5 3 3" xfId="2442"/>
    <cellStyle name="标题 1 5 3 3 10" xfId="2443"/>
    <cellStyle name="标题 1 5 3 3 11" xfId="2444"/>
    <cellStyle name="标题 1 5 3 3 12" xfId="2445"/>
    <cellStyle name="标题 1 5 3 3 2" xfId="2446"/>
    <cellStyle name="标题 1 5 3 3 3" xfId="2447"/>
    <cellStyle name="标题 1 5 3 3 4" xfId="2448"/>
    <cellStyle name="标题 1 5 3 3 5" xfId="2449"/>
    <cellStyle name="常规 2 3 2 2 2_2016-2018年财政规划附表(2)" xfId="2450"/>
    <cellStyle name="标题 1 5 3 3 6" xfId="2451"/>
    <cellStyle name="标题 1 7 2" xfId="2452"/>
    <cellStyle name="标题 1 5 3 3 7" xfId="2453"/>
    <cellStyle name="标题 1 7 3" xfId="2454"/>
    <cellStyle name="输出 2 2 2" xfId="2455"/>
    <cellStyle name="标题 1 5 3 3 8" xfId="2456"/>
    <cellStyle name="标题 1 7 4" xfId="2457"/>
    <cellStyle name="输出 2 2 3" xfId="2458"/>
    <cellStyle name="标题 1 5 3 3 9" xfId="2459"/>
    <cellStyle name="标题 1 7 5" xfId="2460"/>
    <cellStyle name="标题 1 5 3 4" xfId="2461"/>
    <cellStyle name="标题 1 5 3 5" xfId="2462"/>
    <cellStyle name="标题 1 5 3 6" xfId="2463"/>
    <cellStyle name="标题 1 5 3 7" xfId="2464"/>
    <cellStyle name="适中 7_2016-2018年财政规划附表(2)" xfId="2465"/>
    <cellStyle name="标题 1 5 3 8" xfId="2466"/>
    <cellStyle name="标题 1 5 3 9" xfId="2467"/>
    <cellStyle name="标题 1 5 4" xfId="2468"/>
    <cellStyle name="标题 4 2 2 2 3 5" xfId="2469"/>
    <cellStyle name="标题 4 3 2 2 12" xfId="2470"/>
    <cellStyle name="好 2 2 2 3 12" xfId="2471"/>
    <cellStyle name="标题 6 3 3 6" xfId="2472"/>
    <cellStyle name="标题 1 5 4 2" xfId="2473"/>
    <cellStyle name="标题 3 4 2 2 14" xfId="2474"/>
    <cellStyle name="标题 4 2 6 8" xfId="2475"/>
    <cellStyle name="标题 1 5 4 3" xfId="2476"/>
    <cellStyle name="标题 3 4 2 2 15" xfId="2477"/>
    <cellStyle name="标题 4 2 6 9" xfId="2478"/>
    <cellStyle name="标题 1 5 4 4" xfId="2479"/>
    <cellStyle name="标题 1 5 4 5" xfId="2480"/>
    <cellStyle name="标题 1 5 5" xfId="2481"/>
    <cellStyle name="标题 4 2 2 2 3 6" xfId="2482"/>
    <cellStyle name="标题 4 3 2 2 13" xfId="2483"/>
    <cellStyle name="好 2 2 2 3 13" xfId="2484"/>
    <cellStyle name="标题 6 3 3 7" xfId="2485"/>
    <cellStyle name="标题 1 5 5 10" xfId="2486"/>
    <cellStyle name="标题 2 2 3 9" xfId="2487"/>
    <cellStyle name="标题 1 5 5 11" xfId="2488"/>
    <cellStyle name="标题 1 5 5 12" xfId="2489"/>
    <cellStyle name="标题 1 5 5 13" xfId="2490"/>
    <cellStyle name="标题 2 3 2 2 2" xfId="2491"/>
    <cellStyle name="标题 1 5 5 2" xfId="2492"/>
    <cellStyle name="标题 1 5 5 3" xfId="2493"/>
    <cellStyle name="标题 1 5 5 4" xfId="2494"/>
    <cellStyle name="标题 1 5 5 5" xfId="2495"/>
    <cellStyle name="标题 1 5 6" xfId="2496"/>
    <cellStyle name="标题 4 2 2 2 3 7" xfId="2497"/>
    <cellStyle name="标题 4 3 2 2 14" xfId="2498"/>
    <cellStyle name="标题 6 3 3 8" xfId="2499"/>
    <cellStyle name="标题 1 5 7" xfId="2500"/>
    <cellStyle name="标题 4 2 2 2 3 8" xfId="2501"/>
    <cellStyle name="标题 4 3 2 2 15" xfId="2502"/>
    <cellStyle name="标题 6 3 3 9" xfId="2503"/>
    <cellStyle name="标题 1 5 8" xfId="2504"/>
    <cellStyle name="标题 4 2 2 2 3 9" xfId="2505"/>
    <cellStyle name="标题 1 5 9" xfId="2506"/>
    <cellStyle name="标题 2 5 2_2016-2018年财政规划附表(2)" xfId="2507"/>
    <cellStyle name="标题 1 6 10" xfId="2508"/>
    <cellStyle name="标题 3 2 3 4" xfId="2509"/>
    <cellStyle name="标题 1 6 11" xfId="2510"/>
    <cellStyle name="标题 3 2 3 5" xfId="2511"/>
    <cellStyle name="标题 1 6 12" xfId="2512"/>
    <cellStyle name="标题 3 2 3 6" xfId="2513"/>
    <cellStyle name="注释 6 2" xfId="2514"/>
    <cellStyle name="标题 1 6 13" xfId="2515"/>
    <cellStyle name="标题 3 2 3 7" xfId="2516"/>
    <cellStyle name="注释 6 3" xfId="2517"/>
    <cellStyle name="标题 1 6 14" xfId="2518"/>
    <cellStyle name="标题 3 2 3 8" xfId="2519"/>
    <cellStyle name="注释 6 4" xfId="2520"/>
    <cellStyle name="标题 1 6 15" xfId="2521"/>
    <cellStyle name="标题 3 2 3 9" xfId="2522"/>
    <cellStyle name="标题 1 6 2" xfId="2523"/>
    <cellStyle name="标题 1 6 2 2" xfId="2524"/>
    <cellStyle name="标题 4 3 4 8" xfId="2525"/>
    <cellStyle name="标题 1 6 2 3" xfId="2526"/>
    <cellStyle name="标题 4 3 4 9" xfId="2527"/>
    <cellStyle name="标题 1 6 2 4" xfId="2528"/>
    <cellStyle name="计算 5 2_2016-2018年财政规划附表(2)" xfId="2529"/>
    <cellStyle name="标题 1 6 2 5" xfId="2530"/>
    <cellStyle name="注释 2 2 2 10" xfId="2531"/>
    <cellStyle name="标题 1 6 3" xfId="2532"/>
    <cellStyle name="标题 1 6 3 10" xfId="2533"/>
    <cellStyle name="标题 1 6 3 11" xfId="2534"/>
    <cellStyle name="输入 2 2 2_2016-2018年财政规划附表(2)" xfId="2535"/>
    <cellStyle name="标题 1 6 3 12" xfId="2536"/>
    <cellStyle name="差 5 2 3 13" xfId="2537"/>
    <cellStyle name="差 2 3 3 2" xfId="2538"/>
    <cellStyle name="标题 1 6 3 13" xfId="2539"/>
    <cellStyle name="差 2 3 3 3" xfId="2540"/>
    <cellStyle name="标题 1 6 3 2" xfId="2541"/>
    <cellStyle name="标题 13" xfId="2542"/>
    <cellStyle name="标题 1 6 3 3" xfId="2543"/>
    <cellStyle name="标题 14" xfId="2544"/>
    <cellStyle name="标题 1 6 3 4" xfId="2545"/>
    <cellStyle name="标题 15" xfId="2546"/>
    <cellStyle name="标题 1 6 3 5" xfId="2547"/>
    <cellStyle name="常规 6 3_2016-2018年财政规划附表(2)" xfId="2548"/>
    <cellStyle name="标题 1 6 3 6" xfId="2549"/>
    <cellStyle name="标题 1 6 3 7" xfId="2550"/>
    <cellStyle name="差 2 3 10" xfId="2551"/>
    <cellStyle name="标题 1 6 3 8" xfId="2552"/>
    <cellStyle name="差 2 3 11" xfId="2553"/>
    <cellStyle name="标题 1 6 3 9" xfId="2554"/>
    <cellStyle name="差 2 3 12" xfId="2555"/>
    <cellStyle name="注释 2 2 2 11" xfId="2556"/>
    <cellStyle name="标题 1 6 4" xfId="2557"/>
    <cellStyle name="注释 2 2 2 12" xfId="2558"/>
    <cellStyle name="标题 1 6 5" xfId="2559"/>
    <cellStyle name="注释 2 2 2 13" xfId="2560"/>
    <cellStyle name="标题 1 6 6" xfId="2561"/>
    <cellStyle name="标题 3 6 2 2" xfId="2562"/>
    <cellStyle name="注释 2 2 2 14" xfId="2563"/>
    <cellStyle name="标题 1 6 7" xfId="2564"/>
    <cellStyle name="标题 3 6 2 3" xfId="2565"/>
    <cellStyle name="注释 2 2 2 15" xfId="2566"/>
    <cellStyle name="标题 1 6 8" xfId="2567"/>
    <cellStyle name="标题 3 6 2 4" xfId="2568"/>
    <cellStyle name="标题 1 6 9" xfId="2569"/>
    <cellStyle name="标题 3 6 2 5" xfId="2570"/>
    <cellStyle name="标题 1 7 13" xfId="2571"/>
    <cellStyle name="标题 1 7 14" xfId="2572"/>
    <cellStyle name="标题 1 7 15" xfId="2573"/>
    <cellStyle name="标题 1 7 2 2" xfId="2574"/>
    <cellStyle name="标题 4 4 4 8" xfId="2575"/>
    <cellStyle name="标题 1 7 2 3" xfId="2576"/>
    <cellStyle name="标题 4 4 4 9" xfId="2577"/>
    <cellStyle name="标题 1 7 2 4" xfId="2578"/>
    <cellStyle name="标题 1 7 2 5" xfId="2579"/>
    <cellStyle name="标题 1 7 3 10" xfId="2580"/>
    <cellStyle name="标题 1 7 3 11" xfId="2581"/>
    <cellStyle name="标题 1 7 3 12" xfId="2582"/>
    <cellStyle name="标题 1 7 3 13" xfId="2583"/>
    <cellStyle name="常规 2 3 4 3 12" xfId="2584"/>
    <cellStyle name="标题 1 7 3 9" xfId="2585"/>
    <cellStyle name="标题 1 7 6" xfId="2586"/>
    <cellStyle name="标题 3 6 3 2" xfId="2587"/>
    <cellStyle name="标题 1 7 7" xfId="2588"/>
    <cellStyle name="标题 3 6 3 3" xfId="2589"/>
    <cellStyle name="输出 2 2 5" xfId="2590"/>
    <cellStyle name="标题 5 2_2015.1.3县级预算表" xfId="2591"/>
    <cellStyle name="标题 1 7 8" xfId="2592"/>
    <cellStyle name="标题 3 6 3 4" xfId="2593"/>
    <cellStyle name="标题 1 7 9" xfId="2594"/>
    <cellStyle name="标题 3 6 3 5" xfId="2595"/>
    <cellStyle name="标题 1 8 13" xfId="2596"/>
    <cellStyle name="标题 4 6 7" xfId="2597"/>
    <cellStyle name="标题 1 8 2" xfId="2598"/>
    <cellStyle name="标题 1 8 3" xfId="2599"/>
    <cellStyle name="标题 1 8 4" xfId="2600"/>
    <cellStyle name="标题 1 8 5" xfId="2601"/>
    <cellStyle name="标题 1 8 6" xfId="2602"/>
    <cellStyle name="标题 1 8 7" xfId="2603"/>
    <cellStyle name="标题 1 8 8" xfId="2604"/>
    <cellStyle name="标题 1 8 9" xfId="2605"/>
    <cellStyle name="标题 1 9" xfId="2606"/>
    <cellStyle name="标题 10 10" xfId="2607"/>
    <cellStyle name="标题 2 5 3 3 9" xfId="2608"/>
    <cellStyle name="标题 10 11" xfId="2609"/>
    <cellStyle name="标题 10 12" xfId="2610"/>
    <cellStyle name="标题 10 13" xfId="2611"/>
    <cellStyle name="标题 10 14" xfId="2612"/>
    <cellStyle name="标题 10 15" xfId="2613"/>
    <cellStyle name="适中 6 3 11" xfId="2614"/>
    <cellStyle name="常规 7 5 6" xfId="2615"/>
    <cellStyle name="标题 10 2" xfId="2616"/>
    <cellStyle name="计算 6 3 12" xfId="2617"/>
    <cellStyle name="标题 10 2 2" xfId="2618"/>
    <cellStyle name="计算 6 3 13" xfId="2619"/>
    <cellStyle name="标题 10 2 3" xfId="2620"/>
    <cellStyle name="计算 8 10" xfId="2621"/>
    <cellStyle name="标题 3 3 4 2 2" xfId="2622"/>
    <cellStyle name="标题 10 2 4" xfId="2623"/>
    <cellStyle name="计算 8 11" xfId="2624"/>
    <cellStyle name="标题 3 3 4 2 3" xfId="2625"/>
    <cellStyle name="标题 10 2 5" xfId="2626"/>
    <cellStyle name="计算 8 12" xfId="2627"/>
    <cellStyle name="标题 3 3 4 2 4" xfId="2628"/>
    <cellStyle name="适中 6 3 12" xfId="2629"/>
    <cellStyle name="常规 7 5 7" xfId="2630"/>
    <cellStyle name="标题 10 3" xfId="2631"/>
    <cellStyle name="标题 10 3 10" xfId="2632"/>
    <cellStyle name="标题 2 4 4 3 8" xfId="2633"/>
    <cellStyle name="标题 10 3 11" xfId="2634"/>
    <cellStyle name="标题 2 4 4 3 9" xfId="2635"/>
    <cellStyle name="标题 10 3 12" xfId="2636"/>
    <cellStyle name="标题 10 3 13" xfId="2637"/>
    <cellStyle name="标题 4 5 2 10" xfId="2638"/>
    <cellStyle name="标题 10 3 5" xfId="2639"/>
    <cellStyle name="标题 3 3 4 3 4" xfId="2640"/>
    <cellStyle name="标题 10 3 6" xfId="2641"/>
    <cellStyle name="标题 3 3 4 3 5" xfId="2642"/>
    <cellStyle name="适中 6 3 13" xfId="2643"/>
    <cellStyle name="常规 7 5 8" xfId="2644"/>
    <cellStyle name="标题 10 4" xfId="2645"/>
    <cellStyle name="常规 7 5 9" xfId="2646"/>
    <cellStyle name="标题 10 5" xfId="2647"/>
    <cellStyle name="标题 10 6" xfId="2648"/>
    <cellStyle name="标题 10 7" xfId="2649"/>
    <cellStyle name="标题 10 8" xfId="2650"/>
    <cellStyle name="检查单元格 4 3 3 2" xfId="2651"/>
    <cellStyle name="标题 10 9" xfId="2652"/>
    <cellStyle name="标题 10_2016-2018年财政规划附表(2)" xfId="2653"/>
    <cellStyle name="标题 3 3 9" xfId="2654"/>
    <cellStyle name="标题 5 2" xfId="2655"/>
    <cellStyle name="标题 11 10" xfId="2656"/>
    <cellStyle name="标题 11 11" xfId="2657"/>
    <cellStyle name="标题 11 12" xfId="2658"/>
    <cellStyle name="标题 2 4 2 3 2" xfId="2659"/>
    <cellStyle name="标题 11 13" xfId="2660"/>
    <cellStyle name="标题 2 4 2 3 3" xfId="2661"/>
    <cellStyle name="标题 11 2" xfId="2662"/>
    <cellStyle name="标题 3 2 12" xfId="2663"/>
    <cellStyle name="标题 11 3" xfId="2664"/>
    <cellStyle name="标题 3 2 13" xfId="2665"/>
    <cellStyle name="输入 2 2 4 4" xfId="2666"/>
    <cellStyle name="标题 3 2 2 2 2 2" xfId="2667"/>
    <cellStyle name="标题 11 4" xfId="2668"/>
    <cellStyle name="标题 3 2 14" xfId="2669"/>
    <cellStyle name="输入 2 2 4 5" xfId="2670"/>
    <cellStyle name="标题 3 2 2 2 2 3" xfId="2671"/>
    <cellStyle name="标题 7 3 2 2" xfId="2672"/>
    <cellStyle name="标题 11 5" xfId="2673"/>
    <cellStyle name="标题 3 2 15" xfId="2674"/>
    <cellStyle name="输入 2 2 4 6" xfId="2675"/>
    <cellStyle name="标题 3 2 2 2 2 4" xfId="2676"/>
    <cellStyle name="标题 7 3 2 3" xfId="2677"/>
    <cellStyle name="标题 11 6" xfId="2678"/>
    <cellStyle name="标题 2 2 4 3 10" xfId="2679"/>
    <cellStyle name="标题 3 2 16" xfId="2680"/>
    <cellStyle name="输入 2 2 4 7" xfId="2681"/>
    <cellStyle name="标题 3 2 2 2 2 5" xfId="2682"/>
    <cellStyle name="标题 4 2 2_2015.1.3县级预算表" xfId="2683"/>
    <cellStyle name="标题 7 3 2 4" xfId="2684"/>
    <cellStyle name="标题 11 7" xfId="2685"/>
    <cellStyle name="标题 2 2 4 3 11" xfId="2686"/>
    <cellStyle name="标题 2 4 2 10" xfId="2687"/>
    <cellStyle name="标题 3 2 17" xfId="2688"/>
    <cellStyle name="标题 7 3 2 5" xfId="2689"/>
    <cellStyle name="标题 11 8" xfId="2690"/>
    <cellStyle name="标题 2 2 4 3 12" xfId="2691"/>
    <cellStyle name="标题 2 4 2 11" xfId="2692"/>
    <cellStyle name="标题 3 2 18" xfId="2693"/>
    <cellStyle name="标题 11 9" xfId="2694"/>
    <cellStyle name="解释性文本 3 4 2 2" xfId="2695"/>
    <cellStyle name="标题 2 2 4 3 13" xfId="2696"/>
    <cellStyle name="标题 2 4 2 12" xfId="2697"/>
    <cellStyle name="标题 2 10" xfId="2698"/>
    <cellStyle name="标题 8 2 3 11" xfId="2699"/>
    <cellStyle name="标题 2 11" xfId="2700"/>
    <cellStyle name="标题 8 2 3 12" xfId="2701"/>
    <cellStyle name="标题 2 12" xfId="2702"/>
    <cellStyle name="标题 8 2 3 13" xfId="2703"/>
    <cellStyle name="标题 2 2" xfId="2704"/>
    <cellStyle name="解释性文本 5 2 2 5" xfId="2705"/>
    <cellStyle name="标题 2 2 2" xfId="2706"/>
    <cellStyle name="差 2 2 2 5" xfId="2707"/>
    <cellStyle name="标题 2 2 2 12" xfId="2708"/>
    <cellStyle name="标题 3 6" xfId="2709"/>
    <cellStyle name="标题 2 2 2 13" xfId="2710"/>
    <cellStyle name="标题 3 7" xfId="2711"/>
    <cellStyle name="标题 2 2 2 14" xfId="2712"/>
    <cellStyle name="标题 3 8" xfId="2713"/>
    <cellStyle name="标题 2 2 2 2" xfId="2714"/>
    <cellStyle name="标题 2 2 2 2 11" xfId="2715"/>
    <cellStyle name="标题 6 2 2 3 5" xfId="2716"/>
    <cellStyle name="标题 2 2 2 2 12" xfId="2717"/>
    <cellStyle name="标题 6 2 2 3 6" xfId="2718"/>
    <cellStyle name="标题 2 2 2 2 13" xfId="2719"/>
    <cellStyle name="标题 6 2 2 3 7" xfId="2720"/>
    <cellStyle name="标题 2 2 2 2 14" xfId="2721"/>
    <cellStyle name="标题 6 2 2 3 8" xfId="2722"/>
    <cellStyle name="差 3 4 2 2" xfId="2723"/>
    <cellStyle name="标题 2 2 2 2 15" xfId="2724"/>
    <cellStyle name="标题 6 2 2 3 9" xfId="2725"/>
    <cellStyle name="常规 2 3 3 3 15" xfId="2726"/>
    <cellStyle name="标题 2 2 2 2 2" xfId="2727"/>
    <cellStyle name="标题 2 2 2 2 2 2" xfId="2728"/>
    <cellStyle name="适中 3 2 3" xfId="2729"/>
    <cellStyle name="标题 8 2 11" xfId="2730"/>
    <cellStyle name="标题 2 2 2 2 2 3" xfId="2731"/>
    <cellStyle name="适中 3 2 4" xfId="2732"/>
    <cellStyle name="标题 8 2 12" xfId="2733"/>
    <cellStyle name="标题 2 2 2 2 2 4" xfId="2734"/>
    <cellStyle name="适中 3 2 5" xfId="2735"/>
    <cellStyle name="标题 8 2 13" xfId="2736"/>
    <cellStyle name="标题 2 2 2 2 2 5" xfId="2737"/>
    <cellStyle name="适中 3 2 6" xfId="2738"/>
    <cellStyle name="标题 8 2 14" xfId="2739"/>
    <cellStyle name="标题 8 3 2 2" xfId="2740"/>
    <cellStyle name="标题 2 2 2 2 3" xfId="2741"/>
    <cellStyle name="标题 2 2 2 2 3 10" xfId="2742"/>
    <cellStyle name="标题 2 2 2 2 3 11" xfId="2743"/>
    <cellStyle name="标题 2 2 2 2 3 12" xfId="2744"/>
    <cellStyle name="标题 2 2 2 2 3 13" xfId="2745"/>
    <cellStyle name="标题 2 2 2 2 3 5" xfId="2746"/>
    <cellStyle name="标题 8 3 3 2" xfId="2747"/>
    <cellStyle name="标题 2 2 2 2 3 6" xfId="2748"/>
    <cellStyle name="标题 8 3 3 3" xfId="2749"/>
    <cellStyle name="标题 2 2 2 2 3 7" xfId="2750"/>
    <cellStyle name="标题 8 3 3 4" xfId="2751"/>
    <cellStyle name="标题 2 2 2 2 3 8" xfId="2752"/>
    <cellStyle name="标题 8 3 3 5" xfId="2753"/>
    <cellStyle name="标题 2 2 2 2 3 9" xfId="2754"/>
    <cellStyle name="标题 4 4 4 3 10" xfId="2755"/>
    <cellStyle name="标题 8 3 3 6" xfId="2756"/>
    <cellStyle name="标题 2 2 2 2 4" xfId="2757"/>
    <cellStyle name="标题 2 2 2 2 5" xfId="2758"/>
    <cellStyle name="标题 2 2 2 2 6" xfId="2759"/>
    <cellStyle name="标题 2 2 2 2 7" xfId="2760"/>
    <cellStyle name="标题 2 2 2 2 8" xfId="2761"/>
    <cellStyle name="标题 2 2 2 2 9" xfId="2762"/>
    <cellStyle name="标题 2 2 2 2_2016-2018年财政规划附表(2)" xfId="2763"/>
    <cellStyle name="标题 4 5 2 3" xfId="2764"/>
    <cellStyle name="输出 3 4 3 6" xfId="2765"/>
    <cellStyle name="标题 4 2 3 3 2" xfId="2766"/>
    <cellStyle name="标题 7 2 4 9" xfId="2767"/>
    <cellStyle name="标题 2 2 2 3 2" xfId="2768"/>
    <cellStyle name="标题 2 2 2 3 3" xfId="2769"/>
    <cellStyle name="标题 2 2 2 3 4" xfId="2770"/>
    <cellStyle name="标题 2 2 2 3 5" xfId="2771"/>
    <cellStyle name="标题 2 2 2 4 2" xfId="2772"/>
    <cellStyle name="标题 2 2 2 4 3" xfId="2773"/>
    <cellStyle name="标题 2 2 2 4 4" xfId="2774"/>
    <cellStyle name="标题 2 2 2 4 5" xfId="2775"/>
    <cellStyle name="标题 2 2 2 4 6" xfId="2776"/>
    <cellStyle name="标题 2 2 2 4 7" xfId="2777"/>
    <cellStyle name="标题 2 2 2 4 8" xfId="2778"/>
    <cellStyle name="标题 2 2 2 4 9" xfId="2779"/>
    <cellStyle name="注释 5 2 3 5" xfId="2780"/>
    <cellStyle name="标题 2 2 2_2015.1.3县级预算表" xfId="2781"/>
    <cellStyle name="输入 4 3 2 4" xfId="2782"/>
    <cellStyle name="差 5 2 2 2" xfId="2783"/>
    <cellStyle name="标题 6 2 2 13" xfId="2784"/>
    <cellStyle name="标题 2 2 3" xfId="2785"/>
    <cellStyle name="标题 4 4 2 4 10" xfId="2786"/>
    <cellStyle name="差 2 2 2 6" xfId="2787"/>
    <cellStyle name="标题 2 2 3 2" xfId="2788"/>
    <cellStyle name="标题 3 5 2 2 5" xfId="2789"/>
    <cellStyle name="标题 2 2 3 2 2" xfId="2790"/>
    <cellStyle name="标题 2 2 3 2 3" xfId="2791"/>
    <cellStyle name="标题 2 2 3 2 4" xfId="2792"/>
    <cellStyle name="标题 2 2 3 2 5" xfId="2793"/>
    <cellStyle name="标题 3 6 10" xfId="2794"/>
    <cellStyle name="标题 2 2 3 3" xfId="2795"/>
    <cellStyle name="标题 2 2 3 3 6" xfId="2796"/>
    <cellStyle name="标题 2 2 3 3 7" xfId="2797"/>
    <cellStyle name="标题 2 2 3 3 8" xfId="2798"/>
    <cellStyle name="标题 2 2 3 3 9" xfId="2799"/>
    <cellStyle name="标题 2 2 3 4" xfId="2800"/>
    <cellStyle name="标题 2 2 3 5" xfId="2801"/>
    <cellStyle name="标题 2 2 3 6" xfId="2802"/>
    <cellStyle name="标题 2 2 3 7" xfId="2803"/>
    <cellStyle name="标题 2 2 3 8" xfId="2804"/>
    <cellStyle name="标题 2 2 3_2016-2018年财政规划附表(2)" xfId="2805"/>
    <cellStyle name="标题 2 2 4" xfId="2806"/>
    <cellStyle name="标题 4 4 2 4 11" xfId="2807"/>
    <cellStyle name="差 2 2 2 7" xfId="2808"/>
    <cellStyle name="标题 2 2 4 12" xfId="2809"/>
    <cellStyle name="标题 2 2 4 13" xfId="2810"/>
    <cellStyle name="标题 2 2 4 14" xfId="2811"/>
    <cellStyle name="标题 2 7 2 2" xfId="2812"/>
    <cellStyle name="标题 2 2 4 15" xfId="2813"/>
    <cellStyle name="标题 2 7 2 3" xfId="2814"/>
    <cellStyle name="标题 2 2 4 2" xfId="2815"/>
    <cellStyle name="标题 3 5 2 3 5" xfId="2816"/>
    <cellStyle name="标题 2 2 4 2 2" xfId="2817"/>
    <cellStyle name="标题 2 2 4 2 3" xfId="2818"/>
    <cellStyle name="标题 2 2 4 2 4" xfId="2819"/>
    <cellStyle name="标题 2 2 4 2 5" xfId="2820"/>
    <cellStyle name="标题 2 2 4 3" xfId="2821"/>
    <cellStyle name="标题 3 5 2 3 6" xfId="2822"/>
    <cellStyle name="标题 2 2 4 3 2" xfId="2823"/>
    <cellStyle name="标题 2 2 4 3 3" xfId="2824"/>
    <cellStyle name="标题 2 2 4 3 4" xfId="2825"/>
    <cellStyle name="标题 2 2 4 3 5" xfId="2826"/>
    <cellStyle name="常规 9 2 4" xfId="2827"/>
    <cellStyle name="标题 4 6_2016-2018年财政规划附表(2)" xfId="2828"/>
    <cellStyle name="标题 2 2 4 3 6" xfId="2829"/>
    <cellStyle name="标题 2 2 4 3 7" xfId="2830"/>
    <cellStyle name="标题 2 2 4 3 8" xfId="2831"/>
    <cellStyle name="标题 2 2 4 3 9" xfId="2832"/>
    <cellStyle name="标题 2 2 4 4" xfId="2833"/>
    <cellStyle name="标题 3 5 2 3 7" xfId="2834"/>
    <cellStyle name="标题 2 2 4 5" xfId="2835"/>
    <cellStyle name="标题 3 5 2 3 8" xfId="2836"/>
    <cellStyle name="标题 2 2 4 6" xfId="2837"/>
    <cellStyle name="标题 3 5 2 3 9" xfId="2838"/>
    <cellStyle name="标题 2 2 4 7" xfId="2839"/>
    <cellStyle name="标题 2 2 4 8" xfId="2840"/>
    <cellStyle name="标题 2 2 4 9" xfId="2841"/>
    <cellStyle name="汇总 4 12" xfId="2842"/>
    <cellStyle name="标题 2 2 4_2016-2018年财政规划附表(2)" xfId="2843"/>
    <cellStyle name="标题 2 3 5 4" xfId="2844"/>
    <cellStyle name="标题 4 8 11" xfId="2845"/>
    <cellStyle name="标题 2 2 5" xfId="2846"/>
    <cellStyle name="检查单元格 3 4 2 2" xfId="2847"/>
    <cellStyle name="标题 4 4 2 4 12" xfId="2848"/>
    <cellStyle name="差 2 2 2 8" xfId="2849"/>
    <cellStyle name="标题 2 2 5 2" xfId="2850"/>
    <cellStyle name="标题 2 2 5 3" xfId="2851"/>
    <cellStyle name="标题 4 3 10" xfId="2852"/>
    <cellStyle name="标题 2 2 5 4" xfId="2853"/>
    <cellStyle name="标题 4 3 11" xfId="2854"/>
    <cellStyle name="注释 4 6 10" xfId="2855"/>
    <cellStyle name="标题 4 3 12" xfId="2856"/>
    <cellStyle name="标题 2 2 5 5" xfId="2857"/>
    <cellStyle name="标题 5 3_2016-2018年财政规划附表(2)" xfId="2858"/>
    <cellStyle name="标题 2 2 6" xfId="2859"/>
    <cellStyle name="检查单元格 3 4 2 3" xfId="2860"/>
    <cellStyle name="标题 4 4 2 4 13" xfId="2861"/>
    <cellStyle name="差 2 2 2 9" xfId="2862"/>
    <cellStyle name="注释 6 6" xfId="2863"/>
    <cellStyle name="标题 2 2 6 10" xfId="2864"/>
    <cellStyle name="注释 6 7" xfId="2865"/>
    <cellStyle name="标题 2 2 6 11" xfId="2866"/>
    <cellStyle name="标题 2 4 2 2 2" xfId="2867"/>
    <cellStyle name="注释 6 8" xfId="2868"/>
    <cellStyle name="标题 2 2 6 12" xfId="2869"/>
    <cellStyle name="标题 2 4 2 2 3" xfId="2870"/>
    <cellStyle name="注释 6 9" xfId="2871"/>
    <cellStyle name="标题 2 2 6 13" xfId="2872"/>
    <cellStyle name="标题 2 4 2 2 4" xfId="2873"/>
    <cellStyle name="标题 2 2 6 6" xfId="2874"/>
    <cellStyle name="标题 2 2 6 7" xfId="2875"/>
    <cellStyle name="标题 2 2 6 8" xfId="2876"/>
    <cellStyle name="标题 2 2 6 9" xfId="2877"/>
    <cellStyle name="标题 2 2 7" xfId="2878"/>
    <cellStyle name="标题 2 2 8" xfId="2879"/>
    <cellStyle name="标题 2 5 10" xfId="2880"/>
    <cellStyle name="标题 2 2 9" xfId="2881"/>
    <cellStyle name="标题 2 5 11" xfId="2882"/>
    <cellStyle name="标题 2 3" xfId="2883"/>
    <cellStyle name="差 4 4 3 4" xfId="2884"/>
    <cellStyle name="标题 2 3 10" xfId="2885"/>
    <cellStyle name="汇总 3 2 2 3 5" xfId="2886"/>
    <cellStyle name="标题 4 4 2 2 15" xfId="2887"/>
    <cellStyle name="注释 2 6 10" xfId="2888"/>
    <cellStyle name="差 4 4 3 6" xfId="2889"/>
    <cellStyle name="标题 2 3 12" xfId="2890"/>
    <cellStyle name="注释 2 6 11" xfId="2891"/>
    <cellStyle name="差 4 4 3 7" xfId="2892"/>
    <cellStyle name="标题 2 3 13" xfId="2893"/>
    <cellStyle name="注释 2 6 12" xfId="2894"/>
    <cellStyle name="差 4 4 3 8" xfId="2895"/>
    <cellStyle name="标题 2 3 14" xfId="2896"/>
    <cellStyle name="注释 2 6 13" xfId="2897"/>
    <cellStyle name="差 4 4 3 9" xfId="2898"/>
    <cellStyle name="标题 2 3 15" xfId="2899"/>
    <cellStyle name="标题 2 3 16" xfId="2900"/>
    <cellStyle name="标题 2 3 17" xfId="2901"/>
    <cellStyle name="标题 2 3 3 10" xfId="2902"/>
    <cellStyle name="标题 2 3 18" xfId="2903"/>
    <cellStyle name="标题 2 3 3 11" xfId="2904"/>
    <cellStyle name="解释性文本 5 2 3 5" xfId="2905"/>
    <cellStyle name="标题 2 3 2" xfId="2906"/>
    <cellStyle name="标题 4 4 2 2 3" xfId="2907"/>
    <cellStyle name="常规 2 7 3 3 7" xfId="2908"/>
    <cellStyle name="差 2 2 3 5" xfId="2909"/>
    <cellStyle name="注释 2 5 3" xfId="2910"/>
    <cellStyle name="标题 2 3 2 2" xfId="2911"/>
    <cellStyle name="标题 4 4 2 2 3 2" xfId="2912"/>
    <cellStyle name="输出 4 3 9" xfId="2913"/>
    <cellStyle name="常规 4 2 7" xfId="2914"/>
    <cellStyle name="标题 2 3 2 2 10" xfId="2915"/>
    <cellStyle name="标题 4 3 2 2 3" xfId="2916"/>
    <cellStyle name="常规 4 2 8" xfId="2917"/>
    <cellStyle name="标题 2 3 2 2 11" xfId="2918"/>
    <cellStyle name="好 4 10" xfId="2919"/>
    <cellStyle name="标题 4 3 2 2 4" xfId="2920"/>
    <cellStyle name="常规 4 2 9" xfId="2921"/>
    <cellStyle name="标题 2 3 2 2 12" xfId="2922"/>
    <cellStyle name="好 4 11" xfId="2923"/>
    <cellStyle name="标题 4 3 2 2 5" xfId="2924"/>
    <cellStyle name="注释 6 2 2" xfId="2925"/>
    <cellStyle name="标题 2 3 2 2 13" xfId="2926"/>
    <cellStyle name="好 4 12" xfId="2927"/>
    <cellStyle name="标题 4 3 2 2 6" xfId="2928"/>
    <cellStyle name="注释 6 2 3" xfId="2929"/>
    <cellStyle name="标题 2 3 2 2 14" xfId="2930"/>
    <cellStyle name="好 4 13" xfId="2931"/>
    <cellStyle name="标题 4 3 2 2 7" xfId="2932"/>
    <cellStyle name="注释 6 2 4" xfId="2933"/>
    <cellStyle name="标题 2 3 2 2 15" xfId="2934"/>
    <cellStyle name="好 4 14" xfId="2935"/>
    <cellStyle name="标题 4 3 2 2 8" xfId="2936"/>
    <cellStyle name="标题 2 3 2 2 2 3" xfId="2937"/>
    <cellStyle name="标题 2 3 2 2 2 4" xfId="2938"/>
    <cellStyle name="标题 2 3 2 2 2 5" xfId="2939"/>
    <cellStyle name="标题 3 8 10" xfId="2940"/>
    <cellStyle name="标题 2 3 2 2 3" xfId="2941"/>
    <cellStyle name="标题 2 3 2 2 3 11" xfId="2942"/>
    <cellStyle name="标题 2 7 3 2" xfId="2943"/>
    <cellStyle name="常规 4 2 13" xfId="2944"/>
    <cellStyle name="标题 2 3 2 2 3 3" xfId="2945"/>
    <cellStyle name="常规 4 2 14" xfId="2946"/>
    <cellStyle name="标题 2 3 2 2 3 4" xfId="2947"/>
    <cellStyle name="常规 4 2 15" xfId="2948"/>
    <cellStyle name="标题 2 3 2 2 3 5" xfId="2949"/>
    <cellStyle name="差 2 2 2" xfId="2950"/>
    <cellStyle name="常规 4 2 16" xfId="2951"/>
    <cellStyle name="标题 2 3 2 2 3 6" xfId="2952"/>
    <cellStyle name="差 2 2 3" xfId="2953"/>
    <cellStyle name="常规 4 2 17" xfId="2954"/>
    <cellStyle name="标题 2 3 2 2 3 7" xfId="2955"/>
    <cellStyle name="差 2 2 4" xfId="2956"/>
    <cellStyle name="常规 4 2 18" xfId="2957"/>
    <cellStyle name="标题 2 3 2 2 3 8" xfId="2958"/>
    <cellStyle name="差 2 2 5" xfId="2959"/>
    <cellStyle name="标题 2 3 2 2 3 9" xfId="2960"/>
    <cellStyle name="链接单元格 3 4 2" xfId="2961"/>
    <cellStyle name="差 2 2 6" xfId="2962"/>
    <cellStyle name="标题 2 3 2 2 4" xfId="2963"/>
    <cellStyle name="标题 2 3 2 2 9" xfId="2964"/>
    <cellStyle name="适中 4 2 3 5" xfId="2965"/>
    <cellStyle name="标题 5 2 3" xfId="2966"/>
    <cellStyle name="标题 2 3 2 2_2016-2018年财政规划附表(2)" xfId="2967"/>
    <cellStyle name="标题 2 3 2 3 2" xfId="2968"/>
    <cellStyle name="注释 3 6" xfId="2969"/>
    <cellStyle name="标题 2 3 2 4 10" xfId="2970"/>
    <cellStyle name="标题 6 2 2_2016-2018年财政规划附表(2)" xfId="2971"/>
    <cellStyle name="注释 3 7" xfId="2972"/>
    <cellStyle name="标题 2 3 2 4 11" xfId="2973"/>
    <cellStyle name="标题 3 2 3 10" xfId="2974"/>
    <cellStyle name="标题 4 5_2015.1.3县级预算表" xfId="2975"/>
    <cellStyle name="注释 3 8" xfId="2976"/>
    <cellStyle name="标题 2 3 2 4 12" xfId="2977"/>
    <cellStyle name="标题 3 2 3 11" xfId="2978"/>
    <cellStyle name="注释 3 9" xfId="2979"/>
    <cellStyle name="标题 2 3 2 4 13" xfId="2980"/>
    <cellStyle name="标题 3 2 3 12" xfId="2981"/>
    <cellStyle name="标题 2 3 2 4 2" xfId="2982"/>
    <cellStyle name="标题 2 5 3 12" xfId="2983"/>
    <cellStyle name="标题 5" xfId="2984"/>
    <cellStyle name="标题 2 3 2 4 3" xfId="2985"/>
    <cellStyle name="标题 2 5 3 13" xfId="2986"/>
    <cellStyle name="标题 6" xfId="2987"/>
    <cellStyle name="标题 2 3 2 4 4" xfId="2988"/>
    <cellStyle name="标题 2 5 3 14" xfId="2989"/>
    <cellStyle name="标题 7" xfId="2990"/>
    <cellStyle name="检查单元格 2 2 2 2 2" xfId="2991"/>
    <cellStyle name="标题 2 3 2 4 5" xfId="2992"/>
    <cellStyle name="标题 2 5 3 15" xfId="2993"/>
    <cellStyle name="标题 8" xfId="2994"/>
    <cellStyle name="检查单元格 2 2 2 2 3" xfId="2995"/>
    <cellStyle name="标题 2 3 2 4 6" xfId="2996"/>
    <cellStyle name="标题 9" xfId="2997"/>
    <cellStyle name="检查单元格 2 2 2 2 4" xfId="2998"/>
    <cellStyle name="标题 2 3 2 4 7" xfId="2999"/>
    <cellStyle name="检查单元格 2 2 2 2 5" xfId="3000"/>
    <cellStyle name="标题 2 3 2 4 8" xfId="3001"/>
    <cellStyle name="适中 3 6 11" xfId="3002"/>
    <cellStyle name="标题 5 4 2" xfId="3003"/>
    <cellStyle name="标题 2 3 2 4 9" xfId="3004"/>
    <cellStyle name="适中 3 6 12" xfId="3005"/>
    <cellStyle name="标题 5 4 3" xfId="3006"/>
    <cellStyle name="解释性文本 5 2 3 6" xfId="3007"/>
    <cellStyle name="标题 2 3 3" xfId="3008"/>
    <cellStyle name="标题 4 4 2 2 4" xfId="3009"/>
    <cellStyle name="标题 2 3 3 12" xfId="3010"/>
    <cellStyle name="标题 2 3 3 13" xfId="3011"/>
    <cellStyle name="标题 2 3 3 14" xfId="3012"/>
    <cellStyle name="标题 2 3 3 15" xfId="3013"/>
    <cellStyle name="注释 2 6 3" xfId="3014"/>
    <cellStyle name="标题 2 3 3 2" xfId="3015"/>
    <cellStyle name="标题 3 5 3 2 5" xfId="3016"/>
    <cellStyle name="标题 2 3 3 2 2" xfId="3017"/>
    <cellStyle name="标题 2 3 3 2 3" xfId="3018"/>
    <cellStyle name="标题 2 3 3 2 4" xfId="3019"/>
    <cellStyle name="差 4 4 3 10" xfId="3020"/>
    <cellStyle name="标题 2 3 3 2 5" xfId="3021"/>
    <cellStyle name="注释 2 6 4" xfId="3022"/>
    <cellStyle name="标题 2 3 3 3" xfId="3023"/>
    <cellStyle name="标题 2 3 3 3 11" xfId="3024"/>
    <cellStyle name="标题 3 3 2 10" xfId="3025"/>
    <cellStyle name="标题 2 3 3 3 12" xfId="3026"/>
    <cellStyle name="标题 3 3 2 11" xfId="3027"/>
    <cellStyle name="标题 2 3 3 3 13" xfId="3028"/>
    <cellStyle name="标题 3 3 2 12" xfId="3029"/>
    <cellStyle name="标题 2 3 3 3 2" xfId="3030"/>
    <cellStyle name="标题 4 5 3 10" xfId="3031"/>
    <cellStyle name="标题 2 3 3 3 3" xfId="3032"/>
    <cellStyle name="标题 4 5 3 11" xfId="3033"/>
    <cellStyle name="标题 2 3 3 3 4" xfId="3034"/>
    <cellStyle name="标题 4 5 3 12" xfId="3035"/>
    <cellStyle name="标题 2 3 3 3 5" xfId="3036"/>
    <cellStyle name="汇总 3 4_2016-2018年财政规划附表(2)" xfId="3037"/>
    <cellStyle name="标题 4 5 3 13" xfId="3038"/>
    <cellStyle name="标题 2 3 3 3 6" xfId="3039"/>
    <cellStyle name="标题 4 5 3 14" xfId="3040"/>
    <cellStyle name="标题 2 3 3 3 7" xfId="3041"/>
    <cellStyle name="标题 4 5 3 15" xfId="3042"/>
    <cellStyle name="标题 2 3 3 3 8" xfId="3043"/>
    <cellStyle name="标题 6 3 2" xfId="3044"/>
    <cellStyle name="标题 2 3 3 3 9" xfId="3045"/>
    <cellStyle name="标题 6 3 3" xfId="3046"/>
    <cellStyle name="注释 2 6 5" xfId="3047"/>
    <cellStyle name="标题 2 3 3 4" xfId="3048"/>
    <cellStyle name="注释 2 6 6" xfId="3049"/>
    <cellStyle name="标题 2 3 3 5" xfId="3050"/>
    <cellStyle name="注释 2 6 7" xfId="3051"/>
    <cellStyle name="标题 2 3 3 6" xfId="3052"/>
    <cellStyle name="注释 2 6 8" xfId="3053"/>
    <cellStyle name="标题 2 3 3 7" xfId="3054"/>
    <cellStyle name="注释 2 6 9" xfId="3055"/>
    <cellStyle name="标题 2 3 3 8" xfId="3056"/>
    <cellStyle name="标题 2 3 3 9" xfId="3057"/>
    <cellStyle name="解释性文本 5 2 3 7" xfId="3058"/>
    <cellStyle name="标题 2 3 4" xfId="3059"/>
    <cellStyle name="标题 4 4 2 2 5" xfId="3060"/>
    <cellStyle name="标题 2 3 4 10" xfId="3061"/>
    <cellStyle name="标题 2 4 17" xfId="3062"/>
    <cellStyle name="标题 2 3 4 11" xfId="3063"/>
    <cellStyle name="标题 2 4 18" xfId="3064"/>
    <cellStyle name="标题 2 3 4 12" xfId="3065"/>
    <cellStyle name="标题 4 5 3 2 2" xfId="3066"/>
    <cellStyle name="标题 2 3 4 13" xfId="3067"/>
    <cellStyle name="标题 4 5 3 2 3" xfId="3068"/>
    <cellStyle name="标题 2 3 4 14" xfId="3069"/>
    <cellStyle name="标题 4 5 3 2 4" xfId="3070"/>
    <cellStyle name="标题 2 3 4 15" xfId="3071"/>
    <cellStyle name="解释性文本 3_2015.1.3县级预算表" xfId="3072"/>
    <cellStyle name="标题 4 5 3 2 5" xfId="3073"/>
    <cellStyle name="常规 3 3 2 15" xfId="3074"/>
    <cellStyle name="标题 2 3 4 2" xfId="3075"/>
    <cellStyle name="标题 3 5 3 3 5" xfId="3076"/>
    <cellStyle name="差 6 5" xfId="3077"/>
    <cellStyle name="标题 2 3 4 2 3" xfId="3078"/>
    <cellStyle name="差 6 6" xfId="3079"/>
    <cellStyle name="标题 2 3 4 2 4" xfId="3080"/>
    <cellStyle name="差 6 7" xfId="3081"/>
    <cellStyle name="标题 2 3 4 2 5" xfId="3082"/>
    <cellStyle name="常规 3 3 2 16" xfId="3083"/>
    <cellStyle name="标题 2 3 4 3" xfId="3084"/>
    <cellStyle name="标题 3 5 3 3 6" xfId="3085"/>
    <cellStyle name="常规 2 3 3 3 9" xfId="3086"/>
    <cellStyle name="标题 2 3 4 3 10" xfId="3087"/>
    <cellStyle name="标题 2 3 4 3 11" xfId="3088"/>
    <cellStyle name="标题 3 4 2 10" xfId="3089"/>
    <cellStyle name="标题 2 3 4 3 12" xfId="3090"/>
    <cellStyle name="标题 3 4 2 11" xfId="3091"/>
    <cellStyle name="标题 2 3 4 3 13" xfId="3092"/>
    <cellStyle name="标题 3 2 3 3 10" xfId="3093"/>
    <cellStyle name="标题 3 4 2 12" xfId="3094"/>
    <cellStyle name="差 7 5" xfId="3095"/>
    <cellStyle name="标题 2 3 4 3 3" xfId="3096"/>
    <cellStyle name="差 7 6" xfId="3097"/>
    <cellStyle name="标题 2 3 4 3 4" xfId="3098"/>
    <cellStyle name="差 7 7" xfId="3099"/>
    <cellStyle name="标题 2 3 4 3 5" xfId="3100"/>
    <cellStyle name="差 7 8" xfId="3101"/>
    <cellStyle name="标题 2 3 4 3 6" xfId="3102"/>
    <cellStyle name="差 7 9" xfId="3103"/>
    <cellStyle name="标题 2 3 4 3 7" xfId="3104"/>
    <cellStyle name="标题 2 3 4 3 8" xfId="3105"/>
    <cellStyle name="标题 7 3 2" xfId="3106"/>
    <cellStyle name="标题 2 3 4 3 9" xfId="3107"/>
    <cellStyle name="标题 7 3 3" xfId="3108"/>
    <cellStyle name="标题 2 3 4 4" xfId="3109"/>
    <cellStyle name="标题 3 5 3 3 7" xfId="3110"/>
    <cellStyle name="标题 2 3 4 5" xfId="3111"/>
    <cellStyle name="标题 3 5 3 3 8" xfId="3112"/>
    <cellStyle name="标题 2 3 4 6" xfId="3113"/>
    <cellStyle name="标题 3 5 3 3 9" xfId="3114"/>
    <cellStyle name="标题 2 3 4 7" xfId="3115"/>
    <cellStyle name="标题 2 3 4 8" xfId="3116"/>
    <cellStyle name="标题 2 3 4 9" xfId="3117"/>
    <cellStyle name="解释性文本 5 2 3 8" xfId="3118"/>
    <cellStyle name="标题 2 3 5" xfId="3119"/>
    <cellStyle name="标题 4 4 2 2 6" xfId="3120"/>
    <cellStyle name="标题 2 3 5 2" xfId="3121"/>
    <cellStyle name="标题 2 3 5 3" xfId="3122"/>
    <cellStyle name="标题 4 8 10" xfId="3123"/>
    <cellStyle name="标题 2 3 5 5" xfId="3124"/>
    <cellStyle name="标题 4 8 12" xfId="3125"/>
    <cellStyle name="解释性文本 5 2 3 9" xfId="3126"/>
    <cellStyle name="标题 2 3 6" xfId="3127"/>
    <cellStyle name="汇总 3 2 2 10" xfId="3128"/>
    <cellStyle name="标题 4 4 2 2 7" xfId="3129"/>
    <cellStyle name="检查单元格 2 3 2 3" xfId="3130"/>
    <cellStyle name="标题 2 3 6 10" xfId="3131"/>
    <cellStyle name="检查单元格 2 3 2 4" xfId="3132"/>
    <cellStyle name="标题 2 3 6 11" xfId="3133"/>
    <cellStyle name="检查单元格 2 3 2 5" xfId="3134"/>
    <cellStyle name="标题 2 3 6 12" xfId="3135"/>
    <cellStyle name="标题 2 3 6 13" xfId="3136"/>
    <cellStyle name="标题 2 3 6 2" xfId="3137"/>
    <cellStyle name="标题 2 3 6 3" xfId="3138"/>
    <cellStyle name="标题 2 3 6 4" xfId="3139"/>
    <cellStyle name="标题 2 3 6 5" xfId="3140"/>
    <cellStyle name="标题 2 3 6 6" xfId="3141"/>
    <cellStyle name="注释 3 2 2 2 2" xfId="3142"/>
    <cellStyle name="标题 2 3 6 7" xfId="3143"/>
    <cellStyle name="注释 3 2 2 2 3" xfId="3144"/>
    <cellStyle name="标题 2 3 6 8" xfId="3145"/>
    <cellStyle name="注释 3 2 2 2 4" xfId="3146"/>
    <cellStyle name="标题 2 3 6 9" xfId="3147"/>
    <cellStyle name="标题 2 3 7" xfId="3148"/>
    <cellStyle name="计算 3 2 2 2 2" xfId="3149"/>
    <cellStyle name="汇总 3 2 2 11" xfId="3150"/>
    <cellStyle name="标题 4 4 2 2 8" xfId="3151"/>
    <cellStyle name="标题 2 3 8" xfId="3152"/>
    <cellStyle name="计算 3 2 2 2 3" xfId="3153"/>
    <cellStyle name="汇总 3 2 2 12" xfId="3154"/>
    <cellStyle name="标题 4 4 2 2 9" xfId="3155"/>
    <cellStyle name="标题 2 3 9" xfId="3156"/>
    <cellStyle name="标题 2 4" xfId="3157"/>
    <cellStyle name="标题 2 4 10" xfId="3158"/>
    <cellStyle name="标题 2 4 11" xfId="3159"/>
    <cellStyle name="标题 2 4 12" xfId="3160"/>
    <cellStyle name="标题 2 4 13" xfId="3161"/>
    <cellStyle name="标题 2 4 14" xfId="3162"/>
    <cellStyle name="标题 2 4 15" xfId="3163"/>
    <cellStyle name="标题 2 4 16" xfId="3164"/>
    <cellStyle name="常规 9 15" xfId="3165"/>
    <cellStyle name="标题 2 4 2" xfId="3166"/>
    <cellStyle name="输出 5 3 3 7" xfId="3167"/>
    <cellStyle name="标题 4 4 2 3 3" xfId="3168"/>
    <cellStyle name="标题 6 4 2 4" xfId="3169"/>
    <cellStyle name="差 2 2 4 5" xfId="3170"/>
    <cellStyle name="标题 2 4 2 13" xfId="3171"/>
    <cellStyle name="注释 3 5 3" xfId="3172"/>
    <cellStyle name="标题 2 4 2 2" xfId="3173"/>
    <cellStyle name="标题 2 4 2 2 10" xfId="3174"/>
    <cellStyle name="标题 2 4 2 2 15" xfId="3175"/>
    <cellStyle name="标题 2 4 2 2 2 2" xfId="3176"/>
    <cellStyle name="标题 3 2 2 12" xfId="3177"/>
    <cellStyle name="检查单元格 7 2" xfId="3178"/>
    <cellStyle name="标题 2 4 2 2 2 3" xfId="3179"/>
    <cellStyle name="标题 3 2 2 13" xfId="3180"/>
    <cellStyle name="检查单元格 7 3" xfId="3181"/>
    <cellStyle name="标题 2 4 2 2 2 4" xfId="3182"/>
    <cellStyle name="标题 3 2 2 14" xfId="3183"/>
    <cellStyle name="标题 2 4 2 2 3 10" xfId="3184"/>
    <cellStyle name="汇总 3 3_2016-2018年财政规划附表(2)" xfId="3185"/>
    <cellStyle name="标题 2 4 2 2 3 2" xfId="3186"/>
    <cellStyle name="检查单元格 8 2" xfId="3187"/>
    <cellStyle name="标题 2 4 2 2 3 3" xfId="3188"/>
    <cellStyle name="检查单元格 8 4" xfId="3189"/>
    <cellStyle name="标题 2 4 2 2 3 5" xfId="3190"/>
    <cellStyle name="标题 5 3 11" xfId="3191"/>
    <cellStyle name="标题 4 3 2 2" xfId="3192"/>
    <cellStyle name="检查单元格 8 5" xfId="3193"/>
    <cellStyle name="标题 2 4 2 2 3 6" xfId="3194"/>
    <cellStyle name="标题 5 3 12" xfId="3195"/>
    <cellStyle name="标题 4 3 2 3" xfId="3196"/>
    <cellStyle name="检查单元格 8 6" xfId="3197"/>
    <cellStyle name="标题 2 4 2 2 3 7" xfId="3198"/>
    <cellStyle name="标题 5 3 13" xfId="3199"/>
    <cellStyle name="标题 4 3 2 4" xfId="3200"/>
    <cellStyle name="检查单元格 8 7" xfId="3201"/>
    <cellStyle name="标题 2 4 2 2 3 8" xfId="3202"/>
    <cellStyle name="标题 5 3 14" xfId="3203"/>
    <cellStyle name="标题 4 3 2 5" xfId="3204"/>
    <cellStyle name="检查单元格 8 8" xfId="3205"/>
    <cellStyle name="标题 2 4 2 2 3 9" xfId="3206"/>
    <cellStyle name="标题 5 3 15" xfId="3207"/>
    <cellStyle name="标题 2 4 2 2 5" xfId="3208"/>
    <cellStyle name="标题 2 4 2 2 6" xfId="3209"/>
    <cellStyle name="标题 2 4 2 2 7" xfId="3210"/>
    <cellStyle name="标题 2 4 2 2 8" xfId="3211"/>
    <cellStyle name="标题 2 4 2 2 9" xfId="3212"/>
    <cellStyle name="注释 3 5 4" xfId="3213"/>
    <cellStyle name="标题 2 4 2 3" xfId="3214"/>
    <cellStyle name="标题 2 4 2 3 4" xfId="3215"/>
    <cellStyle name="标题 2 4 2 3 5" xfId="3216"/>
    <cellStyle name="注释 3 5 5" xfId="3217"/>
    <cellStyle name="标题 2 4 2 4" xfId="3218"/>
    <cellStyle name="差 5 3 2" xfId="3219"/>
    <cellStyle name="标题 2 4 2 4 10" xfId="3220"/>
    <cellStyle name="差 5 3 3" xfId="3221"/>
    <cellStyle name="标题 2 4 2 4 11" xfId="3222"/>
    <cellStyle name="标题 4 2 3 10" xfId="3223"/>
    <cellStyle name="差 5 3 4" xfId="3224"/>
    <cellStyle name="标题 2 4 2 4 12" xfId="3225"/>
    <cellStyle name="标题 4 2 3 11" xfId="3226"/>
    <cellStyle name="差 5 3 5" xfId="3227"/>
    <cellStyle name="标题 2 4 2 4 13" xfId="3228"/>
    <cellStyle name="标题 4 2 3 12" xfId="3229"/>
    <cellStyle name="标题 2 4 2 4 2" xfId="3230"/>
    <cellStyle name="标题 3 2 4 10" xfId="3231"/>
    <cellStyle name="标题 2 5_2015.1.3县级预算表" xfId="3232"/>
    <cellStyle name="标题 2 4 2 4 3" xfId="3233"/>
    <cellStyle name="标题 3 2 4 11" xfId="3234"/>
    <cellStyle name="标题 2 4 2 4 4" xfId="3235"/>
    <cellStyle name="标题 3 2 4 12" xfId="3236"/>
    <cellStyle name="标题 2 4 2 4 5" xfId="3237"/>
    <cellStyle name="标题 3 2 4 13" xfId="3238"/>
    <cellStyle name="标题 4 4 3_2016-2018年财政规划附表(2)" xfId="3239"/>
    <cellStyle name="标题 2 4 2 4 6" xfId="3240"/>
    <cellStyle name="标题 3 2 4 14" xfId="3241"/>
    <cellStyle name="标题 2 4 2 4 7" xfId="3242"/>
    <cellStyle name="标题 3 2 4 15" xfId="3243"/>
    <cellStyle name="标题 2 4 2 4 8" xfId="3244"/>
    <cellStyle name="标题 2 4 2 4 9" xfId="3245"/>
    <cellStyle name="标题 2 4 2_2015.1.3县级预算表" xfId="3246"/>
    <cellStyle name="标题 2 4 3" xfId="3247"/>
    <cellStyle name="输出 5 3 3 8" xfId="3248"/>
    <cellStyle name="标题 4 4 2 3 4" xfId="3249"/>
    <cellStyle name="标题 6 4 2 5" xfId="3250"/>
    <cellStyle name="差 2 2 4 6" xfId="3251"/>
    <cellStyle name="好 3 2 7" xfId="3252"/>
    <cellStyle name="标题 2 4 3 10" xfId="3253"/>
    <cellStyle name="标题 3 3 17" xfId="3254"/>
    <cellStyle name="好 3 2 8" xfId="3255"/>
    <cellStyle name="标题 2 4 3 11" xfId="3256"/>
    <cellStyle name="标题 3 3 18" xfId="3257"/>
    <cellStyle name="好 3 2 9" xfId="3258"/>
    <cellStyle name="标题 2 4 3 12" xfId="3259"/>
    <cellStyle name="标题 2 4 3 13" xfId="3260"/>
    <cellStyle name="标题 2 4 3 14" xfId="3261"/>
    <cellStyle name="标题 2 4 3 15" xfId="3262"/>
    <cellStyle name="注释 3 6 3" xfId="3263"/>
    <cellStyle name="标题 2 4 3 2" xfId="3264"/>
    <cellStyle name="标题 2 4 3 2 2" xfId="3265"/>
    <cellStyle name="标题 2 4 3 2 3" xfId="3266"/>
    <cellStyle name="标题 2 4 3 2 4" xfId="3267"/>
    <cellStyle name="标题 2 4 3 2 5" xfId="3268"/>
    <cellStyle name="注释 3 6 4" xfId="3269"/>
    <cellStyle name="标题 2 4 3 3" xfId="3270"/>
    <cellStyle name="好 2 2 2 14" xfId="3271"/>
    <cellStyle name="标题 2 4 3 3 10" xfId="3272"/>
    <cellStyle name="注释 5 5 4" xfId="3273"/>
    <cellStyle name="标题 2 6 2 3" xfId="3274"/>
    <cellStyle name="好 2 2 2 15" xfId="3275"/>
    <cellStyle name="标题 2 4 3 3 11" xfId="3276"/>
    <cellStyle name="注释 5 5 5" xfId="3277"/>
    <cellStyle name="标题 2 6 2 4" xfId="3278"/>
    <cellStyle name="标题 4 3 2 10" xfId="3279"/>
    <cellStyle name="链接单元格 2 2 2 13" xfId="3280"/>
    <cellStyle name="好 3 2 12" xfId="3281"/>
    <cellStyle name="标题 2 4 3 3 2" xfId="3282"/>
    <cellStyle name="差 2 2 2 2 3" xfId="3283"/>
    <cellStyle name="标题 2 4 3 3 9" xfId="3284"/>
    <cellStyle name="注释 3 6 5" xfId="3285"/>
    <cellStyle name="标题 2 4 3 4" xfId="3286"/>
    <cellStyle name="常规 2 2 3 7" xfId="3287"/>
    <cellStyle name="标题 2 4 3_2016-2018年财政规划附表(2)" xfId="3288"/>
    <cellStyle name="标题 3 4 4 4" xfId="3289"/>
    <cellStyle name="标题 2 4 4" xfId="3290"/>
    <cellStyle name="输出 5 3 3 9" xfId="3291"/>
    <cellStyle name="标题 4 4 2 3 5" xfId="3292"/>
    <cellStyle name="差 2 2 4 7" xfId="3293"/>
    <cellStyle name="标题 2 4 4 10" xfId="3294"/>
    <cellStyle name="标题 3 4 17" xfId="3295"/>
    <cellStyle name="标题 2 4 4 11" xfId="3296"/>
    <cellStyle name="标题 3 4 18" xfId="3297"/>
    <cellStyle name="标题 2 4 4 12" xfId="3298"/>
    <cellStyle name="标题 2 4 4 13" xfId="3299"/>
    <cellStyle name="标题 2 4 4 14" xfId="3300"/>
    <cellStyle name="差 2 2" xfId="3301"/>
    <cellStyle name="标题 2 4 4 15" xfId="3302"/>
    <cellStyle name="差 2 3" xfId="3303"/>
    <cellStyle name="标题 2 4 4 2" xfId="3304"/>
    <cellStyle name="标题 3 5 13" xfId="3305"/>
    <cellStyle name="标题 2 4 4 2 3" xfId="3306"/>
    <cellStyle name="标题 2 4 4 2 4" xfId="3307"/>
    <cellStyle name="检查单元格 5 5 10" xfId="3308"/>
    <cellStyle name="标题 2 4 4 2 5" xfId="3309"/>
    <cellStyle name="标题 2 4 4 3" xfId="3310"/>
    <cellStyle name="常规 2 2 2 2 2 2" xfId="3311"/>
    <cellStyle name="标题 3 5 14" xfId="3312"/>
    <cellStyle name="输入 2 3 3 9" xfId="3313"/>
    <cellStyle name="链接单元格 4 11" xfId="3314"/>
    <cellStyle name="标题 2 4 4 3 10" xfId="3315"/>
    <cellStyle name="标题 4 5 2 2 5" xfId="3316"/>
    <cellStyle name="链接单元格 4 12" xfId="3317"/>
    <cellStyle name="标题 2 4 4 3 11" xfId="3318"/>
    <cellStyle name="标题 4 4 2 10" xfId="3319"/>
    <cellStyle name="链接单元格 4 13" xfId="3320"/>
    <cellStyle name="标题 2 4 4 3 12" xfId="3321"/>
    <cellStyle name="标题 4 4 2 11" xfId="3322"/>
    <cellStyle name="链接单元格 4 14" xfId="3323"/>
    <cellStyle name="标题 2 4 4 3 13" xfId="3324"/>
    <cellStyle name="标题 3 3 3 3 10" xfId="3325"/>
    <cellStyle name="标题 4 4 2 12" xfId="3326"/>
    <cellStyle name="标题 2 4 4 3 2" xfId="3327"/>
    <cellStyle name="标题 2 4 4 3 3" xfId="3328"/>
    <cellStyle name="标题 2 4 4 3 4" xfId="3329"/>
    <cellStyle name="标题 2 4 4 3 5" xfId="3330"/>
    <cellStyle name="标题 2 4 4 3 6" xfId="3331"/>
    <cellStyle name="标题 2 4 4 3 7" xfId="3332"/>
    <cellStyle name="标题 2 4 4 4" xfId="3333"/>
    <cellStyle name="常规 2 2 2 2 2 3" xfId="3334"/>
    <cellStyle name="标题 3 5 15" xfId="3335"/>
    <cellStyle name="标题 2 4 4_2016-2018年财政规划附表(2)" xfId="3336"/>
    <cellStyle name="差 2 2 4 10" xfId="3337"/>
    <cellStyle name="标题 2 4 5" xfId="3338"/>
    <cellStyle name="差 2 2 4 8" xfId="3339"/>
    <cellStyle name="标题 2 4 5 2" xfId="3340"/>
    <cellStyle name="标题 2 4 5 3" xfId="3341"/>
    <cellStyle name="标题 2 4 5 4" xfId="3342"/>
    <cellStyle name="标题 2 4 6" xfId="3343"/>
    <cellStyle name="差 2 2 4 9" xfId="3344"/>
    <cellStyle name="标题 2 4 6 10" xfId="3345"/>
    <cellStyle name="差 3 2 2 2 2" xfId="3346"/>
    <cellStyle name="标题 2 4 6 11" xfId="3347"/>
    <cellStyle name="差 3 2 2 2 4" xfId="3348"/>
    <cellStyle name="标题 2 4 6 13" xfId="3349"/>
    <cellStyle name="标题 3 4 3 3 3" xfId="3350"/>
    <cellStyle name="标题 2 4 6 2" xfId="3351"/>
    <cellStyle name="标题 2 4 6 3" xfId="3352"/>
    <cellStyle name="标题 2 4 6 4" xfId="3353"/>
    <cellStyle name="标题 2 4 7" xfId="3354"/>
    <cellStyle name="标题 2 4 8" xfId="3355"/>
    <cellStyle name="标题 2 4 9" xfId="3356"/>
    <cellStyle name="标题 4 3_2015.1.3县级预算表" xfId="3357"/>
    <cellStyle name="标题 2 4_2015.1.3县级预算表" xfId="3358"/>
    <cellStyle name="标题 2 5" xfId="3359"/>
    <cellStyle name="标题 2 5 12" xfId="3360"/>
    <cellStyle name="标题 2 5 13" xfId="3361"/>
    <cellStyle name="标题 2 5 14" xfId="3362"/>
    <cellStyle name="标题 2 5 15" xfId="3363"/>
    <cellStyle name="标题 2 5 16" xfId="3364"/>
    <cellStyle name="标题 2 5 17" xfId="3365"/>
    <cellStyle name="标题 2 5 2" xfId="3366"/>
    <cellStyle name="常规 5 2 2 7" xfId="3367"/>
    <cellStyle name="标题 4 4 2 4 3" xfId="3368"/>
    <cellStyle name="检查单元格 4 4 3 13" xfId="3369"/>
    <cellStyle name="标题 6 4 3 4" xfId="3370"/>
    <cellStyle name="标题 2 5 2 10" xfId="3371"/>
    <cellStyle name="标题 4 2 17" xfId="3372"/>
    <cellStyle name="标题 2 5 2 11" xfId="3373"/>
    <cellStyle name="标题 4 2 18" xfId="3374"/>
    <cellStyle name="标题 2 5 2 12" xfId="3375"/>
    <cellStyle name="标题 2 5 2 13" xfId="3376"/>
    <cellStyle name="标题 2 5 2 14" xfId="3377"/>
    <cellStyle name="标题 2 5 2 15" xfId="3378"/>
    <cellStyle name="注释 4 5 3" xfId="3379"/>
    <cellStyle name="标题 2 5 2 2" xfId="3380"/>
    <cellStyle name="标题 5 2 4 8" xfId="3381"/>
    <cellStyle name="标题 2 5 2 2 2" xfId="3382"/>
    <cellStyle name="标题 2 5 2 2 3" xfId="3383"/>
    <cellStyle name="标题 2 5 2 2 4" xfId="3384"/>
    <cellStyle name="差 2 4_2016-2018年财政规划附表(2)" xfId="3385"/>
    <cellStyle name="标题 2 5 2 2 5" xfId="3386"/>
    <cellStyle name="注释 4 5 4" xfId="3387"/>
    <cellStyle name="标题 2 5 2 3" xfId="3388"/>
    <cellStyle name="标题 5 2 4 9" xfId="3389"/>
    <cellStyle name="常规 4 3 4 9" xfId="3390"/>
    <cellStyle name="标题 2 5 2 3 10" xfId="3391"/>
    <cellStyle name="标题 2 5 2 3 11" xfId="3392"/>
    <cellStyle name="标题 5 2 2 10" xfId="3393"/>
    <cellStyle name="标题 2 5 2 3 12" xfId="3394"/>
    <cellStyle name="常规 2 5 3 2 2" xfId="3395"/>
    <cellStyle name="标题 5 2 2 11" xfId="3396"/>
    <cellStyle name="标题 2 5 2 3 13" xfId="3397"/>
    <cellStyle name="常规 2 5 3 2 3" xfId="3398"/>
    <cellStyle name="标题 5 2 2 12" xfId="3399"/>
    <cellStyle name="标题 2 5 2 3 6" xfId="3400"/>
    <cellStyle name="标题 2 5 2 3 7" xfId="3401"/>
    <cellStyle name="标题 2 8 10" xfId="3402"/>
    <cellStyle name="标题 2 5 2 3 8" xfId="3403"/>
    <cellStyle name="标题 2 8 11" xfId="3404"/>
    <cellStyle name="标题 2 5 2 3 9" xfId="3405"/>
    <cellStyle name="标题 2 8 12" xfId="3406"/>
    <cellStyle name="注释 4 5 5" xfId="3407"/>
    <cellStyle name="标题 2 5 2 4" xfId="3408"/>
    <cellStyle name="标题 2 5 3" xfId="3409"/>
    <cellStyle name="常规 5 2 2 8" xfId="3410"/>
    <cellStyle name="标题 4 4 2 4 4" xfId="3411"/>
    <cellStyle name="标题 6 4 3 5" xfId="3412"/>
    <cellStyle name="标题 2 5 3 2 2" xfId="3413"/>
    <cellStyle name="好 3 2 2 14" xfId="3414"/>
    <cellStyle name="标题 2 5 3 3 10" xfId="3415"/>
    <cellStyle name="好 3 2 2 15" xfId="3416"/>
    <cellStyle name="标题 2 5 3 3 11" xfId="3417"/>
    <cellStyle name="标题 2 5 3 3 12" xfId="3418"/>
    <cellStyle name="标题 2 5 3 3 13" xfId="3419"/>
    <cellStyle name="标题 2 5 3 3 2" xfId="3420"/>
    <cellStyle name="标题 2 5 3 3 3" xfId="3421"/>
    <cellStyle name="标题 2 5 3 3 4" xfId="3422"/>
    <cellStyle name="标题 2 5 3 3 5" xfId="3423"/>
    <cellStyle name="标题 2 5 3 3 6" xfId="3424"/>
    <cellStyle name="标题 2 5 3 3 7" xfId="3425"/>
    <cellStyle name="标题 2 5 3 3 8" xfId="3426"/>
    <cellStyle name="标题 2 5 3_2016-2018年财政规划附表(2)" xfId="3427"/>
    <cellStyle name="标题 4 3 6 3" xfId="3428"/>
    <cellStyle name="标题 2 5 4" xfId="3429"/>
    <cellStyle name="常规 5 2 2 9" xfId="3430"/>
    <cellStyle name="标题 4 4 2 4 5" xfId="3431"/>
    <cellStyle name="输出 5_2015.1.3县级预算表" xfId="3432"/>
    <cellStyle name="标题 6 4 3 6" xfId="3433"/>
    <cellStyle name="标题 2 5 4 2" xfId="3434"/>
    <cellStyle name="标题 2 5 4 3" xfId="3435"/>
    <cellStyle name="标题 2 5 4 4" xfId="3436"/>
    <cellStyle name="标题 2 5 5" xfId="3437"/>
    <cellStyle name="标题 4 4 2 4 6" xfId="3438"/>
    <cellStyle name="标题 6 4 3 7" xfId="3439"/>
    <cellStyle name="标题 2 5 5 10" xfId="3440"/>
    <cellStyle name="标题 4 2 3 2 2" xfId="3441"/>
    <cellStyle name="标题 4 5 17" xfId="3442"/>
    <cellStyle name="标题 2 5 5 11" xfId="3443"/>
    <cellStyle name="标题 4 2 3 2 3" xfId="3444"/>
    <cellStyle name="标题 2 5 5 12" xfId="3445"/>
    <cellStyle name="标题 4 2 3 2 4" xfId="3446"/>
    <cellStyle name="标题 2 5 5 13" xfId="3447"/>
    <cellStyle name="标题 4 2 3 2 5" xfId="3448"/>
    <cellStyle name="标题 2 5 5 2" xfId="3449"/>
    <cellStyle name="标题 2 5 5 3" xfId="3450"/>
    <cellStyle name="好 3 3 3 10" xfId="3451"/>
    <cellStyle name="标题 2 5 5 4" xfId="3452"/>
    <cellStyle name="标题 2 5 6" xfId="3453"/>
    <cellStyle name="标题 4 4 2 4 7" xfId="3454"/>
    <cellStyle name="标题 6 4 3 8" xfId="3455"/>
    <cellStyle name="标题 2 5 7" xfId="3456"/>
    <cellStyle name="标题 4 4 2 4 8" xfId="3457"/>
    <cellStyle name="标题 6 4 3 9" xfId="3458"/>
    <cellStyle name="标题 2 5 8" xfId="3459"/>
    <cellStyle name="标题 4 4 2 4 9" xfId="3460"/>
    <cellStyle name="标题 2 5 9" xfId="3461"/>
    <cellStyle name="标题 2 6" xfId="3462"/>
    <cellStyle name="标题 2 6 10" xfId="3463"/>
    <cellStyle name="标题 2 7 8" xfId="3464"/>
    <cellStyle name="标题 3 7 3 4" xfId="3465"/>
    <cellStyle name="标题 2 6 11" xfId="3466"/>
    <cellStyle name="标题 2 7 9" xfId="3467"/>
    <cellStyle name="标题 3 7 3 5" xfId="3468"/>
    <cellStyle name="标题 2 6 12" xfId="3469"/>
    <cellStyle name="标题 3 7 3 6" xfId="3470"/>
    <cellStyle name="标题 2 6 13" xfId="3471"/>
    <cellStyle name="标题 3 7 3 7" xfId="3472"/>
    <cellStyle name="标题 2 6 14" xfId="3473"/>
    <cellStyle name="标题 3 7 3 8" xfId="3474"/>
    <cellStyle name="标题 2 6 15" xfId="3475"/>
    <cellStyle name="标题 3 7 3 9" xfId="3476"/>
    <cellStyle name="输出 3 2 2 10" xfId="3477"/>
    <cellStyle name="标题 2 6 2" xfId="3478"/>
    <cellStyle name="注释 5 5 3" xfId="3479"/>
    <cellStyle name="标题 2 6 2 2" xfId="3480"/>
    <cellStyle name="输出 3 2 2 11" xfId="3481"/>
    <cellStyle name="标题 2 6 3" xfId="3482"/>
    <cellStyle name="标题 2 6 3 10" xfId="3483"/>
    <cellStyle name="标题 4 3 2 7" xfId="3484"/>
    <cellStyle name="标题 2 6 3 11" xfId="3485"/>
    <cellStyle name="标题 4 3 2 8" xfId="3486"/>
    <cellStyle name="标题 2 6 3 12" xfId="3487"/>
    <cellStyle name="标题 4 3 2 9" xfId="3488"/>
    <cellStyle name="标题 2 6 3 13" xfId="3489"/>
    <cellStyle name="标题 2 6 3 2" xfId="3490"/>
    <cellStyle name="标题 2 6 3 3" xfId="3491"/>
    <cellStyle name="标题 2 6 3 4" xfId="3492"/>
    <cellStyle name="标题 2 6 3 9" xfId="3493"/>
    <cellStyle name="输出 3 2 2 12" xfId="3494"/>
    <cellStyle name="标题 2 6 4" xfId="3495"/>
    <cellStyle name="输出 3 2 2 13" xfId="3496"/>
    <cellStyle name="标题 2 6 5" xfId="3497"/>
    <cellStyle name="输出 3 2 2 14" xfId="3498"/>
    <cellStyle name="标题 2 6 6" xfId="3499"/>
    <cellStyle name="标题 3 7 2 2" xfId="3500"/>
    <cellStyle name="输出 3 2 2 15" xfId="3501"/>
    <cellStyle name="标题 2 6 7" xfId="3502"/>
    <cellStyle name="标题 3 7 2 3" xfId="3503"/>
    <cellStyle name="标题 2 6 8" xfId="3504"/>
    <cellStyle name="标题 3 7 2 4" xfId="3505"/>
    <cellStyle name="标题 2 6 9" xfId="3506"/>
    <cellStyle name="标题 3 7 2 5" xfId="3507"/>
    <cellStyle name="标题 2 6_2016-2018年财政规划附表(2)" xfId="3508"/>
    <cellStyle name="标题 2 7" xfId="3509"/>
    <cellStyle name="标题 2 7 2" xfId="3510"/>
    <cellStyle name="标题 2 7 2 4" xfId="3511"/>
    <cellStyle name="差 2 2 2_2016-2018年财政规划附表(2)" xfId="3512"/>
    <cellStyle name="标题 2 7 3" xfId="3513"/>
    <cellStyle name="标题 2 7 3 10" xfId="3514"/>
    <cellStyle name="标题 2 7 3 11" xfId="3515"/>
    <cellStyle name="标题 2 7 3 12" xfId="3516"/>
    <cellStyle name="标题 2 7 3 13" xfId="3517"/>
    <cellStyle name="标题 2 7 4" xfId="3518"/>
    <cellStyle name="标题 2 7 5" xfId="3519"/>
    <cellStyle name="标题 2 7 6" xfId="3520"/>
    <cellStyle name="标题 3 7 3 2" xfId="3521"/>
    <cellStyle name="标题 2 7 7" xfId="3522"/>
    <cellStyle name="标题 3 7 3 3" xfId="3523"/>
    <cellStyle name="警告文本 4 2 5" xfId="3524"/>
    <cellStyle name="标题 2 7_2016-2018年财政规划附表(2)" xfId="3525"/>
    <cellStyle name="适中 2 2 2 2 3" xfId="3526"/>
    <cellStyle name="链接单元格 3 2 2 3 10" xfId="3527"/>
    <cellStyle name="汇总 4 2 6" xfId="3528"/>
    <cellStyle name="标题 6 3 11" xfId="3529"/>
    <cellStyle name="标题 2 8" xfId="3530"/>
    <cellStyle name="标题 2 8 13" xfId="3531"/>
    <cellStyle name="标题 2 8 2" xfId="3532"/>
    <cellStyle name="输出 4 2 2 3" xfId="3533"/>
    <cellStyle name="标题 2 8 7" xfId="3534"/>
    <cellStyle name="输出 4 2 2 4" xfId="3535"/>
    <cellStyle name="标题 2 8 8" xfId="3536"/>
    <cellStyle name="输出 4 2 2 5" xfId="3537"/>
    <cellStyle name="标题 2 8 9" xfId="3538"/>
    <cellStyle name="标题 2 9" xfId="3539"/>
    <cellStyle name="标题 3 10" xfId="3540"/>
    <cellStyle name="标题 3 4 2 4 3" xfId="3541"/>
    <cellStyle name="标题 3 11" xfId="3542"/>
    <cellStyle name="标题 3 4 2 4 4" xfId="3543"/>
    <cellStyle name="标题 3 2 10" xfId="3544"/>
    <cellStyle name="标题 3 2 11" xfId="3545"/>
    <cellStyle name="解释性文本 5 3 2 5" xfId="3546"/>
    <cellStyle name="标题 3 2 2" xfId="3547"/>
    <cellStyle name="差 2 3 2 5" xfId="3548"/>
    <cellStyle name="标题 3 2 2 10" xfId="3549"/>
    <cellStyle name="标题 3 2 2 11" xfId="3550"/>
    <cellStyle name="标题 3 2 2 2" xfId="3551"/>
    <cellStyle name="计算 3 2 4 4" xfId="3552"/>
    <cellStyle name="标题 3 2 2 2 10" xfId="3553"/>
    <cellStyle name="计算 3 2 4 5" xfId="3554"/>
    <cellStyle name="标题 3 2 2 2 11" xfId="3555"/>
    <cellStyle name="计算 3 2 4 6" xfId="3556"/>
    <cellStyle name="标题 3 2 2 2 12" xfId="3557"/>
    <cellStyle name="计算 3 2 4 7" xfId="3558"/>
    <cellStyle name="标题 3 2 2 2 13" xfId="3559"/>
    <cellStyle name="计算 3 2 4 8" xfId="3560"/>
    <cellStyle name="标题 3 2 2 2 14" xfId="3561"/>
    <cellStyle name="计算 3 2 4 9" xfId="3562"/>
    <cellStyle name="标题 3 2 2 2 15" xfId="3563"/>
    <cellStyle name="标题 3 2 2 2 2" xfId="3564"/>
    <cellStyle name="标题 3 2 2 2 3" xfId="3565"/>
    <cellStyle name="链接单元格 5 2 3 10" xfId="3566"/>
    <cellStyle name="标题 3 2 2 2 3 3" xfId="3567"/>
    <cellStyle name="标题 7 3 3 2" xfId="3568"/>
    <cellStyle name="链接单元格 5 2 3 11" xfId="3569"/>
    <cellStyle name="标题 3 2 2 2 3 4" xfId="3570"/>
    <cellStyle name="标题 7 3 3 3" xfId="3571"/>
    <cellStyle name="标题 3 2 2 2 3 9" xfId="3572"/>
    <cellStyle name="标题 4 10" xfId="3573"/>
    <cellStyle name="标题 7 3 3 8" xfId="3574"/>
    <cellStyle name="链接单元格 4 3 2" xfId="3575"/>
    <cellStyle name="标题 3 2 2 2 4" xfId="3576"/>
    <cellStyle name="链接单元格 4 3 3" xfId="3577"/>
    <cellStyle name="标题 3 2 2 2 5" xfId="3578"/>
    <cellStyle name="链接单元格 4 3 4" xfId="3579"/>
    <cellStyle name="标题 3 2 2 2 6" xfId="3580"/>
    <cellStyle name="链接单元格 4 3 5" xfId="3581"/>
    <cellStyle name="标题 3 2 2 2 7" xfId="3582"/>
    <cellStyle name="链接单元格 4 3 6" xfId="3583"/>
    <cellStyle name="标题 3 2 2 2 8" xfId="3584"/>
    <cellStyle name="链接单元格 4 3 7" xfId="3585"/>
    <cellStyle name="标题 3 2 2 2 9" xfId="3586"/>
    <cellStyle name="标题 3 2 2 2_2016-2018年财政规划附表(2)" xfId="3587"/>
    <cellStyle name="好 5 2_2016-2018年财政规划附表(2)" xfId="3588"/>
    <cellStyle name="标题 3 3 2 3 4" xfId="3589"/>
    <cellStyle name="差 3 2 4" xfId="3590"/>
    <cellStyle name="标题 3 2 2 3 2" xfId="3591"/>
    <cellStyle name="差 3 2 5" xfId="3592"/>
    <cellStyle name="标题 3 2 2 3 3" xfId="3593"/>
    <cellStyle name="链接单元格 4 4 3" xfId="3594"/>
    <cellStyle name="差 3 2 7" xfId="3595"/>
    <cellStyle name="标题 3 2 2 3 5" xfId="3596"/>
    <cellStyle name="汇总 4 6 2" xfId="3597"/>
    <cellStyle name="标题 3 3 3 11" xfId="3598"/>
    <cellStyle name="好 5 3 6" xfId="3599"/>
    <cellStyle name="标题 3 2 2 4 10" xfId="3600"/>
    <cellStyle name="汇总 4 6 3" xfId="3601"/>
    <cellStyle name="标题 3 3 3 12" xfId="3602"/>
    <cellStyle name="好 5 3 7" xfId="3603"/>
    <cellStyle name="标题 3 2 2 4 11" xfId="3604"/>
    <cellStyle name="汇总 4 6 4" xfId="3605"/>
    <cellStyle name="标题 3 3 3 13" xfId="3606"/>
    <cellStyle name="好 5 3 8" xfId="3607"/>
    <cellStyle name="标题 3 2 2 4 12" xfId="3608"/>
    <cellStyle name="汇总 4 6 5" xfId="3609"/>
    <cellStyle name="标题 3 3 3 14" xfId="3610"/>
    <cellStyle name="好 5 3 9" xfId="3611"/>
    <cellStyle name="标题 3 2 2 4 13" xfId="3612"/>
    <cellStyle name="汇总 4 6 6" xfId="3613"/>
    <cellStyle name="标题 3 3 3 15" xfId="3614"/>
    <cellStyle name="差 3 3 4" xfId="3615"/>
    <cellStyle name="标题 3 2 2 4 2" xfId="3616"/>
    <cellStyle name="差 3 3 5" xfId="3617"/>
    <cellStyle name="标题 3 2 2 4 3" xfId="3618"/>
    <cellStyle name="链接单元格 4 5 2" xfId="3619"/>
    <cellStyle name="差 3 3 6" xfId="3620"/>
    <cellStyle name="标题 3 2 2 4 4" xfId="3621"/>
    <cellStyle name="链接单元格 4 5 3" xfId="3622"/>
    <cellStyle name="差 3 3 7" xfId="3623"/>
    <cellStyle name="标题 3 2 2 4 5" xfId="3624"/>
    <cellStyle name="链接单元格 4 5 4" xfId="3625"/>
    <cellStyle name="差 3 3 8" xfId="3626"/>
    <cellStyle name="标题 3 2 2 4 6" xfId="3627"/>
    <cellStyle name="链接单元格 4 5 5" xfId="3628"/>
    <cellStyle name="差 3 3 9" xfId="3629"/>
    <cellStyle name="标题 3 2 2 4 7" xfId="3630"/>
    <cellStyle name="标题 3 2 2 4 8" xfId="3631"/>
    <cellStyle name="标题 6 4 10" xfId="3632"/>
    <cellStyle name="标题 3 2 2 4 9" xfId="3633"/>
    <cellStyle name="标题 6 4 11" xfId="3634"/>
    <cellStyle name="标题 3 2 3" xfId="3635"/>
    <cellStyle name="标题 3 2 3 13" xfId="3636"/>
    <cellStyle name="标题 3 2 3 14" xfId="3637"/>
    <cellStyle name="标题 3 2 3 15" xfId="3638"/>
    <cellStyle name="标题 3 2 3 2" xfId="3639"/>
    <cellStyle name="标题 3 2 3 2 2" xfId="3640"/>
    <cellStyle name="标题 5 7" xfId="3641"/>
    <cellStyle name="标题 3 2 3 2 3" xfId="3642"/>
    <cellStyle name="标题 5 8" xfId="3643"/>
    <cellStyle name="链接单元格 5 3 2" xfId="3644"/>
    <cellStyle name="标题 3 2 3 2 4" xfId="3645"/>
    <cellStyle name="标题 5 9" xfId="3646"/>
    <cellStyle name="链接单元格 5 3 3" xfId="3647"/>
    <cellStyle name="标题 3 2 3 2 5" xfId="3648"/>
    <cellStyle name="标题 3 2 3 3" xfId="3649"/>
    <cellStyle name="标题 3 2 3 3 11" xfId="3650"/>
    <cellStyle name="解释性文本 7 2" xfId="3651"/>
    <cellStyle name="标题 3 4 2 13" xfId="3652"/>
    <cellStyle name="标题 3 2 3 3 12" xfId="3653"/>
    <cellStyle name="解释性文本 7 3" xfId="3654"/>
    <cellStyle name="标题 3 4 2 14" xfId="3655"/>
    <cellStyle name="标题 3 2 3 3 13" xfId="3656"/>
    <cellStyle name="解释性文本 7 4" xfId="3657"/>
    <cellStyle name="标题 3 4 2 15" xfId="3658"/>
    <cellStyle name="差 4 2 4" xfId="3659"/>
    <cellStyle name="标题 3 2 3 3 2" xfId="3660"/>
    <cellStyle name="常规 3 5 3 10" xfId="3661"/>
    <cellStyle name="标题 6 7" xfId="3662"/>
    <cellStyle name="差 4 2 5" xfId="3663"/>
    <cellStyle name="标题 3 2 3 3 3" xfId="3664"/>
    <cellStyle name="常规 3 5 3 11" xfId="3665"/>
    <cellStyle name="标题 6 8" xfId="3666"/>
    <cellStyle name="链接单元格 5 4 2" xfId="3667"/>
    <cellStyle name="差 4 2 6" xfId="3668"/>
    <cellStyle name="标题 3 2 3 3 4" xfId="3669"/>
    <cellStyle name="常规 3 5 3 12" xfId="3670"/>
    <cellStyle name="标题 6 9" xfId="3671"/>
    <cellStyle name="链接单元格 5 4 3" xfId="3672"/>
    <cellStyle name="差 4 2 7" xfId="3673"/>
    <cellStyle name="标题 3 2 3 3 5" xfId="3674"/>
    <cellStyle name="链接单元格 5 4 4" xfId="3675"/>
    <cellStyle name="差 4 2 8" xfId="3676"/>
    <cellStyle name="标题 3 2 3 3 6" xfId="3677"/>
    <cellStyle name="链接单元格 5 4 5" xfId="3678"/>
    <cellStyle name="差 4 2 9" xfId="3679"/>
    <cellStyle name="标题 3 2 3 3 7" xfId="3680"/>
    <cellStyle name="标题 3 2 3 3 8" xfId="3681"/>
    <cellStyle name="标题 3 2 3 3 9" xfId="3682"/>
    <cellStyle name="标题 3 2 3_2016-2018年财政规划附表(2)" xfId="3683"/>
    <cellStyle name="好 6_2016-2018年财政规划附表(2)" xfId="3684"/>
    <cellStyle name="标题 4 2 3 5" xfId="3685"/>
    <cellStyle name="标题 6 6 11" xfId="3686"/>
    <cellStyle name="标题 3 2 4" xfId="3687"/>
    <cellStyle name="标题 3 2 4 2 2" xfId="3688"/>
    <cellStyle name="标题 3 2 4 2 3" xfId="3689"/>
    <cellStyle name="链接单元格 6 3 2" xfId="3690"/>
    <cellStyle name="标题 3 2 4 2 4" xfId="3691"/>
    <cellStyle name="链接单元格 6 3 3" xfId="3692"/>
    <cellStyle name="标题 3 2 4 2 5" xfId="3693"/>
    <cellStyle name="标题 3 2 4 3 10" xfId="3694"/>
    <cellStyle name="标题 3 5 2 12" xfId="3695"/>
    <cellStyle name="标题 3 2 4 3 11" xfId="3696"/>
    <cellStyle name="标题 3 5 2 13" xfId="3697"/>
    <cellStyle name="标题 3 2 4 3 12" xfId="3698"/>
    <cellStyle name="适中 3 6 2" xfId="3699"/>
    <cellStyle name="标题 3 5 2 14" xfId="3700"/>
    <cellStyle name="标题 3 2 4 3 13" xfId="3701"/>
    <cellStyle name="适中 3 6 3" xfId="3702"/>
    <cellStyle name="标题 3 5 2 15" xfId="3703"/>
    <cellStyle name="差 5 2 4" xfId="3704"/>
    <cellStyle name="标题 3 2 4 3 2" xfId="3705"/>
    <cellStyle name="差 5 2 5" xfId="3706"/>
    <cellStyle name="标题 3 2 4 3 3" xfId="3707"/>
    <cellStyle name="差 5 2 7" xfId="3708"/>
    <cellStyle name="标题 3 2 4 3 5" xfId="3709"/>
    <cellStyle name="标题 5 6 11" xfId="3710"/>
    <cellStyle name="差 5 2 8" xfId="3711"/>
    <cellStyle name="标题 3 2 4 3 6" xfId="3712"/>
    <cellStyle name="标题 5 6 12" xfId="3713"/>
    <cellStyle name="差 5 2 9" xfId="3714"/>
    <cellStyle name="标题 3 2 4 3 7" xfId="3715"/>
    <cellStyle name="标题 5 6 13" xfId="3716"/>
    <cellStyle name="标题 3 2 4 3 8" xfId="3717"/>
    <cellStyle name="标题 3 2 4 3 9" xfId="3718"/>
    <cellStyle name="标题 3 2 4 8" xfId="3719"/>
    <cellStyle name="标题 3 2 4 9" xfId="3720"/>
    <cellStyle name="适中 8 12" xfId="3721"/>
    <cellStyle name="标题 3 2 4_2016-2018年财政规划附表(2)" xfId="3722"/>
    <cellStyle name="标题 5 4 6" xfId="3723"/>
    <cellStyle name="标题 3 2 5" xfId="3724"/>
    <cellStyle name="标题 3 2 6" xfId="3725"/>
    <cellStyle name="标题 3 2 6 10" xfId="3726"/>
    <cellStyle name="标题 4 3 3 2 4" xfId="3727"/>
    <cellStyle name="标题 3 2 6 11" xfId="3728"/>
    <cellStyle name="标题 4 3 3 2 5" xfId="3729"/>
    <cellStyle name="标题 3 2 6 12" xfId="3730"/>
    <cellStyle name="标题 3 2 6 13" xfId="3731"/>
    <cellStyle name="标题 3 2 6 9" xfId="3732"/>
    <cellStyle name="标题 3 2 7" xfId="3733"/>
    <cellStyle name="标题 3 2 8" xfId="3734"/>
    <cellStyle name="标题 3 2 9" xfId="3735"/>
    <cellStyle name="标题 4 2" xfId="3736"/>
    <cellStyle name="标题 3 3 10" xfId="3737"/>
    <cellStyle name="标题 3 3 11" xfId="3738"/>
    <cellStyle name="注释 3 6 10" xfId="3739"/>
    <cellStyle name="好 3 2 2" xfId="3740"/>
    <cellStyle name="标题 3 3 12" xfId="3741"/>
    <cellStyle name="注释 3 6 11" xfId="3742"/>
    <cellStyle name="好 3 2 3" xfId="3743"/>
    <cellStyle name="标题 3 3 13" xfId="3744"/>
    <cellStyle name="注释 3 6 12" xfId="3745"/>
    <cellStyle name="好 3 2 4" xfId="3746"/>
    <cellStyle name="标题 3 3 14" xfId="3747"/>
    <cellStyle name="注释 3 6 13" xfId="3748"/>
    <cellStyle name="好 3 2 5" xfId="3749"/>
    <cellStyle name="标题 3 3 15" xfId="3750"/>
    <cellStyle name="好 3 2 6" xfId="3751"/>
    <cellStyle name="标题 3 3 16" xfId="3752"/>
    <cellStyle name="解释性文本 5 3 3 5" xfId="3753"/>
    <cellStyle name="标题 3 3 2" xfId="3754"/>
    <cellStyle name="标题 4 4 3 2 3" xfId="3755"/>
    <cellStyle name="差 2 3 3 5" xfId="3756"/>
    <cellStyle name="标题 3 3 2 13" xfId="3757"/>
    <cellStyle name="标题 3 3 2 14" xfId="3758"/>
    <cellStyle name="标题 3 3 2 2" xfId="3759"/>
    <cellStyle name="标题 3 4 2 2 3 4" xfId="3760"/>
    <cellStyle name="标题 3 3 2 2 10" xfId="3761"/>
    <cellStyle name="标题 3 3 2 2 11" xfId="3762"/>
    <cellStyle name="标题 3 3 2 2 12" xfId="3763"/>
    <cellStyle name="标题 3 3 2 2 13" xfId="3764"/>
    <cellStyle name="标题 3 3_2015.1.3县级预算表" xfId="3765"/>
    <cellStyle name="标题 3 3 2 2 14" xfId="3766"/>
    <cellStyle name="标题 3 3 2 2 15" xfId="3767"/>
    <cellStyle name="标题 3 3 2 2 2" xfId="3768"/>
    <cellStyle name="标题 3 3 2 2 2 2" xfId="3769"/>
    <cellStyle name="标题 3 3 2 2 2 3" xfId="3770"/>
    <cellStyle name="标题 3 3 2 2 2 4" xfId="3771"/>
    <cellStyle name="标题 3 3 2 2 2 5" xfId="3772"/>
    <cellStyle name="标题 3 3 2 2 3" xfId="3773"/>
    <cellStyle name="注释 2 3 2 4" xfId="3774"/>
    <cellStyle name="标题 3 3 2 2 3 10" xfId="3775"/>
    <cellStyle name="标题 3 3 2 2 3 12" xfId="3776"/>
    <cellStyle name="标题 3 3 2 2 3 13" xfId="3777"/>
    <cellStyle name="标题 3 3 2 2 3 2" xfId="3778"/>
    <cellStyle name="标题 3 3 4 14" xfId="3779"/>
    <cellStyle name="差 4 3_2016-2018年财政规划附表(2)" xfId="3780"/>
    <cellStyle name="标题 3 3 2 2 3 3" xfId="3781"/>
    <cellStyle name="标题 3 3 4 15" xfId="3782"/>
    <cellStyle name="标题 3 3 2 2 3 4" xfId="3783"/>
    <cellStyle name="标题 3 3 2 2 3 9" xfId="3784"/>
    <cellStyle name="标题 3 3 2 2 4" xfId="3785"/>
    <cellStyle name="标题 3 3 2 2 5" xfId="3786"/>
    <cellStyle name="标题 3 3 2 2 6" xfId="3787"/>
    <cellStyle name="标题 3 3 2 2 7" xfId="3788"/>
    <cellStyle name="标题 3 3 2 2 8" xfId="3789"/>
    <cellStyle name="标题 3 3 2 2 9" xfId="3790"/>
    <cellStyle name="标题 3 7 10" xfId="3791"/>
    <cellStyle name="输出 6 4" xfId="3792"/>
    <cellStyle name="解释性文本 3 4 3 6" xfId="3793"/>
    <cellStyle name="标题 3 3 2 2_2016-2018年财政规划附表(2)" xfId="3794"/>
    <cellStyle name="标题 4 2 4 2 4" xfId="3795"/>
    <cellStyle name="标题 3 3 2 3 2" xfId="3796"/>
    <cellStyle name="标题 3 3 2 3 3" xfId="3797"/>
    <cellStyle name="标题 3 3 2 3 5" xfId="3798"/>
    <cellStyle name="标题 3 3 2 4 2" xfId="3799"/>
    <cellStyle name="标题 3 3 2 4 3" xfId="3800"/>
    <cellStyle name="标题 3 3 2 4 4" xfId="3801"/>
    <cellStyle name="检查单元格 3 2 2 2 2" xfId="3802"/>
    <cellStyle name="标题 3 3 2 4 5" xfId="3803"/>
    <cellStyle name="检查单元格 3 2 2 2 3" xfId="3804"/>
    <cellStyle name="标题 3 3 2 4 6" xfId="3805"/>
    <cellStyle name="解释性文本 5 3 3 6" xfId="3806"/>
    <cellStyle name="标题 3 3 3" xfId="3807"/>
    <cellStyle name="标题 4 4 3 2 4" xfId="3808"/>
    <cellStyle name="输出 4 2 4 10" xfId="3809"/>
    <cellStyle name="差 2 3 3 6" xfId="3810"/>
    <cellStyle name="标题 3 3 3 2" xfId="3811"/>
    <cellStyle name="计算 3 10" xfId="3812"/>
    <cellStyle name="标题 3 3 3 2 2" xfId="3813"/>
    <cellStyle name="计算 3 11" xfId="3814"/>
    <cellStyle name="标题 3 3 3 2 3" xfId="3815"/>
    <cellStyle name="计算 3 12" xfId="3816"/>
    <cellStyle name="标题 3 3 3 2 4" xfId="3817"/>
    <cellStyle name="计算 3 13" xfId="3818"/>
    <cellStyle name="标题 3 3 3 2 5" xfId="3819"/>
    <cellStyle name="标题 3 3 3 3" xfId="3820"/>
    <cellStyle name="标题 3 3 3 3 11" xfId="3821"/>
    <cellStyle name="标题 4 4 2 13" xfId="3822"/>
    <cellStyle name="标题 3 3 3 3 12" xfId="3823"/>
    <cellStyle name="标题 4 4 2 14" xfId="3824"/>
    <cellStyle name="标题 3 3 3 3 13" xfId="3825"/>
    <cellStyle name="标题 4 4 2 15" xfId="3826"/>
    <cellStyle name="标题 3 3 3 3 2" xfId="3827"/>
    <cellStyle name="标题 3 3 3 3 3" xfId="3828"/>
    <cellStyle name="标题 3 4 2 2 3 10" xfId="3829"/>
    <cellStyle name="标题 3 3 3 3 4" xfId="3830"/>
    <cellStyle name="标题 3 4 2 2 3 11" xfId="3831"/>
    <cellStyle name="标题 3 3 3 3 5" xfId="3832"/>
    <cellStyle name="标题 3 4 2 2 3 12" xfId="3833"/>
    <cellStyle name="标题 3 3 3 3 6" xfId="3834"/>
    <cellStyle name="标题 3 4 2 2 3 13" xfId="3835"/>
    <cellStyle name="标题 3 3 3 3 7" xfId="3836"/>
    <cellStyle name="标题 3 3 3 3 8" xfId="3837"/>
    <cellStyle name="标题 3 3 3 4" xfId="3838"/>
    <cellStyle name="标题 3 3 3 5" xfId="3839"/>
    <cellStyle name="标题 3 3 3 6" xfId="3840"/>
    <cellStyle name="标题 4 3 4 3 10" xfId="3841"/>
    <cellStyle name="标题 3 3 3 7" xfId="3842"/>
    <cellStyle name="标题 4 3 4 3 11" xfId="3843"/>
    <cellStyle name="标题 3 3 3 8" xfId="3844"/>
    <cellStyle name="标题 4 3 4 3 12" xfId="3845"/>
    <cellStyle name="标题 3 3 3 9" xfId="3846"/>
    <cellStyle name="标题 4 3 4 3 13" xfId="3847"/>
    <cellStyle name="标题 3 3 3_2016-2018年财政规划附表(2)" xfId="3848"/>
    <cellStyle name="解释性文本 5 3 3 7" xfId="3849"/>
    <cellStyle name="标题 3 3 4" xfId="3850"/>
    <cellStyle name="标题 4 4 3 2 5" xfId="3851"/>
    <cellStyle name="输出 4 2 4 11" xfId="3852"/>
    <cellStyle name="差 2 3 3 7" xfId="3853"/>
    <cellStyle name="标题 3 3 4 10" xfId="3854"/>
    <cellStyle name="标题 3 3 4 11" xfId="3855"/>
    <cellStyle name="标题 3 3 4 12" xfId="3856"/>
    <cellStyle name="标题 3 3 4 13" xfId="3857"/>
    <cellStyle name="计算 8 13" xfId="3858"/>
    <cellStyle name="标题 3 3 4 2 5" xfId="3859"/>
    <cellStyle name="警告文本 3 3 3 5" xfId="3860"/>
    <cellStyle name="标题 3 3 4 3 10" xfId="3861"/>
    <cellStyle name="标题 4 5 2 12" xfId="3862"/>
    <cellStyle name="警告文本 3 3 3 6" xfId="3863"/>
    <cellStyle name="常规 2 2 4 2" xfId="3864"/>
    <cellStyle name="标题 3 3 4 3 11" xfId="3865"/>
    <cellStyle name="标题 4 5 2 13" xfId="3866"/>
    <cellStyle name="汇总 5 2 6" xfId="3867"/>
    <cellStyle name="标题 3 3 4_2016-2018年财政规划附表(2)" xfId="3868"/>
    <cellStyle name="解释性文本 5 3 3 8" xfId="3869"/>
    <cellStyle name="标题 3 3 5" xfId="3870"/>
    <cellStyle name="输出 4 2 4 12" xfId="3871"/>
    <cellStyle name="差 2 3 3 8" xfId="3872"/>
    <cellStyle name="解释性文本 5 3 3 9" xfId="3873"/>
    <cellStyle name="标题 3 3 6" xfId="3874"/>
    <cellStyle name="输出 4 2 4 13" xfId="3875"/>
    <cellStyle name="差 2 3 3 9" xfId="3876"/>
    <cellStyle name="标题 3 3 6 10" xfId="3877"/>
    <cellStyle name="标题 3 3 6 11" xfId="3878"/>
    <cellStyle name="标题 3 3 6 12" xfId="3879"/>
    <cellStyle name="标题 3 3 6 13" xfId="3880"/>
    <cellStyle name="标题 3 3 6 2" xfId="3881"/>
    <cellStyle name="标题 3 3 6 3" xfId="3882"/>
    <cellStyle name="标题 3 3 6 4" xfId="3883"/>
    <cellStyle name="标题 3 3 6 5" xfId="3884"/>
    <cellStyle name="标题 3 3 6 6" xfId="3885"/>
    <cellStyle name="标题 3 3 6 7" xfId="3886"/>
    <cellStyle name="标题 3 3 6 8" xfId="3887"/>
    <cellStyle name="标题 3 3 7" xfId="3888"/>
    <cellStyle name="标题 3 3 8" xfId="3889"/>
    <cellStyle name="检查单元格 5 5 4" xfId="3890"/>
    <cellStyle name="标题 3 4 10" xfId="3891"/>
    <cellStyle name="检查单元格 5 5 5" xfId="3892"/>
    <cellStyle name="标题 3 4 11" xfId="3893"/>
    <cellStyle name="检查单元格 5 5 6" xfId="3894"/>
    <cellStyle name="标题 3 4 12" xfId="3895"/>
    <cellStyle name="检查单元格 5 5 7" xfId="3896"/>
    <cellStyle name="标题 3 4 13" xfId="3897"/>
    <cellStyle name="检查单元格 5 5 8" xfId="3898"/>
    <cellStyle name="标题 3 4 14" xfId="3899"/>
    <cellStyle name="检查单元格 5 5 9" xfId="3900"/>
    <cellStyle name="标题 3 4 15" xfId="3901"/>
    <cellStyle name="标题 3 4 16" xfId="3902"/>
    <cellStyle name="解释性文本 7 5" xfId="3903"/>
    <cellStyle name="标题 3 4 2 16" xfId="3904"/>
    <cellStyle name="标题 3 4 2 2" xfId="3905"/>
    <cellStyle name="标题 3 4 2 2 2" xfId="3906"/>
    <cellStyle name="标题 3 4 2 2 2 2" xfId="3907"/>
    <cellStyle name="标题 4 4 6 9" xfId="3908"/>
    <cellStyle name="标题 3 4 2 2 2 3" xfId="3909"/>
    <cellStyle name="标题 3 4 2 2 2 4" xfId="3910"/>
    <cellStyle name="标题 3 4 2 2 3" xfId="3911"/>
    <cellStyle name="标题 3 4 2 2 3 2" xfId="3912"/>
    <cellStyle name="标题 3 4 2 2 3 3" xfId="3913"/>
    <cellStyle name="标题 3 4 2 2 4" xfId="3914"/>
    <cellStyle name="标题 3 4 2 3" xfId="3915"/>
    <cellStyle name="标题 3 4 2 3 2" xfId="3916"/>
    <cellStyle name="标题 3 4 2 3 3" xfId="3917"/>
    <cellStyle name="标题 3 4 2 3 4" xfId="3918"/>
    <cellStyle name="标题 3 4 2 4" xfId="3919"/>
    <cellStyle name="标题 3 4 2 4 10" xfId="3920"/>
    <cellStyle name="标题 5 3 3 12" xfId="3921"/>
    <cellStyle name="标题 3 4 2 4 11" xfId="3922"/>
    <cellStyle name="标题 5 3 3 13" xfId="3923"/>
    <cellStyle name="标题 3 4 2 4 13" xfId="3924"/>
    <cellStyle name="标题 3 4 2 4 2" xfId="3925"/>
    <cellStyle name="标题 3 4 2 4 9" xfId="3926"/>
    <cellStyle name="标题 3 4 2 9" xfId="3927"/>
    <cellStyle name="标题 3 4 2_2015.1.3县级预算表" xfId="3928"/>
    <cellStyle name="标题 3 4 3 2 2" xfId="3929"/>
    <cellStyle name="标题 3 4 3 2 3" xfId="3930"/>
    <cellStyle name="标题 3 4 3 2 4" xfId="3931"/>
    <cellStyle name="标题 3 4 3 3 10" xfId="3932"/>
    <cellStyle name="标题 3 4 3 3 11" xfId="3933"/>
    <cellStyle name="标题 3 4 3 3 12" xfId="3934"/>
    <cellStyle name="标题 3 4 3 3 13" xfId="3935"/>
    <cellStyle name="标题 3 4 3 3 4" xfId="3936"/>
    <cellStyle name="标题 3 4 4 10" xfId="3937"/>
    <cellStyle name="标题 3 4 4 11" xfId="3938"/>
    <cellStyle name="标题 3 4 4 12" xfId="3939"/>
    <cellStyle name="标题 3 4 4 13" xfId="3940"/>
    <cellStyle name="标题 3 4 4 2 3" xfId="3941"/>
    <cellStyle name="标题 4 4 6 11" xfId="3942"/>
    <cellStyle name="标题 3 4 4 2 4" xfId="3943"/>
    <cellStyle name="标题 4 4 6 12" xfId="3944"/>
    <cellStyle name="标题 3 4 4 3 2" xfId="3945"/>
    <cellStyle name="标题 3 4 4 3 3" xfId="3946"/>
    <cellStyle name="标题 3 4 4 3 4" xfId="3947"/>
    <cellStyle name="标题 3 4 4 5" xfId="3948"/>
    <cellStyle name="标题 3 4 4 6" xfId="3949"/>
    <cellStyle name="标题 3 4 4 7" xfId="3950"/>
    <cellStyle name="标题 3 4 4 8" xfId="3951"/>
    <cellStyle name="标题 3 4 4 9" xfId="3952"/>
    <cellStyle name="标题 3 4 4_2016-2018年财政规划附表(2)" xfId="3953"/>
    <cellStyle name="标题 3 4 6 10" xfId="3954"/>
    <cellStyle name="标题 3 4 6 11" xfId="3955"/>
    <cellStyle name="标题 3 4 6 2" xfId="3956"/>
    <cellStyle name="标题 3 4 6 3" xfId="3957"/>
    <cellStyle name="标题 3 4 6 4" xfId="3958"/>
    <cellStyle name="标题 3 4 6 5" xfId="3959"/>
    <cellStyle name="差 2 10" xfId="3960"/>
    <cellStyle name="标题 3 4 6 6" xfId="3961"/>
    <cellStyle name="差 2 11" xfId="3962"/>
    <cellStyle name="标题 3 4 6 7" xfId="3963"/>
    <cellStyle name="差 2 12" xfId="3964"/>
    <cellStyle name="标题 3 4 6 8" xfId="3965"/>
    <cellStyle name="常规 2 3 2 3 2" xfId="3966"/>
    <cellStyle name="差 2 13" xfId="3967"/>
    <cellStyle name="标题 3 4 6 9" xfId="3968"/>
    <cellStyle name="常规 2 3 2 3 3" xfId="3969"/>
    <cellStyle name="差 2 14" xfId="3970"/>
    <cellStyle name="汇总 3 4 13" xfId="3971"/>
    <cellStyle name="标题 3 4 7" xfId="3972"/>
    <cellStyle name="标题 4 4 3 3 8" xfId="3973"/>
    <cellStyle name="汇总 3 4 14" xfId="3974"/>
    <cellStyle name="标题 3 4 8" xfId="3975"/>
    <cellStyle name="标题 4 4 3 3 9" xfId="3976"/>
    <cellStyle name="汇总 3 4 15" xfId="3977"/>
    <cellStyle name="标题 3 4 9" xfId="3978"/>
    <cellStyle name="标题 6 2" xfId="3979"/>
    <cellStyle name="标题 3 5 10" xfId="3980"/>
    <cellStyle name="标题 7 2 8" xfId="3981"/>
    <cellStyle name="标题 3 5 11" xfId="3982"/>
    <cellStyle name="标题 7 2 9" xfId="3983"/>
    <cellStyle name="标题 3 5 12" xfId="3984"/>
    <cellStyle name="标题 3 5 2" xfId="3985"/>
    <cellStyle name="标题 3 5 2 10" xfId="3986"/>
    <cellStyle name="标题 3 5 2 11" xfId="3987"/>
    <cellStyle name="标题 3 5 2 2" xfId="3988"/>
    <cellStyle name="输出 2 4 3 5" xfId="3989"/>
    <cellStyle name="标题 6 2 4 8" xfId="3990"/>
    <cellStyle name="标题 3 5 2 2 2" xfId="3991"/>
    <cellStyle name="标题 3 5 2 2 3" xfId="3992"/>
    <cellStyle name="标题 3 5 2 2 4" xfId="3993"/>
    <cellStyle name="标题 3 5 2 3" xfId="3994"/>
    <cellStyle name="输出 2 4 3 6" xfId="3995"/>
    <cellStyle name="标题 6 2 4 9" xfId="3996"/>
    <cellStyle name="检查单元格 4 8" xfId="3997"/>
    <cellStyle name="标题 3 5 2 3 10" xfId="3998"/>
    <cellStyle name="检查单元格 4 9" xfId="3999"/>
    <cellStyle name="标题 3 5 2 3 11" xfId="4000"/>
    <cellStyle name="标题 3 5 2 3 12" xfId="4001"/>
    <cellStyle name="标题 3 5 2 3 13" xfId="4002"/>
    <cellStyle name="标题 3 5 2 3 2" xfId="4003"/>
    <cellStyle name="标题 5 2 8" xfId="4004"/>
    <cellStyle name="标题 3 5 2 3 3" xfId="4005"/>
    <cellStyle name="标题 5 2 9" xfId="4006"/>
    <cellStyle name="标题 3 5 2 3 4" xfId="4007"/>
    <cellStyle name="标题 3 5 2 4" xfId="4008"/>
    <cellStyle name="标题 3 5 2 9" xfId="4009"/>
    <cellStyle name="标题 3 5 2_2016-2018年财政规划附表(2)" xfId="4010"/>
    <cellStyle name="标题 6 2 4 4" xfId="4011"/>
    <cellStyle name="标题 3 5 3" xfId="4012"/>
    <cellStyle name="标题 3 5 3 10" xfId="4013"/>
    <cellStyle name="标题 4 5 3 4" xfId="4014"/>
    <cellStyle name="适中 3 2_2015.1.3县级预算表" xfId="4015"/>
    <cellStyle name="汇总 4 2" xfId="4016"/>
    <cellStyle name="标题 3 5 3 11" xfId="4017"/>
    <cellStyle name="标题 4 5 3 5" xfId="4018"/>
    <cellStyle name="汇总 4 3" xfId="4019"/>
    <cellStyle name="标题 3 5 3 12" xfId="4020"/>
    <cellStyle name="标题 4 5 3 6" xfId="4021"/>
    <cellStyle name="汇总 4 4" xfId="4022"/>
    <cellStyle name="标题 3 5 3 13" xfId="4023"/>
    <cellStyle name="标题 4 5 3 7" xfId="4024"/>
    <cellStyle name="汇总 4 5" xfId="4025"/>
    <cellStyle name="标题 3 5 3 14" xfId="4026"/>
    <cellStyle name="标题 4 5 3 8" xfId="4027"/>
    <cellStyle name="汇总 4 6" xfId="4028"/>
    <cellStyle name="标题 3 5 3 15" xfId="4029"/>
    <cellStyle name="标题 4 5 3 9" xfId="4030"/>
    <cellStyle name="标题 5_2015.1.3县级预算表" xfId="4031"/>
    <cellStyle name="标题 3 5 3 2" xfId="4032"/>
    <cellStyle name="标题 3 5 3 2 2" xfId="4033"/>
    <cellStyle name="标题 3 5 3 2 3" xfId="4034"/>
    <cellStyle name="标题 3 5 3 2 4" xfId="4035"/>
    <cellStyle name="标题 3 5 3 3" xfId="4036"/>
    <cellStyle name="标题 3 5 3 3 10" xfId="4037"/>
    <cellStyle name="标题 3 5 3 3 11" xfId="4038"/>
    <cellStyle name="标题 3 5 3 3 12" xfId="4039"/>
    <cellStyle name="标题 3 5 3 3 13" xfId="4040"/>
    <cellStyle name="差 3 2_2015.1.3县级预算表" xfId="4041"/>
    <cellStyle name="标题 3 5 3 3 2" xfId="4042"/>
    <cellStyle name="标题 6 2 8" xfId="4043"/>
    <cellStyle name="标题 3 5 3 3 3" xfId="4044"/>
    <cellStyle name="标题 6 2 9" xfId="4045"/>
    <cellStyle name="标题 3 5 3 3 4" xfId="4046"/>
    <cellStyle name="标题 3 5 3 4" xfId="4047"/>
    <cellStyle name="标题 3 5 4" xfId="4048"/>
    <cellStyle name="标题 3 5 4 2" xfId="4049"/>
    <cellStyle name="标题 3 5 4 3" xfId="4050"/>
    <cellStyle name="常规 2 2 3 3 2 2" xfId="4051"/>
    <cellStyle name="标题 4 4 3 3 10" xfId="4052"/>
    <cellStyle name="标题 3 5 4 4" xfId="4053"/>
    <cellStyle name="常规 2 2 3 3 2 3" xfId="4054"/>
    <cellStyle name="标题 4 4 3 3 11" xfId="4055"/>
    <cellStyle name="标题 3 5 4 5" xfId="4056"/>
    <cellStyle name="常规 2 2 3 3 2 4" xfId="4057"/>
    <cellStyle name="标题 4 4 3 3 12" xfId="4058"/>
    <cellStyle name="标题 3 5 5" xfId="4059"/>
    <cellStyle name="标题 3 5 5 11" xfId="4060"/>
    <cellStyle name="标题 3 5 5 12" xfId="4061"/>
    <cellStyle name="汇总 2" xfId="4062"/>
    <cellStyle name="标题 3 5 5 13" xfId="4063"/>
    <cellStyle name="适中 3 2 2 3 10" xfId="4064"/>
    <cellStyle name="标题 3 5 5 2" xfId="4065"/>
    <cellStyle name="适中 3 2 2 3 11" xfId="4066"/>
    <cellStyle name="标题 3 5 5 3" xfId="4067"/>
    <cellStyle name="适中 3 2 2 3 12" xfId="4068"/>
    <cellStyle name="标题 3 5 5 4" xfId="4069"/>
    <cellStyle name="标题 3 5 6" xfId="4070"/>
    <cellStyle name="警告文本 4 2 4 10" xfId="4071"/>
    <cellStyle name="标题 3 5 7" xfId="4072"/>
    <cellStyle name="警告文本 4 2 4 11" xfId="4073"/>
    <cellStyle name="标题 3 5 8" xfId="4074"/>
    <cellStyle name="警告文本 4 2 4 12" xfId="4075"/>
    <cellStyle name="标题 3 5 9" xfId="4076"/>
    <cellStyle name="标题 7 2" xfId="4077"/>
    <cellStyle name="标题 3 5_2015.1.3县级预算表" xfId="4078"/>
    <cellStyle name="标题 3 6 11" xfId="4079"/>
    <cellStyle name="标题 3 6 12" xfId="4080"/>
    <cellStyle name="标题 3 6 13" xfId="4081"/>
    <cellStyle name="标题 3 6 14" xfId="4082"/>
    <cellStyle name="标题 3 6 15" xfId="4083"/>
    <cellStyle name="标题 3 6 2" xfId="4084"/>
    <cellStyle name="标题 3 6 3" xfId="4085"/>
    <cellStyle name="标题 3 7 11" xfId="4086"/>
    <cellStyle name="标题 3 7 12" xfId="4087"/>
    <cellStyle name="标题 3 7 13" xfId="4088"/>
    <cellStyle name="标题 3 7 14" xfId="4089"/>
    <cellStyle name="标题 7 4 2 2" xfId="4090"/>
    <cellStyle name="标题 3 7 15" xfId="4091"/>
    <cellStyle name="标题 4 5 2 3 2" xfId="4092"/>
    <cellStyle name="标题 7 4 2 3" xfId="4093"/>
    <cellStyle name="标题 3 7 2" xfId="4094"/>
    <cellStyle name="标题 3 7 3" xfId="4095"/>
    <cellStyle name="标题 3 7 3 10" xfId="4096"/>
    <cellStyle name="标题 3 7 3 11" xfId="4097"/>
    <cellStyle name="标题 3 7 3 12" xfId="4098"/>
    <cellStyle name="计算 6 10" xfId="4099"/>
    <cellStyle name="标题 9 2 2" xfId="4100"/>
    <cellStyle name="标题 3 7 3 13" xfId="4101"/>
    <cellStyle name="计算 6 11" xfId="4102"/>
    <cellStyle name="标题 3 7 4" xfId="4103"/>
    <cellStyle name="标题 3 7 5" xfId="4104"/>
    <cellStyle name="标题 3 7 6" xfId="4105"/>
    <cellStyle name="标题 3 7 7" xfId="4106"/>
    <cellStyle name="标题 3 7 8" xfId="4107"/>
    <cellStyle name="标题 9 2" xfId="4108"/>
    <cellStyle name="标题 3 7 9" xfId="4109"/>
    <cellStyle name="标题 3 7_2016-2018年财政规划附表(2)" xfId="4110"/>
    <cellStyle name="输入 3 6 6" xfId="4111"/>
    <cellStyle name="标题 3 8 11" xfId="4112"/>
    <cellStyle name="标题 3 8 12" xfId="4113"/>
    <cellStyle name="好 4 2 2" xfId="4114"/>
    <cellStyle name="标题 3 8 13" xfId="4115"/>
    <cellStyle name="好 4 2 3" xfId="4116"/>
    <cellStyle name="标题 3 8 2" xfId="4117"/>
    <cellStyle name="标题 3 8 3" xfId="4118"/>
    <cellStyle name="标题 3 8 4" xfId="4119"/>
    <cellStyle name="标题 3 8 5" xfId="4120"/>
    <cellStyle name="常规 5 2_2015.1.3县级预算表" xfId="4121"/>
    <cellStyle name="标题 3 8 6" xfId="4122"/>
    <cellStyle name="输出 4 3 2 2" xfId="4123"/>
    <cellStyle name="标题 3 8 7" xfId="4124"/>
    <cellStyle name="输出 4 3 2 3" xfId="4125"/>
    <cellStyle name="标题 3 8 8" xfId="4126"/>
    <cellStyle name="输出 4 3 2 4" xfId="4127"/>
    <cellStyle name="标题 3 8 9" xfId="4128"/>
    <cellStyle name="输出 4 3 2 5" xfId="4129"/>
    <cellStyle name="标题 7 3 3 9" xfId="4130"/>
    <cellStyle name="标题 4 2 4 2 2" xfId="4131"/>
    <cellStyle name="标题 4 11" xfId="4132"/>
    <cellStyle name="标题 4 2 4 2 3" xfId="4133"/>
    <cellStyle name="标题 4 12" xfId="4134"/>
    <cellStyle name="差 2 2 2 3 3" xfId="4135"/>
    <cellStyle name="标题 4 2 10" xfId="4136"/>
    <cellStyle name="差 2 2 2 3 4" xfId="4137"/>
    <cellStyle name="标题 4 2 11" xfId="4138"/>
    <cellStyle name="差 2 2 2 3 5" xfId="4139"/>
    <cellStyle name="标题 4 2 12" xfId="4140"/>
    <cellStyle name="差 2 2 2 3 6" xfId="4141"/>
    <cellStyle name="标题 4 2 13" xfId="4142"/>
    <cellStyle name="注释 5 2 2 2" xfId="4143"/>
    <cellStyle name="差 2 2 2 3 7" xfId="4144"/>
    <cellStyle name="标题 4 2 14" xfId="4145"/>
    <cellStyle name="注释 5 2 2 3" xfId="4146"/>
    <cellStyle name="差 2 2 2 3 8" xfId="4147"/>
    <cellStyle name="标题 4 2 15" xfId="4148"/>
    <cellStyle name="注释 5 2 2 4" xfId="4149"/>
    <cellStyle name="差 2 2 2 3 9" xfId="4150"/>
    <cellStyle name="标题 4 2 16" xfId="4151"/>
    <cellStyle name="注释 5 2 2 5" xfId="4152"/>
    <cellStyle name="标题 4 2 2 13" xfId="4153"/>
    <cellStyle name="标题 4 2 2 14" xfId="4154"/>
    <cellStyle name="标题 4 2 2 15" xfId="4155"/>
    <cellStyle name="标题 4 2 2 16" xfId="4156"/>
    <cellStyle name="标题 4 2 2 2" xfId="4157"/>
    <cellStyle name="计算 2 3 13" xfId="4158"/>
    <cellStyle name="标题 4 2 2 2 2" xfId="4159"/>
    <cellStyle name="注释 4 3 15" xfId="4160"/>
    <cellStyle name="标题 6 3 2 3" xfId="4161"/>
    <cellStyle name="标题 4 2 2 2 2 2" xfId="4162"/>
    <cellStyle name="标题 4 2 2 2 3" xfId="4163"/>
    <cellStyle name="标题 4 3 3 8" xfId="4164"/>
    <cellStyle name="标题 4 2 2 2 3 10" xfId="4165"/>
    <cellStyle name="标题 4 3 3 9" xfId="4166"/>
    <cellStyle name="标题 4 2 2 2 3 11" xfId="4167"/>
    <cellStyle name="标题 4 2 2 2 3 12" xfId="4168"/>
    <cellStyle name="标题 4 2 2 2 3 13" xfId="4169"/>
    <cellStyle name="标题 6 3 3 3" xfId="4170"/>
    <cellStyle name="标题 4 2 2 2 3 2" xfId="4171"/>
    <cellStyle name="标题 4 2 2 2 4" xfId="4172"/>
    <cellStyle name="标题 4 2 2 2 5" xfId="4173"/>
    <cellStyle name="标题 4 2 2 2 6" xfId="4174"/>
    <cellStyle name="标题 4 2 2 2 7" xfId="4175"/>
    <cellStyle name="标题 4 6 3 10" xfId="4176"/>
    <cellStyle name="标题 4 2 2 2 8" xfId="4177"/>
    <cellStyle name="标题 4 6 3 11" xfId="4178"/>
    <cellStyle name="标题 4 2 2 2 9" xfId="4179"/>
    <cellStyle name="标题 4 2 2 3" xfId="4180"/>
    <cellStyle name="计算 2 3 14" xfId="4181"/>
    <cellStyle name="标题 4 4 2 3" xfId="4182"/>
    <cellStyle name="标题 4 2 2 3 2" xfId="4183"/>
    <cellStyle name="常规 2 10 5" xfId="4184"/>
    <cellStyle name="输出 3 3 3 6" xfId="4185"/>
    <cellStyle name="标题 4 4 2 4" xfId="4186"/>
    <cellStyle name="标题 4 2 2 3 3" xfId="4187"/>
    <cellStyle name="常规 2 10 6" xfId="4188"/>
    <cellStyle name="输出 3 3 3 7" xfId="4189"/>
    <cellStyle name="标题 8 3 3 10" xfId="4190"/>
    <cellStyle name="标题 4 4 2 5" xfId="4191"/>
    <cellStyle name="标题 4 2 2 3 4" xfId="4192"/>
    <cellStyle name="常规 2 10 7" xfId="4193"/>
    <cellStyle name="输出 3 3 3 8" xfId="4194"/>
    <cellStyle name="标题 8 3 3 11" xfId="4195"/>
    <cellStyle name="标题 4 4 2 6" xfId="4196"/>
    <cellStyle name="标题 4 2 2 3 5" xfId="4197"/>
    <cellStyle name="常规 2 10 8" xfId="4198"/>
    <cellStyle name="输出 3 3 3 9" xfId="4199"/>
    <cellStyle name="标题 4 2 2 4" xfId="4200"/>
    <cellStyle name="计算 2 3 15" xfId="4201"/>
    <cellStyle name="标题 4 4 3 15" xfId="4202"/>
    <cellStyle name="标题 4 2 2 4 10" xfId="4203"/>
    <cellStyle name="标题 4 4 3 3" xfId="4204"/>
    <cellStyle name="标题 4 2 2 4 2" xfId="4205"/>
    <cellStyle name="常规 3 2 2 6" xfId="4206"/>
    <cellStyle name="检查单元格 3 2 2 14" xfId="4207"/>
    <cellStyle name="标题 4 4 3 4" xfId="4208"/>
    <cellStyle name="标题 4 2 2 4 3" xfId="4209"/>
    <cellStyle name="常规 3 2 2 7" xfId="4210"/>
    <cellStyle name="检查单元格 3 2 2 15" xfId="4211"/>
    <cellStyle name="标题 4 4 3 5" xfId="4212"/>
    <cellStyle name="解释性文本 4 4 3 10" xfId="4213"/>
    <cellStyle name="标题 4 2 2 4 4" xfId="4214"/>
    <cellStyle name="常规 3 2 2 8" xfId="4215"/>
    <cellStyle name="标题 4 4 3 6" xfId="4216"/>
    <cellStyle name="解释性文本 4 4 3 11" xfId="4217"/>
    <cellStyle name="标题 4 2 2 4 5" xfId="4218"/>
    <cellStyle name="常规 3 2 2 9" xfId="4219"/>
    <cellStyle name="标题 4 4 3 7" xfId="4220"/>
    <cellStyle name="解释性文本 4 4 3 12" xfId="4221"/>
    <cellStyle name="标题 4 2 2 4 6" xfId="4222"/>
    <cellStyle name="标题 4 4 3 8" xfId="4223"/>
    <cellStyle name="解释性文本 4 4 3 13" xfId="4224"/>
    <cellStyle name="标题 4 2 2 4 7" xfId="4225"/>
    <cellStyle name="标题 4 4 3 9" xfId="4226"/>
    <cellStyle name="标题 4 2 2 4 8" xfId="4227"/>
    <cellStyle name="标题 4 2 2 4 9" xfId="4228"/>
    <cellStyle name="标题 4 2 2 5" xfId="4229"/>
    <cellStyle name="标题 4 2 2 6" xfId="4230"/>
    <cellStyle name="标题 4 2 2 7" xfId="4231"/>
    <cellStyle name="标题 4 2 2 8" xfId="4232"/>
    <cellStyle name="标题 4 2 2 9" xfId="4233"/>
    <cellStyle name="标题 4 2 3 13" xfId="4234"/>
    <cellStyle name="标题 4 2 3 14" xfId="4235"/>
    <cellStyle name="标题 4 2 3 15" xfId="4236"/>
    <cellStyle name="标题 4 2 3 2" xfId="4237"/>
    <cellStyle name="标题 4 2 3 3" xfId="4238"/>
    <cellStyle name="标题 4 5 2 4" xfId="4239"/>
    <cellStyle name="标题 4 2 3 3 3" xfId="4240"/>
    <cellStyle name="输出 3 4 3 7" xfId="4241"/>
    <cellStyle name="标题 4 5 2 5" xfId="4242"/>
    <cellStyle name="标题 4 2 3 3 4" xfId="4243"/>
    <cellStyle name="输出 3 4 3 8" xfId="4244"/>
    <cellStyle name="标题 4 5 2 6" xfId="4245"/>
    <cellStyle name="标题 4 2 3 3 5" xfId="4246"/>
    <cellStyle name="输出 3 4 3 9" xfId="4247"/>
    <cellStyle name="标题 4 5 2 7" xfId="4248"/>
    <cellStyle name="标题 4 2 3 3 6" xfId="4249"/>
    <cellStyle name="标题 4 5 2 8" xfId="4250"/>
    <cellStyle name="标题 4 2 3 3 7" xfId="4251"/>
    <cellStyle name="标题 4 5 2 9" xfId="4252"/>
    <cellStyle name="标题 4 2 3 3 8" xfId="4253"/>
    <cellStyle name="标题 4 2 3 3 9" xfId="4254"/>
    <cellStyle name="标题 6 6 10" xfId="4255"/>
    <cellStyle name="标题 4 2 3 4" xfId="4256"/>
    <cellStyle name="标题 6 6 12" xfId="4257"/>
    <cellStyle name="标题 4 2 3 6" xfId="4258"/>
    <cellStyle name="标题 6 6 13" xfId="4259"/>
    <cellStyle name="标题 4 2 3 7" xfId="4260"/>
    <cellStyle name="标题 4 2 3 8" xfId="4261"/>
    <cellStyle name="标题 4 2 3 9" xfId="4262"/>
    <cellStyle name="标题 4 2 3_2016-2018年财政规划附表(2)" xfId="4263"/>
    <cellStyle name="标题 4 2 4 15" xfId="4264"/>
    <cellStyle name="标题 4 2 4 2 5" xfId="4265"/>
    <cellStyle name="标题 4 2 4 3 10" xfId="4266"/>
    <cellStyle name="链接单元格 5 2 2 5" xfId="4267"/>
    <cellStyle name="输出 5 4 3" xfId="4268"/>
    <cellStyle name="标题 4 2 4 3 11" xfId="4269"/>
    <cellStyle name="常规 5 3 2" xfId="4270"/>
    <cellStyle name="输出 5 4 4" xfId="4271"/>
    <cellStyle name="标题 4 2 4 3 12" xfId="4272"/>
    <cellStyle name="常规 5 3 3" xfId="4273"/>
    <cellStyle name="输出 5 4 5" xfId="4274"/>
    <cellStyle name="标题 4 2 4 3 13" xfId="4275"/>
    <cellStyle name="常规 5 3 4" xfId="4276"/>
    <cellStyle name="标题 4 2 4 3 5" xfId="4277"/>
    <cellStyle name="标题 4 2 4 3 6" xfId="4278"/>
    <cellStyle name="标题 4 2 4 3 7" xfId="4279"/>
    <cellStyle name="标题 4 2 4 3 8" xfId="4280"/>
    <cellStyle name="标题 4 2 4 3 9" xfId="4281"/>
    <cellStyle name="标题 4 2 5 4" xfId="4282"/>
    <cellStyle name="标题 4 2 5 5" xfId="4283"/>
    <cellStyle name="标题 4 2 6 13" xfId="4284"/>
    <cellStyle name="标题 4 2 7" xfId="4285"/>
    <cellStyle name="标题 4 2 8" xfId="4286"/>
    <cellStyle name="标题 4 2 9" xfId="4287"/>
    <cellStyle name="标题 4 2_2015.1.3县级预算表" xfId="4288"/>
    <cellStyle name="检查单元格 2 2 4 8" xfId="4289"/>
    <cellStyle name="标题 4 3" xfId="4290"/>
    <cellStyle name="标题 4 3 13" xfId="4291"/>
    <cellStyle name="注释 4 6 11" xfId="4292"/>
    <cellStyle name="标题 4 3 14" xfId="4293"/>
    <cellStyle name="注释 4 6 12" xfId="4294"/>
    <cellStyle name="标题 4 3 2 2 2" xfId="4295"/>
    <cellStyle name="标题 4 3 2 2 2 2" xfId="4296"/>
    <cellStyle name="输出 3 11" xfId="4297"/>
    <cellStyle name="标题 4 3 2 2 2 3" xfId="4298"/>
    <cellStyle name="输出 3 12" xfId="4299"/>
    <cellStyle name="标题 4 3 2 2 2 4" xfId="4300"/>
    <cellStyle name="输出 3 13" xfId="4301"/>
    <cellStyle name="标题 4 3 2 2 2 5" xfId="4302"/>
    <cellStyle name="输出 3 14" xfId="4303"/>
    <cellStyle name="标题 4 3 2 2 3 2" xfId="4304"/>
    <cellStyle name="标题 4 3 2 2 3 3" xfId="4305"/>
    <cellStyle name="注释 2 2 2 3 10" xfId="4306"/>
    <cellStyle name="标题 4 3 2 2 3 4" xfId="4307"/>
    <cellStyle name="注释 2 2 2 3 11" xfId="4308"/>
    <cellStyle name="标题 4 3 2 2 3 5" xfId="4309"/>
    <cellStyle name="注释 2 2 2 3 12" xfId="4310"/>
    <cellStyle name="标题 4 3 2 2 3 6" xfId="4311"/>
    <cellStyle name="注释 2 2 2 3 13" xfId="4312"/>
    <cellStyle name="标题 4 3 2 2 3 7" xfId="4313"/>
    <cellStyle name="标题 4 3 2 2 3 8" xfId="4314"/>
    <cellStyle name="标题 4 3 2 2 3 9" xfId="4315"/>
    <cellStyle name="标题 4 3 2 2 9" xfId="4316"/>
    <cellStyle name="好 4 15" xfId="4317"/>
    <cellStyle name="标题 4 3 2 2_2016-2018年财政规划附表(2)" xfId="4318"/>
    <cellStyle name="标题 4 3 2 4 10" xfId="4319"/>
    <cellStyle name="标题 4 3 2 4 11" xfId="4320"/>
    <cellStyle name="链接单元格 4 2 10" xfId="4321"/>
    <cellStyle name="标题 4 3 2 4 12" xfId="4322"/>
    <cellStyle name="链接单元格 4 2 11" xfId="4323"/>
    <cellStyle name="标题 5 4 3 3" xfId="4324"/>
    <cellStyle name="标题 4 3 2 4 2" xfId="4325"/>
    <cellStyle name="常规 4 2 2 6" xfId="4326"/>
    <cellStyle name="标题 5 4 3 4" xfId="4327"/>
    <cellStyle name="标题 4 3 2 4 3" xfId="4328"/>
    <cellStyle name="常规 4 2 2 7" xfId="4329"/>
    <cellStyle name="标题 5 4 3 5" xfId="4330"/>
    <cellStyle name="标题 4 3 2 4 4" xfId="4331"/>
    <cellStyle name="常规 4 2 2 8" xfId="4332"/>
    <cellStyle name="标题 4 3 2 6" xfId="4333"/>
    <cellStyle name="标题 4 3 3 2" xfId="4334"/>
    <cellStyle name="常规 2 6 2 2 2 5" xfId="4335"/>
    <cellStyle name="标题 8 2 3 9" xfId="4336"/>
    <cellStyle name="标题 4 3 3 2 2" xfId="4337"/>
    <cellStyle name="警告文本 2 2 15" xfId="4338"/>
    <cellStyle name="标题 4 3 3 2 3" xfId="4339"/>
    <cellStyle name="警告文本 2 2 16" xfId="4340"/>
    <cellStyle name="标题 6 3 3 10" xfId="4341"/>
    <cellStyle name="标题 4 3 3 3" xfId="4342"/>
    <cellStyle name="标题 4 3 3 3 11" xfId="4343"/>
    <cellStyle name="标题 4 3 3 3 12" xfId="4344"/>
    <cellStyle name="标题 5 2 2 3 10" xfId="4345"/>
    <cellStyle name="标题 4 3 3 3 13" xfId="4346"/>
    <cellStyle name="标题 4 3 3 3 2" xfId="4347"/>
    <cellStyle name="输出 4 4 3 6" xfId="4348"/>
    <cellStyle name="标题 4 3 3 3 3" xfId="4349"/>
    <cellStyle name="输出 4 4 3 7" xfId="4350"/>
    <cellStyle name="标题 4 3 3 3 4" xfId="4351"/>
    <cellStyle name="常规 4 3 3_2016-2018年财政规划附表(2)" xfId="4352"/>
    <cellStyle name="输出 4 4 3 8" xfId="4353"/>
    <cellStyle name="标题 4 3 3 3 5" xfId="4354"/>
    <cellStyle name="输出 4 4 3 9" xfId="4355"/>
    <cellStyle name="标题 4 3 3 3 6" xfId="4356"/>
    <cellStyle name="标题 4 3 3 3 7" xfId="4357"/>
    <cellStyle name="解释性文本 3 3_2016-2018年财政规划附表(2)" xfId="4358"/>
    <cellStyle name="标题 4 3 3 3 8" xfId="4359"/>
    <cellStyle name="标题 4 3 3 3 9" xfId="4360"/>
    <cellStyle name="标题 6 3 3 11" xfId="4361"/>
    <cellStyle name="标题 4 3 3 4" xfId="4362"/>
    <cellStyle name="标题 6 3 3 12" xfId="4363"/>
    <cellStyle name="标题 4 3 3 5" xfId="4364"/>
    <cellStyle name="标题 6 3 3 13" xfId="4365"/>
    <cellStyle name="标题 4 3 3 6" xfId="4366"/>
    <cellStyle name="标题 4 3 3 7" xfId="4367"/>
    <cellStyle name="标题 4 3 3_2016-2018年财政规划附表(2)" xfId="4368"/>
    <cellStyle name="标题 4 3 4 10" xfId="4369"/>
    <cellStyle name="标题 4 3 4 11" xfId="4370"/>
    <cellStyle name="标题 4 3 4 12" xfId="4371"/>
    <cellStyle name="标题 4 3 4 13" xfId="4372"/>
    <cellStyle name="标题 4 3 4 14" xfId="4373"/>
    <cellStyle name="标题 4 3 4 15" xfId="4374"/>
    <cellStyle name="标题 8 3 3 9" xfId="4375"/>
    <cellStyle name="标题 4 4 4 3 13" xfId="4376"/>
    <cellStyle name="标题 4 3 4 2 2" xfId="4377"/>
    <cellStyle name="标题 4 3 4 2 3" xfId="4378"/>
    <cellStyle name="标题 4 4 10" xfId="4379"/>
    <cellStyle name="解释性文本 4 4 3 6" xfId="4380"/>
    <cellStyle name="标题 4 3 4 2 4" xfId="4381"/>
    <cellStyle name="标题 6 2 2 3 10" xfId="4382"/>
    <cellStyle name="常规 6 2 9" xfId="4383"/>
    <cellStyle name="标题 4 4 11" xfId="4384"/>
    <cellStyle name="解释性文本 4 4 3 7" xfId="4385"/>
    <cellStyle name="标题 4 3 4 2 5" xfId="4386"/>
    <cellStyle name="标题 6 2 4 10" xfId="4387"/>
    <cellStyle name="标题 4 3 4 3 7" xfId="4388"/>
    <cellStyle name="链接单元格 3 2 2 15" xfId="4389"/>
    <cellStyle name="标题 6 2 4 11" xfId="4390"/>
    <cellStyle name="标题 4 3 4 3 8" xfId="4391"/>
    <cellStyle name="标题 6 2 4 12" xfId="4392"/>
    <cellStyle name="标题 4 3 4 3 9" xfId="4393"/>
    <cellStyle name="标题 4 3 4 4" xfId="4394"/>
    <cellStyle name="常规 2 6 2 2 3 7" xfId="4395"/>
    <cellStyle name="标题 4 3 4 5" xfId="4396"/>
    <cellStyle name="常规 2 6 2 2 3 8" xfId="4397"/>
    <cellStyle name="标题 4 3 4 6" xfId="4398"/>
    <cellStyle name="常规 2 6 2 2 3 9" xfId="4399"/>
    <cellStyle name="标题 4 3 4 7" xfId="4400"/>
    <cellStyle name="标题 4 3 4_2016-2018年财政规划附表(2)" xfId="4401"/>
    <cellStyle name="标题 4 3 6 10" xfId="4402"/>
    <cellStyle name="标题 4 3 6 11" xfId="4403"/>
    <cellStyle name="标题 4 3 6 12" xfId="4404"/>
    <cellStyle name="检查单元格 5 3_2016-2018年财政规划附表(2)" xfId="4405"/>
    <cellStyle name="标题 4 3 6 13" xfId="4406"/>
    <cellStyle name="标题 4 3 6 2" xfId="4407"/>
    <cellStyle name="标题 4 3 6 4" xfId="4408"/>
    <cellStyle name="标题 4 3 6 5" xfId="4409"/>
    <cellStyle name="标题 4 3 6 6" xfId="4410"/>
    <cellStyle name="标题 4 3 6 7" xfId="4411"/>
    <cellStyle name="标题 4 3 6 8" xfId="4412"/>
    <cellStyle name="标题 4 3 6 9" xfId="4413"/>
    <cellStyle name="标题 4 3 7" xfId="4414"/>
    <cellStyle name="标题 4 3 8" xfId="4415"/>
    <cellStyle name="标题 4 3 9" xfId="4416"/>
    <cellStyle name="标题 4 4" xfId="4417"/>
    <cellStyle name="输入 4 3 3 10" xfId="4418"/>
    <cellStyle name="标题 6 2 2 3 11" xfId="4419"/>
    <cellStyle name="标题 4 4 12" xfId="4420"/>
    <cellStyle name="解释性文本 4 4 3 8" xfId="4421"/>
    <cellStyle name="标题 6 2 2 3 12" xfId="4422"/>
    <cellStyle name="标题 4 4 13" xfId="4423"/>
    <cellStyle name="解释性文本 4 4 3 9" xfId="4424"/>
    <cellStyle name="标题 6 2 2 3 13" xfId="4425"/>
    <cellStyle name="标题 4 4 14" xfId="4426"/>
    <cellStyle name="标题 4 4 15" xfId="4427"/>
    <cellStyle name="标题 4 4 16" xfId="4428"/>
    <cellStyle name="标题 4 4 17" xfId="4429"/>
    <cellStyle name="标题 4 4 18" xfId="4430"/>
    <cellStyle name="标题 4 4 2 16" xfId="4431"/>
    <cellStyle name="标题 4 4 2 2" xfId="4432"/>
    <cellStyle name="标题 4 4 2 2 14" xfId="4433"/>
    <cellStyle name="汇总 3 2 2 3 4" xfId="4434"/>
    <cellStyle name="差 2 2 3 4" xfId="4435"/>
    <cellStyle name="常规 2 7 3 3 6" xfId="4436"/>
    <cellStyle name="标题 4 4 2 2 2" xfId="4437"/>
    <cellStyle name="差 2 16" xfId="4438"/>
    <cellStyle name="常规 2 3 2 3 5" xfId="4439"/>
    <cellStyle name="标题 4 4 2 2 2 2" xfId="4440"/>
    <cellStyle name="标题 4 4 2 2_2016-2018年财政规划附表(2)" xfId="4441"/>
    <cellStyle name="差 2 2 4 4" xfId="4442"/>
    <cellStyle name="标题 6 4 2 3" xfId="4443"/>
    <cellStyle name="标题 4 4 2 3 2" xfId="4444"/>
    <cellStyle name="输出 5 3 3 6" xfId="4445"/>
    <cellStyle name="标题 6 4 3 3" xfId="4446"/>
    <cellStyle name="检查单元格 4 4 3 12" xfId="4447"/>
    <cellStyle name="标题 4 4 2 4 2" xfId="4448"/>
    <cellStyle name="常规 5 2 2 6" xfId="4449"/>
    <cellStyle name="标题 8 3 3 12" xfId="4450"/>
    <cellStyle name="标题 4 4 2 7" xfId="4451"/>
    <cellStyle name="标题 8 3 3 13" xfId="4452"/>
    <cellStyle name="标题 4 4 2 8" xfId="4453"/>
    <cellStyle name="标题 4 4 2 9" xfId="4454"/>
    <cellStyle name="标题 4 4 2_2015.1.3县级预算表" xfId="4455"/>
    <cellStyle name="标题 4 4 3 10" xfId="4456"/>
    <cellStyle name="标题 4 4 3 11" xfId="4457"/>
    <cellStyle name="标题 4 4 3 12" xfId="4458"/>
    <cellStyle name="标题 4 4 3 13" xfId="4459"/>
    <cellStyle name="标题 4 4 3 14" xfId="4460"/>
    <cellStyle name="标题 4 4 3 2" xfId="4461"/>
    <cellStyle name="差 2 3 3 4" xfId="4462"/>
    <cellStyle name="标题 4 4 3 2 2" xfId="4463"/>
    <cellStyle name="标题 4 4 3 3 13" xfId="4464"/>
    <cellStyle name="常规 2 2 3 3 2 5" xfId="4465"/>
    <cellStyle name="标题 4 4 4 10" xfId="4466"/>
    <cellStyle name="标题 4 4 4 11" xfId="4467"/>
    <cellStyle name="标题 4 4 4 12" xfId="4468"/>
    <cellStyle name="标题 4 4 4 13" xfId="4469"/>
    <cellStyle name="标题 4 4 4 14" xfId="4470"/>
    <cellStyle name="标题 4 4 4 15" xfId="4471"/>
    <cellStyle name="标题 8 3 3 7" xfId="4472"/>
    <cellStyle name="标题 4 4 4 3 11" xfId="4473"/>
    <cellStyle name="标题 8 3 3 8" xfId="4474"/>
    <cellStyle name="标题 4 4 4 3 12" xfId="4475"/>
    <cellStyle name="标题 4 4 7" xfId="4476"/>
    <cellStyle name="标题 4 4 4 3 8" xfId="4477"/>
    <cellStyle name="标题 4 4 8" xfId="4478"/>
    <cellStyle name="标题 4 4 4 3 9" xfId="4479"/>
    <cellStyle name="标题 4 4 4_2016-2018年财政规划附表(2)" xfId="4480"/>
    <cellStyle name="标题 4 4 6 2" xfId="4481"/>
    <cellStyle name="标题 4 4 6 3" xfId="4482"/>
    <cellStyle name="标题 4 4 6 4" xfId="4483"/>
    <cellStyle name="标题 4 4 6 5" xfId="4484"/>
    <cellStyle name="标题 4 4 6 6" xfId="4485"/>
    <cellStyle name="标题 4 4 6 7" xfId="4486"/>
    <cellStyle name="标题 4 4 6 8" xfId="4487"/>
    <cellStyle name="标题 4 4 9" xfId="4488"/>
    <cellStyle name="标题 4 4_2015.1.3县级预算表" xfId="4489"/>
    <cellStyle name="常规 2 3 2 2 2 4" xfId="4490"/>
    <cellStyle name="标题 4 5" xfId="4491"/>
    <cellStyle name="输入 4 3 3 11" xfId="4492"/>
    <cellStyle name="标题 7 2 3 2" xfId="4493"/>
    <cellStyle name="标题 4 5 10" xfId="4494"/>
    <cellStyle name="标题 7 2 3 3" xfId="4495"/>
    <cellStyle name="标题 4 5 11" xfId="4496"/>
    <cellStyle name="标题 7 2 3 4" xfId="4497"/>
    <cellStyle name="标题 4 5 12" xfId="4498"/>
    <cellStyle name="标题 6 4_2016-2018年财政规划附表(2)" xfId="4499"/>
    <cellStyle name="标题 7 2 3 5" xfId="4500"/>
    <cellStyle name="标题 4 5 13" xfId="4501"/>
    <cellStyle name="输出 3 4 2 2" xfId="4502"/>
    <cellStyle name="标题 4 5 14" xfId="4503"/>
    <cellStyle name="输出 3 4 2 3" xfId="4504"/>
    <cellStyle name="标题 4 5 15" xfId="4505"/>
    <cellStyle name="输出 3 4 2 4" xfId="4506"/>
    <cellStyle name="标题 4 5 16" xfId="4507"/>
    <cellStyle name="输出 3 4 2 5" xfId="4508"/>
    <cellStyle name="标题 4 5 2 11" xfId="4509"/>
    <cellStyle name="标题 7 2 4 8" xfId="4510"/>
    <cellStyle name="输出 3 4 3 5" xfId="4511"/>
    <cellStyle name="标题 4 5 2 2" xfId="4512"/>
    <cellStyle name="标题 4 5 2 2 2" xfId="4513"/>
    <cellStyle name="标题 4 5 2 2 3" xfId="4514"/>
    <cellStyle name="标题 4 5 2 2 4" xfId="4515"/>
    <cellStyle name="标题 7 4 2 4" xfId="4516"/>
    <cellStyle name="标题 4 5 2 3 3" xfId="4517"/>
    <cellStyle name="标题 7 4 2 5" xfId="4518"/>
    <cellStyle name="标题 4 5 2 3 4" xfId="4519"/>
    <cellStyle name="标题 4 5 2 3 5" xfId="4520"/>
    <cellStyle name="标题 4 5 2 3 6" xfId="4521"/>
    <cellStyle name="标题 4 5 2 3 8" xfId="4522"/>
    <cellStyle name="常规 3 11" xfId="4523"/>
    <cellStyle name="好 2 2_2015.1.3县级预算表" xfId="4524"/>
    <cellStyle name="标题 4 5 2 3 9" xfId="4525"/>
    <cellStyle name="常规 3 12" xfId="4526"/>
    <cellStyle name="标题 4 5 2_2016-2018年财政规划附表(2)" xfId="4527"/>
    <cellStyle name="标题 4 5 3" xfId="4528"/>
    <cellStyle name="标题 4 5 3 2" xfId="4529"/>
    <cellStyle name="标题 4 5 3 3" xfId="4530"/>
    <cellStyle name="标题 4 5 3 3 10" xfId="4531"/>
    <cellStyle name="标题 4 5 3 3 11" xfId="4532"/>
    <cellStyle name="标题 4 5 3 3 12" xfId="4533"/>
    <cellStyle name="常规 8 3 2" xfId="4534"/>
    <cellStyle name="标题 4 5 3 3 13" xfId="4535"/>
    <cellStyle name="常规 8 3 3" xfId="4536"/>
    <cellStyle name="标题 4 5 3 3 2" xfId="4537"/>
    <cellStyle name="标题 4 5 3 3 3" xfId="4538"/>
    <cellStyle name="标题 4 5 3 3 4" xfId="4539"/>
    <cellStyle name="标题 4 5 3 3 5" xfId="4540"/>
    <cellStyle name="标题 4 5 3 3 6" xfId="4541"/>
    <cellStyle name="标题 4 5 3 3 7" xfId="4542"/>
    <cellStyle name="标题 4 5 3 3 8" xfId="4543"/>
    <cellStyle name="标题 4 5 3 3 9" xfId="4544"/>
    <cellStyle name="标题 4 5 3_2016-2018年财政规划附表(2)" xfId="4545"/>
    <cellStyle name="标题 4 5 4" xfId="4546"/>
    <cellStyle name="标题 4 5 4 2" xfId="4547"/>
    <cellStyle name="标题 4 5 4 3" xfId="4548"/>
    <cellStyle name="标题 4 5 4 4" xfId="4549"/>
    <cellStyle name="标题 4 5 4 5" xfId="4550"/>
    <cellStyle name="标题 4 5 5" xfId="4551"/>
    <cellStyle name="标题 4 5 5 2" xfId="4552"/>
    <cellStyle name="标题 4 5 5 3" xfId="4553"/>
    <cellStyle name="标题 4 5 5 4" xfId="4554"/>
    <cellStyle name="标题 4 5 5 5" xfId="4555"/>
    <cellStyle name="标题 4 5 6" xfId="4556"/>
    <cellStyle name="标题 4 5 7" xfId="4557"/>
    <cellStyle name="标题 4 5 8" xfId="4558"/>
    <cellStyle name="标题 4 5 9" xfId="4559"/>
    <cellStyle name="标题 4 6" xfId="4560"/>
    <cellStyle name="输入 4 3 3 12" xfId="4561"/>
    <cellStyle name="标题 4 6 10" xfId="4562"/>
    <cellStyle name="标题 4 6 11" xfId="4563"/>
    <cellStyle name="标题 4 6 12" xfId="4564"/>
    <cellStyle name="标题 4 6 13" xfId="4565"/>
    <cellStyle name="常规 3 3 5 2" xfId="4566"/>
    <cellStyle name="标题 4 6 14" xfId="4567"/>
    <cellStyle name="常规 3 3 5 3" xfId="4568"/>
    <cellStyle name="标题 4 6 15" xfId="4569"/>
    <cellStyle name="常规 3 3 5 4" xfId="4570"/>
    <cellStyle name="标题 4 6 3 12" xfId="4571"/>
    <cellStyle name="标题 4 6 3 13" xfId="4572"/>
    <cellStyle name="标题 4 6 3 2" xfId="4573"/>
    <cellStyle name="标题 4 6 3 3" xfId="4574"/>
    <cellStyle name="标题 4 6 3 4" xfId="4575"/>
    <cellStyle name="标题 4 6 3 5" xfId="4576"/>
    <cellStyle name="标题 4 6 3 6" xfId="4577"/>
    <cellStyle name="标题 4 6 3 7" xfId="4578"/>
    <cellStyle name="标题 4 6 3 8" xfId="4579"/>
    <cellStyle name="标题 4 6 3 9" xfId="4580"/>
    <cellStyle name="计算 4 2 2 10" xfId="4581"/>
    <cellStyle name="标题 4 6 8" xfId="4582"/>
    <cellStyle name="标题 4 6 9" xfId="4583"/>
    <cellStyle name="标题 4 7" xfId="4584"/>
    <cellStyle name="输入 4 3 3 13" xfId="4585"/>
    <cellStyle name="标题 4 7 10" xfId="4586"/>
    <cellStyle name="标题 4 7 11" xfId="4587"/>
    <cellStyle name="标题 4 7 12" xfId="4588"/>
    <cellStyle name="标题 4 7 13" xfId="4589"/>
    <cellStyle name="注释 5 3 2 2" xfId="4590"/>
    <cellStyle name="标题 4 7 14" xfId="4591"/>
    <cellStyle name="注释 5 3 2 3" xfId="4592"/>
    <cellStyle name="标题 4 7 15" xfId="4593"/>
    <cellStyle name="注释 5 3 2 4" xfId="4594"/>
    <cellStyle name="标题 4 7 2" xfId="4595"/>
    <cellStyle name="标题 4 7 2 2" xfId="4596"/>
    <cellStyle name="计算 3 3 13" xfId="4597"/>
    <cellStyle name="标题 4 7 2 3" xfId="4598"/>
    <cellStyle name="计算 3 3 14" xfId="4599"/>
    <cellStyle name="标题 4 7 2 4" xfId="4600"/>
    <cellStyle name="计算 3 3 15" xfId="4601"/>
    <cellStyle name="标题 4 7 2 5" xfId="4602"/>
    <cellStyle name="标题 8 2 2 2" xfId="4603"/>
    <cellStyle name="标题 4 7 3" xfId="4604"/>
    <cellStyle name="标题 6 3_2016-2018年财政规划附表(2)" xfId="4605"/>
    <cellStyle name="计算 2 2 4 6" xfId="4606"/>
    <cellStyle name="标题 4 7 3 10" xfId="4607"/>
    <cellStyle name="标题 4 7 3 11" xfId="4608"/>
    <cellStyle name="标题 4 7 3 12" xfId="4609"/>
    <cellStyle name="标题 4 7 3 13" xfId="4610"/>
    <cellStyle name="标题 4 7 3 2" xfId="4611"/>
    <cellStyle name="标题 4 7 3 3" xfId="4612"/>
    <cellStyle name="标题 7 6 10" xfId="4613"/>
    <cellStyle name="标题 4 7 3 4" xfId="4614"/>
    <cellStyle name="标题 7 6 11" xfId="4615"/>
    <cellStyle name="标题 4 7 3 5" xfId="4616"/>
    <cellStyle name="标题 7 6 12" xfId="4617"/>
    <cellStyle name="标题 4 7 3 6" xfId="4618"/>
    <cellStyle name="标题 8 2 2 3" xfId="4619"/>
    <cellStyle name="标题 4 7 4" xfId="4620"/>
    <cellStyle name="标题 8 2 2 4" xfId="4621"/>
    <cellStyle name="标题 4 7 5" xfId="4622"/>
    <cellStyle name="标题 8 2 2 5" xfId="4623"/>
    <cellStyle name="标题 4 7 6" xfId="4624"/>
    <cellStyle name="标题 4 7 7" xfId="4625"/>
    <cellStyle name="标题 4 7 8" xfId="4626"/>
    <cellStyle name="标题 4 7 9" xfId="4627"/>
    <cellStyle name="标题 4 8" xfId="4628"/>
    <cellStyle name="标题 4 8 13" xfId="4629"/>
    <cellStyle name="标题 8 2 3 8" xfId="4630"/>
    <cellStyle name="标题 4 8 9" xfId="4631"/>
    <cellStyle name="警告文本 2 2 14" xfId="4632"/>
    <cellStyle name="输出 4 4 2 5" xfId="4633"/>
    <cellStyle name="标题 4 9" xfId="4634"/>
    <cellStyle name="标题 5 10" xfId="4635"/>
    <cellStyle name="警告文本 2 6 6" xfId="4636"/>
    <cellStyle name="标题 5 11" xfId="4637"/>
    <cellStyle name="警告文本 2 6 7" xfId="4638"/>
    <cellStyle name="标题 5 12" xfId="4639"/>
    <cellStyle name="警告文本 2 6 8" xfId="4640"/>
    <cellStyle name="标题 6 2 3 2" xfId="4641"/>
    <cellStyle name="标题 5 13" xfId="4642"/>
    <cellStyle name="警告文本 2 6 9" xfId="4643"/>
    <cellStyle name="标题 6 2 3 3" xfId="4644"/>
    <cellStyle name="标题 5 14" xfId="4645"/>
    <cellStyle name="标题 6 2 3 4" xfId="4646"/>
    <cellStyle name="标题 5 15" xfId="4647"/>
    <cellStyle name="标题 6 2 3 5" xfId="4648"/>
    <cellStyle name="输出 2 4 2 2" xfId="4649"/>
    <cellStyle name="标题 5 16" xfId="4650"/>
    <cellStyle name="标题 5 17" xfId="4651"/>
    <cellStyle name="标题 5 18" xfId="4652"/>
    <cellStyle name="标题 5 2 10" xfId="4653"/>
    <cellStyle name="检查单元格 3 3" xfId="4654"/>
    <cellStyle name="标题 5 2 11" xfId="4655"/>
    <cellStyle name="检查单元格 3 4" xfId="4656"/>
    <cellStyle name="标题 5 2 12" xfId="4657"/>
    <cellStyle name="检查单元格 3 5" xfId="4658"/>
    <cellStyle name="注释 5 5 10" xfId="4659"/>
    <cellStyle name="标题 5 2 13" xfId="4660"/>
    <cellStyle name="检查单元格 3 6" xfId="4661"/>
    <cellStyle name="注释 5 5 11" xfId="4662"/>
    <cellStyle name="标题 5 2 14" xfId="4663"/>
    <cellStyle name="检查单元格 3 7" xfId="4664"/>
    <cellStyle name="注释 5 5 12" xfId="4665"/>
    <cellStyle name="标题 5 2 15" xfId="4666"/>
    <cellStyle name="检查单元格 3 8" xfId="4667"/>
    <cellStyle name="注释 5 5 13" xfId="4668"/>
    <cellStyle name="标题 5 2 16" xfId="4669"/>
    <cellStyle name="检查单元格 3 9" xfId="4670"/>
    <cellStyle name="标题 5 2 2 13" xfId="4671"/>
    <cellStyle name="常规 2 5 3 2 4" xfId="4672"/>
    <cellStyle name="标题 5 2 2 2" xfId="4673"/>
    <cellStyle name="计算 7 3 13" xfId="4674"/>
    <cellStyle name="标题 6 16" xfId="4675"/>
    <cellStyle name="标题 5 2 2 2 2" xfId="4676"/>
    <cellStyle name="标题 6 17" xfId="4677"/>
    <cellStyle name="标题 5 2 2 2 3" xfId="4678"/>
    <cellStyle name="标题 6 18" xfId="4679"/>
    <cellStyle name="标题 5 2 2 2 4" xfId="4680"/>
    <cellStyle name="标题 5 2 2 2 5" xfId="4681"/>
    <cellStyle name="标题 5 2 2 3 11" xfId="4682"/>
    <cellStyle name="标题 5 2 2 3 12" xfId="4683"/>
    <cellStyle name="标题 5 2 2 3 13" xfId="4684"/>
    <cellStyle name="标题 5 2 2 3 6" xfId="4685"/>
    <cellStyle name="标题 5 2 2 3 7" xfId="4686"/>
    <cellStyle name="标题 5 2 2 3 8" xfId="4687"/>
    <cellStyle name="标题 5 2 2 3 9" xfId="4688"/>
    <cellStyle name="标题 5 2 3 2" xfId="4689"/>
    <cellStyle name="标题 5 2 3 3" xfId="4690"/>
    <cellStyle name="标题 5 2 3 4" xfId="4691"/>
    <cellStyle name="标题 5 2 3 5" xfId="4692"/>
    <cellStyle name="标题 5 2 4" xfId="4693"/>
    <cellStyle name="标题 5 2 5" xfId="4694"/>
    <cellStyle name="标题 5 2 6" xfId="4695"/>
    <cellStyle name="标题 5 2 7" xfId="4696"/>
    <cellStyle name="标题 5 3" xfId="4697"/>
    <cellStyle name="标题 5 3 2 4" xfId="4698"/>
    <cellStyle name="标题 5 3 2 5" xfId="4699"/>
    <cellStyle name="标题 5 3 3 10" xfId="4700"/>
    <cellStyle name="标题 5 3 3 11" xfId="4701"/>
    <cellStyle name="标题 5 3 3 2" xfId="4702"/>
    <cellStyle name="标题 5 3 3 3" xfId="4703"/>
    <cellStyle name="标题 5 3 3 4" xfId="4704"/>
    <cellStyle name="标题 5 3 3 5" xfId="4705"/>
    <cellStyle name="标题 5 3 3 6" xfId="4706"/>
    <cellStyle name="标题 5 3 3 7" xfId="4707"/>
    <cellStyle name="标题 5 3 3 8" xfId="4708"/>
    <cellStyle name="标题 5 3 3 9" xfId="4709"/>
    <cellStyle name="标题 5 3 7" xfId="4710"/>
    <cellStyle name="警告文本 2 6 12" xfId="4711"/>
    <cellStyle name="适中 4 2 4 9" xfId="4712"/>
    <cellStyle name="标题 5 3 8" xfId="4713"/>
    <cellStyle name="警告文本 2 6 13" xfId="4714"/>
    <cellStyle name="标题 5 3 9" xfId="4715"/>
    <cellStyle name="标题 5 4" xfId="4716"/>
    <cellStyle name="标题 5 4 10" xfId="4717"/>
    <cellStyle name="标题 5 4 11" xfId="4718"/>
    <cellStyle name="标题 5 4 12" xfId="4719"/>
    <cellStyle name="标题 5 4 14" xfId="4720"/>
    <cellStyle name="标题 5 4 15" xfId="4721"/>
    <cellStyle name="标题 5 4 2 2" xfId="4722"/>
    <cellStyle name="标题 5 4 3 2" xfId="4723"/>
    <cellStyle name="标题 5 4 4" xfId="4724"/>
    <cellStyle name="适中 3 6 13" xfId="4725"/>
    <cellStyle name="标题 5 4 5" xfId="4726"/>
    <cellStyle name="标题 5 4 7" xfId="4727"/>
    <cellStyle name="标题 5 4 8" xfId="4728"/>
    <cellStyle name="标题 5 5" xfId="4729"/>
    <cellStyle name="标题 5 5 2" xfId="4730"/>
    <cellStyle name="标题 5 5 3" xfId="4731"/>
    <cellStyle name="标题 5 5 4" xfId="4732"/>
    <cellStyle name="标题 5 5 5" xfId="4733"/>
    <cellStyle name="标题 5 6" xfId="4734"/>
    <cellStyle name="标题 5 6 2" xfId="4735"/>
    <cellStyle name="标题 5 6 3" xfId="4736"/>
    <cellStyle name="标题 5 6 4" xfId="4737"/>
    <cellStyle name="标题 5 6 5" xfId="4738"/>
    <cellStyle name="标题 5 6 6" xfId="4739"/>
    <cellStyle name="标题 5 6 7" xfId="4740"/>
    <cellStyle name="标题 5 6 8" xfId="4741"/>
    <cellStyle name="标题 5 6 9" xfId="4742"/>
    <cellStyle name="标题 6 10" xfId="4743"/>
    <cellStyle name="标题 6 11" xfId="4744"/>
    <cellStyle name="标题 6 12" xfId="4745"/>
    <cellStyle name="标题 6 13" xfId="4746"/>
    <cellStyle name="标题 6 14" xfId="4747"/>
    <cellStyle name="标题 6 15" xfId="4748"/>
    <cellStyle name="标题 6 2 10" xfId="4749"/>
    <cellStyle name="标题 6 2 11" xfId="4750"/>
    <cellStyle name="标题 6 2 12" xfId="4751"/>
    <cellStyle name="标题 6 2 13" xfId="4752"/>
    <cellStyle name="标题 6 2 2" xfId="4753"/>
    <cellStyle name="适中 4 3 3 4" xfId="4754"/>
    <cellStyle name="标题 6 2 2 11" xfId="4755"/>
    <cellStyle name="输入 4 3 2 2" xfId="4756"/>
    <cellStyle name="标题 6 2 2 12" xfId="4757"/>
    <cellStyle name="汇总 2_2015.1.3县级预算表" xfId="4758"/>
    <cellStyle name="输入 4 3 2 3" xfId="4759"/>
    <cellStyle name="标题 6 2 2 14" xfId="4760"/>
    <cellStyle name="差 5 2 2 3" xfId="4761"/>
    <cellStyle name="输入 4 3 2 5" xfId="4762"/>
    <cellStyle name="标题 6 2 2 15" xfId="4763"/>
    <cellStyle name="差 5 2 2 4" xfId="4764"/>
    <cellStyle name="标题 6 2 2 2" xfId="4765"/>
    <cellStyle name="标题 6 2 2 2 2" xfId="4766"/>
    <cellStyle name="标题 6 2 2 2 3" xfId="4767"/>
    <cellStyle name="标题 6 2 2 2 4" xfId="4768"/>
    <cellStyle name="标题 6 2 2 2 5" xfId="4769"/>
    <cellStyle name="标题 6 2 2 3" xfId="4770"/>
    <cellStyle name="标题 6 2 2 4" xfId="4771"/>
    <cellStyle name="标题 6 2 2 5" xfId="4772"/>
    <cellStyle name="标题 6 2 2 6" xfId="4773"/>
    <cellStyle name="标题 6 2 2 7" xfId="4774"/>
    <cellStyle name="标题 6 2 2 8" xfId="4775"/>
    <cellStyle name="标题 6 2 3" xfId="4776"/>
    <cellStyle name="适中 4 3 3 5" xfId="4777"/>
    <cellStyle name="标题 6 2 4" xfId="4778"/>
    <cellStyle name="适中 4 3 3 6" xfId="4779"/>
    <cellStyle name="标题 6 2 4 13" xfId="4780"/>
    <cellStyle name="标题 6 2 4 5" xfId="4781"/>
    <cellStyle name="输出 2 4 3 2" xfId="4782"/>
    <cellStyle name="标题 6 2 4 6" xfId="4783"/>
    <cellStyle name="输出 2 4 3 3" xfId="4784"/>
    <cellStyle name="标题 6 2 4 7" xfId="4785"/>
    <cellStyle name="输出 2 4 3 4" xfId="4786"/>
    <cellStyle name="标题 6 2 5" xfId="4787"/>
    <cellStyle name="适中 4 3 3 7" xfId="4788"/>
    <cellStyle name="标题 6 2 6" xfId="4789"/>
    <cellStyle name="适中 4 3 3 8" xfId="4790"/>
    <cellStyle name="标题 6 2 7" xfId="4791"/>
    <cellStyle name="适中 4 3 3 9" xfId="4792"/>
    <cellStyle name="差 2 2 9" xfId="4793"/>
    <cellStyle name="链接单元格 3 4 5" xfId="4794"/>
    <cellStyle name="标题 6 2_2015.1.3县级预算表" xfId="4795"/>
    <cellStyle name="标题 6 3" xfId="4796"/>
    <cellStyle name="标题 6 3 10" xfId="4797"/>
    <cellStyle name="汇总 4 2 5" xfId="4798"/>
    <cellStyle name="适中 2 2 2 2 2" xfId="4799"/>
    <cellStyle name="标题 6 3 12" xfId="4800"/>
    <cellStyle name="汇总 4 2 7" xfId="4801"/>
    <cellStyle name="链接单元格 3 2 2 3 11" xfId="4802"/>
    <cellStyle name="适中 2 2 2 2 4" xfId="4803"/>
    <cellStyle name="标题 6 3 13" xfId="4804"/>
    <cellStyle name="汇总 4 2 8" xfId="4805"/>
    <cellStyle name="链接单元格 3 2 2 3 12" xfId="4806"/>
    <cellStyle name="适中 2 2 2 2 5" xfId="4807"/>
    <cellStyle name="标题 6 3 14" xfId="4808"/>
    <cellStyle name="汇总 4 2 9" xfId="4809"/>
    <cellStyle name="链接单元格 3 2 2 3 13" xfId="4810"/>
    <cellStyle name="标题 6 3 15" xfId="4811"/>
    <cellStyle name="标题 6 3 2 2" xfId="4812"/>
    <cellStyle name="标题 6 3 3 2" xfId="4813"/>
    <cellStyle name="标题 6 3 4" xfId="4814"/>
    <cellStyle name="标题 6 3 5" xfId="4815"/>
    <cellStyle name="标题 6 3 6" xfId="4816"/>
    <cellStyle name="标题 6 3 7" xfId="4817"/>
    <cellStyle name="标题 6 3 8" xfId="4818"/>
    <cellStyle name="标题 6 3 9" xfId="4819"/>
    <cellStyle name="标题 6 4" xfId="4820"/>
    <cellStyle name="标题 6 4 12" xfId="4821"/>
    <cellStyle name="标题 6 4 13" xfId="4822"/>
    <cellStyle name="标题 6 4 14" xfId="4823"/>
    <cellStyle name="标题 6 4 15" xfId="4824"/>
    <cellStyle name="标题 6 4 2" xfId="4825"/>
    <cellStyle name="注释 4 2 2 5" xfId="4826"/>
    <cellStyle name="差 2 2 4 3" xfId="4827"/>
    <cellStyle name="标题 6 4 2 2" xfId="4828"/>
    <cellStyle name="标题 6 4 3" xfId="4829"/>
    <cellStyle name="注释 4 2 2 6" xfId="4830"/>
    <cellStyle name="标题 6 4 3 10" xfId="4831"/>
    <cellStyle name="差 2 2 2 2" xfId="4832"/>
    <cellStyle name="常规 2 7 3 2 4" xfId="4833"/>
    <cellStyle name="警告文本 4 3 8" xfId="4834"/>
    <cellStyle name="标题 6 4 3 11" xfId="4835"/>
    <cellStyle name="解释性文本 5 2 2 2" xfId="4836"/>
    <cellStyle name="差 2 2 2 3" xfId="4837"/>
    <cellStyle name="常规 2 7 3 2 5" xfId="4838"/>
    <cellStyle name="警告文本 4 3 9" xfId="4839"/>
    <cellStyle name="标题 6 4 3 12" xfId="4840"/>
    <cellStyle name="解释性文本 5 2 2 3" xfId="4841"/>
    <cellStyle name="差 2 2 2 4" xfId="4842"/>
    <cellStyle name="标题 6 4 3 13" xfId="4843"/>
    <cellStyle name="解释性文本 5 2 2 4" xfId="4844"/>
    <cellStyle name="标题 6 4 3 2" xfId="4845"/>
    <cellStyle name="检查单元格 4 4 3 11" xfId="4846"/>
    <cellStyle name="标题 6 4 4" xfId="4847"/>
    <cellStyle name="注释 4 2 2 7" xfId="4848"/>
    <cellStyle name="标题 6 4 5" xfId="4849"/>
    <cellStyle name="注释 4 2 2 8" xfId="4850"/>
    <cellStyle name="标题 6 4 6" xfId="4851"/>
    <cellStyle name="注释 4 2 2 9" xfId="4852"/>
    <cellStyle name="标题 6 4 7" xfId="4853"/>
    <cellStyle name="标题 6 4 8" xfId="4854"/>
    <cellStyle name="标题 6 4 9" xfId="4855"/>
    <cellStyle name="标题 6 5" xfId="4856"/>
    <cellStyle name="标题 6 5 2" xfId="4857"/>
    <cellStyle name="注释 4 2 3 5" xfId="4858"/>
    <cellStyle name="标题 6 5 3" xfId="4859"/>
    <cellStyle name="标题 6 5 4" xfId="4860"/>
    <cellStyle name="标题 6 5 5" xfId="4861"/>
    <cellStyle name="标题 6 6" xfId="4862"/>
    <cellStyle name="标题 6 6 3" xfId="4863"/>
    <cellStyle name="注释 4 2 4 6" xfId="4864"/>
    <cellStyle name="标题 6 6 4" xfId="4865"/>
    <cellStyle name="注释 4 2 4 7" xfId="4866"/>
    <cellStyle name="标题 6 6 5" xfId="4867"/>
    <cellStyle name="注释 4 2 4 8" xfId="4868"/>
    <cellStyle name="标题 6 6 6" xfId="4869"/>
    <cellStyle name="注释 4 2 4 9" xfId="4870"/>
    <cellStyle name="标题 6 6 7" xfId="4871"/>
    <cellStyle name="标题 6 6 8" xfId="4872"/>
    <cellStyle name="标题 6 6 9" xfId="4873"/>
    <cellStyle name="标题 7 10" xfId="4874"/>
    <cellStyle name="标题 7 11" xfId="4875"/>
    <cellStyle name="标题 7 12" xfId="4876"/>
    <cellStyle name="标题 7 13" xfId="4877"/>
    <cellStyle name="标题 7 14" xfId="4878"/>
    <cellStyle name="标题 7 15" xfId="4879"/>
    <cellStyle name="标题 7 16" xfId="4880"/>
    <cellStyle name="标题 7 17" xfId="4881"/>
    <cellStyle name="标题 7 18" xfId="4882"/>
    <cellStyle name="标题 7 2 2" xfId="4883"/>
    <cellStyle name="适中 4 4 3 4" xfId="4884"/>
    <cellStyle name="标题 7 2 2 10" xfId="4885"/>
    <cellStyle name="标题 7 2 2 11" xfId="4886"/>
    <cellStyle name="标题 7 2 2 12" xfId="4887"/>
    <cellStyle name="标题 7 2 2 13" xfId="4888"/>
    <cellStyle name="标题 7 2 2 14" xfId="4889"/>
    <cellStyle name="标题 7 2 2 15" xfId="4890"/>
    <cellStyle name="标题 7 2 2 2" xfId="4891"/>
    <cellStyle name="标题 7 2 2 2 2" xfId="4892"/>
    <cellStyle name="标题 7 2 2 2 3" xfId="4893"/>
    <cellStyle name="标题 7 2 2 2 4" xfId="4894"/>
    <cellStyle name="解释性文本 2 3 3 10" xfId="4895"/>
    <cellStyle name="标题 7 2 2 2 5" xfId="4896"/>
    <cellStyle name="解释性文本 2 3 3 11" xfId="4897"/>
    <cellStyle name="标题 7 2 2 3" xfId="4898"/>
    <cellStyle name="标题 7 2 2 3 10" xfId="4899"/>
    <cellStyle name="标题 7 2 2 3 11" xfId="4900"/>
    <cellStyle name="差 5 2_2016-2018年财政规划附表(2)" xfId="4901"/>
    <cellStyle name="标题 7 2 2 3 12" xfId="4902"/>
    <cellStyle name="标题 7 2 2 3 13" xfId="4903"/>
    <cellStyle name="适中 2 2 2" xfId="4904"/>
    <cellStyle name="标题 7 2 2 3 2" xfId="4905"/>
    <cellStyle name="标题 7 2 2 3 3" xfId="4906"/>
    <cellStyle name="标题 7 2 2 3 4" xfId="4907"/>
    <cellStyle name="标题 7 2 2 3 5" xfId="4908"/>
    <cellStyle name="标题 7 2 2 3 6" xfId="4909"/>
    <cellStyle name="标题 7 2 2 3 7" xfId="4910"/>
    <cellStyle name="标题 7 2 2 3 8" xfId="4911"/>
    <cellStyle name="标题 7 2 2 3 9" xfId="4912"/>
    <cellStyle name="标题 7 2 2 4" xfId="4913"/>
    <cellStyle name="标题 7 2 2 5" xfId="4914"/>
    <cellStyle name="标题 7 2 2 6" xfId="4915"/>
    <cellStyle name="标题 7 2 2 7" xfId="4916"/>
    <cellStyle name="标题 7 2 2 8" xfId="4917"/>
    <cellStyle name="标题 7 2 2 9" xfId="4918"/>
    <cellStyle name="标题 7 2 3" xfId="4919"/>
    <cellStyle name="适中 4 4 3 5" xfId="4920"/>
    <cellStyle name="标题 7 2 4" xfId="4921"/>
    <cellStyle name="适中 4 4 3 6" xfId="4922"/>
    <cellStyle name="标题 7 2 4 10" xfId="4923"/>
    <cellStyle name="标题 7 2 4 11" xfId="4924"/>
    <cellStyle name="标题 7 2 4 12" xfId="4925"/>
    <cellStyle name="标题 7 2 4 13" xfId="4926"/>
    <cellStyle name="标题 7 2 4 2" xfId="4927"/>
    <cellStyle name="解释性文本 3 17" xfId="4928"/>
    <cellStyle name="标题 7 2 4 3" xfId="4929"/>
    <cellStyle name="解释性文本 3 18" xfId="4930"/>
    <cellStyle name="标题 7 2 5" xfId="4931"/>
    <cellStyle name="适中 4 4 3 7" xfId="4932"/>
    <cellStyle name="标题 7 2 6" xfId="4933"/>
    <cellStyle name="适中 4 4 3 8" xfId="4934"/>
    <cellStyle name="标题 7 2 7" xfId="4935"/>
    <cellStyle name="适中 4 4 3 9" xfId="4936"/>
    <cellStyle name="标题 7 3" xfId="4937"/>
    <cellStyle name="标题 7 3 12" xfId="4938"/>
    <cellStyle name="解释性文本 8 5" xfId="4939"/>
    <cellStyle name="标题 7 3 13" xfId="4940"/>
    <cellStyle name="解释性文本 8 6" xfId="4941"/>
    <cellStyle name="标题 7 3 4" xfId="4942"/>
    <cellStyle name="标题 7 3 5" xfId="4943"/>
    <cellStyle name="标题 7 3 6" xfId="4944"/>
    <cellStyle name="链接单元格 2 2" xfId="4945"/>
    <cellStyle name="标题 7 3 7" xfId="4946"/>
    <cellStyle name="链接单元格 2 3" xfId="4947"/>
    <cellStyle name="标题 7 3 8" xfId="4948"/>
    <cellStyle name="链接单元格 2 4" xfId="4949"/>
    <cellStyle name="标题 7 3 9" xfId="4950"/>
    <cellStyle name="链接单元格 2 5" xfId="4951"/>
    <cellStyle name="标题 7 3_2016-2018年财政规划附表(2)" xfId="4952"/>
    <cellStyle name="差 3 2 2 6" xfId="4953"/>
    <cellStyle name="标题 7 4" xfId="4954"/>
    <cellStyle name="标题 7 4 2" xfId="4955"/>
    <cellStyle name="注释 4 3 2 5" xfId="4956"/>
    <cellStyle name="标题 7 4 3" xfId="4957"/>
    <cellStyle name="标题 7 4 3 12" xfId="4958"/>
    <cellStyle name="标题 7 4 3 13" xfId="4959"/>
    <cellStyle name="标题 7 4 3 2" xfId="4960"/>
    <cellStyle name="标题 7 4 3 3" xfId="4961"/>
    <cellStyle name="标题 7 4 3 4" xfId="4962"/>
    <cellStyle name="标题 7 4 3 5" xfId="4963"/>
    <cellStyle name="标题 7 4 3 6" xfId="4964"/>
    <cellStyle name="标题 7 4 3 7" xfId="4965"/>
    <cellStyle name="标题 9 10" xfId="4966"/>
    <cellStyle name="标题 7 4 3 8" xfId="4967"/>
    <cellStyle name="标题 9 11" xfId="4968"/>
    <cellStyle name="标题 7 4 3 9" xfId="4969"/>
    <cellStyle name="标题 7 4 4" xfId="4970"/>
    <cellStyle name="标题 7 4 5" xfId="4971"/>
    <cellStyle name="标题 7 4 6" xfId="4972"/>
    <cellStyle name="链接单元格 3 2" xfId="4973"/>
    <cellStyle name="标题 7 4 7" xfId="4974"/>
    <cellStyle name="链接单元格 3 3" xfId="4975"/>
    <cellStyle name="标题 7 4 8" xfId="4976"/>
    <cellStyle name="链接单元格 3 4" xfId="4977"/>
    <cellStyle name="标题 7 4 9" xfId="4978"/>
    <cellStyle name="链接单元格 3 5" xfId="4979"/>
    <cellStyle name="标题 7 4_2016-2018年财政规划附表(2)" xfId="4980"/>
    <cellStyle name="常规 6 2" xfId="4981"/>
    <cellStyle name="标题 7 5" xfId="4982"/>
    <cellStyle name="标题 7 5 2" xfId="4983"/>
    <cellStyle name="注释 4 3 3 5" xfId="4984"/>
    <cellStyle name="标题 7_2015.1.3县级预算表" xfId="4985"/>
    <cellStyle name="标题 7 5 3" xfId="4986"/>
    <cellStyle name="注释 4 3 3 6" xfId="4987"/>
    <cellStyle name="标题 7 5 4" xfId="4988"/>
    <cellStyle name="注释 4 3 3 7" xfId="4989"/>
    <cellStyle name="标题 7 5 5" xfId="4990"/>
    <cellStyle name="注释 4 3 3 8" xfId="4991"/>
    <cellStyle name="标题 7 6" xfId="4992"/>
    <cellStyle name="标题 7 6 3" xfId="4993"/>
    <cellStyle name="标题 7 6 4" xfId="4994"/>
    <cellStyle name="标题 7 6 5" xfId="4995"/>
    <cellStyle name="标题 7 6 6" xfId="4996"/>
    <cellStyle name="链接单元格 5 2" xfId="4997"/>
    <cellStyle name="标题 7 6 7" xfId="4998"/>
    <cellStyle name="链接单元格 5 3" xfId="4999"/>
    <cellStyle name="标题 7 6 8" xfId="5000"/>
    <cellStyle name="链接单元格 5 4" xfId="5001"/>
    <cellStyle name="标题 7 6 9" xfId="5002"/>
    <cellStyle name="链接单元格 5 5" xfId="5003"/>
    <cellStyle name="标题 7 7" xfId="5004"/>
    <cellStyle name="标题 7 8" xfId="5005"/>
    <cellStyle name="标题 7 9" xfId="5006"/>
    <cellStyle name="标题 8 10" xfId="5007"/>
    <cellStyle name="标题 8 11" xfId="5008"/>
    <cellStyle name="标题 8 16" xfId="5009"/>
    <cellStyle name="标题 8 17" xfId="5010"/>
    <cellStyle name="标题 8 2 10" xfId="5011"/>
    <cellStyle name="适中 3 2 2" xfId="5012"/>
    <cellStyle name="标题 8 2 2" xfId="5013"/>
    <cellStyle name="标题 8 2 3 10" xfId="5014"/>
    <cellStyle name="标题 8 3 10" xfId="5015"/>
    <cellStyle name="标题 8 3 11" xfId="5016"/>
    <cellStyle name="警告文本 4 3_2016-2018年财政规划附表(2)" xfId="5017"/>
    <cellStyle name="标题 8 3 12" xfId="5018"/>
    <cellStyle name="检查单元格 2 2_2015.1.3县级预算表" xfId="5019"/>
    <cellStyle name="标题 8 3 13" xfId="5020"/>
    <cellStyle name="标题 8 3 14" xfId="5021"/>
    <cellStyle name="标题 8 3 15" xfId="5022"/>
    <cellStyle name="标题 8 3 2" xfId="5023"/>
    <cellStyle name="标题 8 3 3" xfId="5024"/>
    <cellStyle name="标题 8 3 4" xfId="5025"/>
    <cellStyle name="标题 8 3 5" xfId="5026"/>
    <cellStyle name="标题 8 3 6" xfId="5027"/>
    <cellStyle name="标题 8 3 7" xfId="5028"/>
    <cellStyle name="标题 8 3 8" xfId="5029"/>
    <cellStyle name="标题 8 3 9" xfId="5030"/>
    <cellStyle name="标题 8 4 5" xfId="5031"/>
    <cellStyle name="汇总 4 4 11" xfId="5032"/>
    <cellStyle name="标题 8 5 10" xfId="5033"/>
    <cellStyle name="标题 8 5 2" xfId="5034"/>
    <cellStyle name="汇总 2 2 2 11" xfId="5035"/>
    <cellStyle name="注释 4 4 3 5" xfId="5036"/>
    <cellStyle name="标题 8 5 3" xfId="5037"/>
    <cellStyle name="汇总 2 2 2 12" xfId="5038"/>
    <cellStyle name="注释 4 4 3 6" xfId="5039"/>
    <cellStyle name="标题 8 5 4" xfId="5040"/>
    <cellStyle name="汇总 2 2 2 13" xfId="5041"/>
    <cellStyle name="注释 4 4 3 7" xfId="5042"/>
    <cellStyle name="标题 8 5 5" xfId="5043"/>
    <cellStyle name="汇总 2 2 2 14" xfId="5044"/>
    <cellStyle name="注释 4 4 3 8" xfId="5045"/>
    <cellStyle name="标题 8 5 6" xfId="5046"/>
    <cellStyle name="汇总 2 2 2 15" xfId="5047"/>
    <cellStyle name="注释 4 4 3 9" xfId="5048"/>
    <cellStyle name="标题 8 5 7" xfId="5049"/>
    <cellStyle name="标题 8 5 8" xfId="5050"/>
    <cellStyle name="标题 8 5 9" xfId="5051"/>
    <cellStyle name="标题 8_2015.1.3县级预算表" xfId="5052"/>
    <cellStyle name="标题 9 12" xfId="5053"/>
    <cellStyle name="标题 9 13" xfId="5054"/>
    <cellStyle name="标题 9 14" xfId="5055"/>
    <cellStyle name="标题 9 15" xfId="5056"/>
    <cellStyle name="标题 9 2 3" xfId="5057"/>
    <cellStyle name="计算 6 12" xfId="5058"/>
    <cellStyle name="标题 9 2 4" xfId="5059"/>
    <cellStyle name="计算 6 13" xfId="5060"/>
    <cellStyle name="标题 9 2 5" xfId="5061"/>
    <cellStyle name="计算 6 14" xfId="5062"/>
    <cellStyle name="标题 9 3" xfId="5063"/>
    <cellStyle name="标题 9 4" xfId="5064"/>
    <cellStyle name="标题 9 5" xfId="5065"/>
    <cellStyle name="标题 9 6" xfId="5066"/>
    <cellStyle name="标题 9 7" xfId="5067"/>
    <cellStyle name="检查单元格 2 4 2 2" xfId="5068"/>
    <cellStyle name="标题 9 8" xfId="5069"/>
    <cellStyle name="检查单元格 2 4 2 3" xfId="5070"/>
    <cellStyle name="标题 9 9" xfId="5071"/>
    <cellStyle name="汇总 7 3 10" xfId="5072"/>
    <cellStyle name="检查单元格 2 4 2 4" xfId="5073"/>
    <cellStyle name="标题 9_2016-2018年财政规划附表(2)" xfId="5074"/>
    <cellStyle name="差 10" xfId="5075"/>
    <cellStyle name="差 11" xfId="5076"/>
    <cellStyle name="差 12" xfId="5077"/>
    <cellStyle name="差 2 15" xfId="5078"/>
    <cellStyle name="常规 2 3 2 3 4" xfId="5079"/>
    <cellStyle name="差 2 2 10" xfId="5080"/>
    <cellStyle name="差 2 2 11" xfId="5081"/>
    <cellStyle name="差 2 2 12" xfId="5082"/>
    <cellStyle name="差 2 2 13" xfId="5083"/>
    <cellStyle name="差 2 2 2 2 2" xfId="5084"/>
    <cellStyle name="差 2 2 2 3 10" xfId="5085"/>
    <cellStyle name="差 2 2 2 3 11" xfId="5086"/>
    <cellStyle name="差 2 2 2 3 12" xfId="5087"/>
    <cellStyle name="差 2 2 2 3 13" xfId="5088"/>
    <cellStyle name="差 2 2 2 3 2" xfId="5089"/>
    <cellStyle name="差 2 2 3 2" xfId="5090"/>
    <cellStyle name="常规 2 7 3 3 4" xfId="5091"/>
    <cellStyle name="警告文本 4 4 8" xfId="5092"/>
    <cellStyle name="差 2 2 3 3" xfId="5093"/>
    <cellStyle name="常规 2 7 3 3 5" xfId="5094"/>
    <cellStyle name="警告文本 4 4 9" xfId="5095"/>
    <cellStyle name="差 2 2 4 11" xfId="5096"/>
    <cellStyle name="差 2 2 4 12" xfId="5097"/>
    <cellStyle name="差 2 2 4 13" xfId="5098"/>
    <cellStyle name="差 2 2 4 2" xfId="5099"/>
    <cellStyle name="差 2 2 8" xfId="5100"/>
    <cellStyle name="链接单元格 3 4 4" xfId="5101"/>
    <cellStyle name="差 2 2_2015.1.3县级预算表" xfId="5102"/>
    <cellStyle name="差 2 3 13" xfId="5103"/>
    <cellStyle name="差 2 3 14" xfId="5104"/>
    <cellStyle name="计算 4 4 3 10" xfId="5105"/>
    <cellStyle name="差 2 3 15" xfId="5106"/>
    <cellStyle name="计算 4 4 3 11" xfId="5107"/>
    <cellStyle name="差 2 3 2 2" xfId="5108"/>
    <cellStyle name="警告文本 5 3 8" xfId="5109"/>
    <cellStyle name="差 2 3 2 3" xfId="5110"/>
    <cellStyle name="警告文本 5 3 9" xfId="5111"/>
    <cellStyle name="差 2 3 2 4" xfId="5112"/>
    <cellStyle name="差 2 3 3" xfId="5113"/>
    <cellStyle name="差 4 6 11" xfId="5114"/>
    <cellStyle name="差 2 3 3 10" xfId="5115"/>
    <cellStyle name="警告文本 2 4 6" xfId="5116"/>
    <cellStyle name="差 2 3 3 11" xfId="5117"/>
    <cellStyle name="警告文本 2 4 7" xfId="5118"/>
    <cellStyle name="差 2 3 3 12" xfId="5119"/>
    <cellStyle name="警告文本 2 4 8" xfId="5120"/>
    <cellStyle name="差 2 3 3 13" xfId="5121"/>
    <cellStyle name="警告文本 2 4 9" xfId="5122"/>
    <cellStyle name="差 2 3_2016-2018年财政规划附表(2)" xfId="5123"/>
    <cellStyle name="差 2 4" xfId="5124"/>
    <cellStyle name="差 2 4 14" xfId="5125"/>
    <cellStyle name="检查单元格 2 6 4" xfId="5126"/>
    <cellStyle name="差 2 4 15" xfId="5127"/>
    <cellStyle name="检查单元格 2 6 5" xfId="5128"/>
    <cellStyle name="差 2 4 8" xfId="5129"/>
    <cellStyle name="链接单元格 3 6 4" xfId="5130"/>
    <cellStyle name="差 2 4 9" xfId="5131"/>
    <cellStyle name="链接单元格 3 6 5" xfId="5132"/>
    <cellStyle name="差 2 5" xfId="5133"/>
    <cellStyle name="差 2 5 3" xfId="5134"/>
    <cellStyle name="差 2 5 4" xfId="5135"/>
    <cellStyle name="差 2 5 5" xfId="5136"/>
    <cellStyle name="差 2 6" xfId="5137"/>
    <cellStyle name="差 2 6 10" xfId="5138"/>
    <cellStyle name="差 2 6 11" xfId="5139"/>
    <cellStyle name="差 2 6 12" xfId="5140"/>
    <cellStyle name="差 2 6 13" xfId="5141"/>
    <cellStyle name="差 2 6 2" xfId="5142"/>
    <cellStyle name="差 2 6 3" xfId="5143"/>
    <cellStyle name="差 2 6 4" xfId="5144"/>
    <cellStyle name="差 2 6 5" xfId="5145"/>
    <cellStyle name="差 2 6 6" xfId="5146"/>
    <cellStyle name="差 2 6 7" xfId="5147"/>
    <cellStyle name="差 2 6 8" xfId="5148"/>
    <cellStyle name="差 2 6 9" xfId="5149"/>
    <cellStyle name="差 2 7" xfId="5150"/>
    <cellStyle name="差 2 8" xfId="5151"/>
    <cellStyle name="差 2 9" xfId="5152"/>
    <cellStyle name="差 2_2015.1.3县级预算表" xfId="5153"/>
    <cellStyle name="差 3 10" xfId="5154"/>
    <cellStyle name="差 3 11" xfId="5155"/>
    <cellStyle name="差 3 12" xfId="5156"/>
    <cellStyle name="差 3 13" xfId="5157"/>
    <cellStyle name="差 3 14" xfId="5158"/>
    <cellStyle name="差 3 15" xfId="5159"/>
    <cellStyle name="差 3 16" xfId="5160"/>
    <cellStyle name="差 3 17" xfId="5161"/>
    <cellStyle name="差 3 18" xfId="5162"/>
    <cellStyle name="常规 6 4 3 10" xfId="5163"/>
    <cellStyle name="差 3 2" xfId="5164"/>
    <cellStyle name="差 3 2 10" xfId="5165"/>
    <cellStyle name="常规 4 2 4 11" xfId="5166"/>
    <cellStyle name="差 3 2 11" xfId="5167"/>
    <cellStyle name="常规 4 2 4 12" xfId="5168"/>
    <cellStyle name="差 3 2 12" xfId="5169"/>
    <cellStyle name="常规 4 2 4 13" xfId="5170"/>
    <cellStyle name="差 3 2 13" xfId="5171"/>
    <cellStyle name="常规 4 2 4 14" xfId="5172"/>
    <cellStyle name="差 3 2 14" xfId="5173"/>
    <cellStyle name="常规 4 2 4 15" xfId="5174"/>
    <cellStyle name="差 3 2 15" xfId="5175"/>
    <cellStyle name="差 3 2 16" xfId="5176"/>
    <cellStyle name="差 3 2 2" xfId="5177"/>
    <cellStyle name="差 3 2 2 10" xfId="5178"/>
    <cellStyle name="差 3 2 2 11" xfId="5179"/>
    <cellStyle name="差 3 2 2 12" xfId="5180"/>
    <cellStyle name="差 3 2 2 13" xfId="5181"/>
    <cellStyle name="差 3 2 2 14" xfId="5182"/>
    <cellStyle name="差 3 2 2 15" xfId="5183"/>
    <cellStyle name="差 3 2 2 2" xfId="5184"/>
    <cellStyle name="输入 2 3 2 4" xfId="5185"/>
    <cellStyle name="差 3 2 2 2 5" xfId="5186"/>
    <cellStyle name="差 3 2 2 3" xfId="5187"/>
    <cellStyle name="输入 2 3 2 5" xfId="5188"/>
    <cellStyle name="差 3 2 2 3 10" xfId="5189"/>
    <cellStyle name="差 3 2 2 3 11" xfId="5190"/>
    <cellStyle name="差 3 2 2 3 12" xfId="5191"/>
    <cellStyle name="差 3 2 2 3 13" xfId="5192"/>
    <cellStyle name="差 3 2 2 3 2" xfId="5193"/>
    <cellStyle name="差 3 2 2 3 3" xfId="5194"/>
    <cellStyle name="差 3 2 2 3 4" xfId="5195"/>
    <cellStyle name="差 3 2 2 3 5" xfId="5196"/>
    <cellStyle name="差 3 2 2 3 6" xfId="5197"/>
    <cellStyle name="差 3 2 2 3 7" xfId="5198"/>
    <cellStyle name="差 3 2 2 3 8" xfId="5199"/>
    <cellStyle name="差 3 2 2 3 9" xfId="5200"/>
    <cellStyle name="差 3 2 2 4" xfId="5201"/>
    <cellStyle name="差 3 2 2 5" xfId="5202"/>
    <cellStyle name="差 3 2 2 7" xfId="5203"/>
    <cellStyle name="差 3 2 2 8" xfId="5204"/>
    <cellStyle name="差 3 2 2 9" xfId="5205"/>
    <cellStyle name="差 3 2 3" xfId="5206"/>
    <cellStyle name="差 3 2 3 2" xfId="5207"/>
    <cellStyle name="常规 4 2 4 3 7" xfId="5208"/>
    <cellStyle name="输入 2 3 3 4" xfId="5209"/>
    <cellStyle name="差 3 2 3 3" xfId="5210"/>
    <cellStyle name="常规 4 2 4 3 8" xfId="5211"/>
    <cellStyle name="输入 2 3 3 5" xfId="5212"/>
    <cellStyle name="差 3 2 3 4" xfId="5213"/>
    <cellStyle name="常规 4 2 4 3 9" xfId="5214"/>
    <cellStyle name="输入 2 3 3 6" xfId="5215"/>
    <cellStyle name="差 3 2 3 5" xfId="5216"/>
    <cellStyle name="输入 2 3 3 7" xfId="5217"/>
    <cellStyle name="差 3 2 4 10" xfId="5218"/>
    <cellStyle name="差 3 6 9" xfId="5219"/>
    <cellStyle name="差 3 2 4 11" xfId="5220"/>
    <cellStyle name="差 3 2 4 12" xfId="5221"/>
    <cellStyle name="差 3 2 4 13" xfId="5222"/>
    <cellStyle name="差 3 2 4 2" xfId="5223"/>
    <cellStyle name="差 3 2 4 3" xfId="5224"/>
    <cellStyle name="差 3 2 4 4" xfId="5225"/>
    <cellStyle name="差 3 2 4 5" xfId="5226"/>
    <cellStyle name="差 3 2 4 6" xfId="5227"/>
    <cellStyle name="差 3 2 4 7" xfId="5228"/>
    <cellStyle name="差 3 2 4 8" xfId="5229"/>
    <cellStyle name="差 3 2 4 9" xfId="5230"/>
    <cellStyle name="差 3 2 8" xfId="5231"/>
    <cellStyle name="链接单元格 4 4 4" xfId="5232"/>
    <cellStyle name="差 3 2 9" xfId="5233"/>
    <cellStyle name="链接单元格 4 4 5" xfId="5234"/>
    <cellStyle name="差 3 3" xfId="5235"/>
    <cellStyle name="差 3 3 10" xfId="5236"/>
    <cellStyle name="计算 3 2 2 3 3" xfId="5237"/>
    <cellStyle name="差 3 3 11" xfId="5238"/>
    <cellStyle name="计算 3 2 2 3 4" xfId="5239"/>
    <cellStyle name="差 3 3 12" xfId="5240"/>
    <cellStyle name="计算 3 2 2 3 5" xfId="5241"/>
    <cellStyle name="差 3 3 13" xfId="5242"/>
    <cellStyle name="计算 3 2 2 3 6" xfId="5243"/>
    <cellStyle name="差 3 3 14" xfId="5244"/>
    <cellStyle name="计算 3 2 2 3 7" xfId="5245"/>
    <cellStyle name="差 3 3 15" xfId="5246"/>
    <cellStyle name="计算 3 2 2 3 8" xfId="5247"/>
    <cellStyle name="差 3 3 2" xfId="5248"/>
    <cellStyle name="差 3 3 2 2" xfId="5249"/>
    <cellStyle name="输入 2 4 2 4" xfId="5250"/>
    <cellStyle name="差 3 3 2 3" xfId="5251"/>
    <cellStyle name="输入 2 4 2 5" xfId="5252"/>
    <cellStyle name="差 3 3 2 4" xfId="5253"/>
    <cellStyle name="差 3 3 2 5" xfId="5254"/>
    <cellStyle name="差 3 3 3" xfId="5255"/>
    <cellStyle name="差 3 3 3 10" xfId="5256"/>
    <cellStyle name="差 3 3 3 11" xfId="5257"/>
    <cellStyle name="差 3 3 3 12" xfId="5258"/>
    <cellStyle name="差 3 3 3 13" xfId="5259"/>
    <cellStyle name="差 3 3 3 2" xfId="5260"/>
    <cellStyle name="输入 2 4 3 4" xfId="5261"/>
    <cellStyle name="差 3 3 3 3" xfId="5262"/>
    <cellStyle name="输入 2 4 3 5" xfId="5263"/>
    <cellStyle name="差 3 3 3 4" xfId="5264"/>
    <cellStyle name="输入 2 4 3 6" xfId="5265"/>
    <cellStyle name="差 3 3 3 5" xfId="5266"/>
    <cellStyle name="输入 2 4 3 7" xfId="5267"/>
    <cellStyle name="差 3 3 3 6" xfId="5268"/>
    <cellStyle name="输入 2 4 3 8" xfId="5269"/>
    <cellStyle name="差 3 3 3 7" xfId="5270"/>
    <cellStyle name="输入 2 4 3 9" xfId="5271"/>
    <cellStyle name="差 3 3 3 8" xfId="5272"/>
    <cellStyle name="差 3 3 3 9" xfId="5273"/>
    <cellStyle name="差 3 3_2016-2018年财政规划附表(2)" xfId="5274"/>
    <cellStyle name="差 3 4" xfId="5275"/>
    <cellStyle name="差 3 4 10" xfId="5276"/>
    <cellStyle name="常规 4 2 6 11" xfId="5277"/>
    <cellStyle name="差 3 4 11" xfId="5278"/>
    <cellStyle name="常规 4 2 6 12" xfId="5279"/>
    <cellStyle name="差 3 4 12" xfId="5280"/>
    <cellStyle name="常规 4 2 6 13" xfId="5281"/>
    <cellStyle name="差 3 4 13" xfId="5282"/>
    <cellStyle name="差 3 4 14" xfId="5283"/>
    <cellStyle name="常规 2 3 5 2 2" xfId="5284"/>
    <cellStyle name="差 3 4 15" xfId="5285"/>
    <cellStyle name="常规 2 3 5 2 3" xfId="5286"/>
    <cellStyle name="差 3 4 2" xfId="5287"/>
    <cellStyle name="差 3 4 2 3" xfId="5288"/>
    <cellStyle name="差 3 4 2 4" xfId="5289"/>
    <cellStyle name="差 3 4 2 5" xfId="5290"/>
    <cellStyle name="差 3 4 3" xfId="5291"/>
    <cellStyle name="差 3 4 3 10" xfId="5292"/>
    <cellStyle name="差 3 4 3 11" xfId="5293"/>
    <cellStyle name="差 3 4 3 12" xfId="5294"/>
    <cellStyle name="差 3 4 3 13" xfId="5295"/>
    <cellStyle name="差 3 4 3 2" xfId="5296"/>
    <cellStyle name="差 3 4 3 3" xfId="5297"/>
    <cellStyle name="差 3 4 3 4" xfId="5298"/>
    <cellStyle name="差 3 4 3 5" xfId="5299"/>
    <cellStyle name="差 3 4 3 6" xfId="5300"/>
    <cellStyle name="差 3 4 3 7" xfId="5301"/>
    <cellStyle name="差 3 4 3 8" xfId="5302"/>
    <cellStyle name="差 3 4 3 9" xfId="5303"/>
    <cellStyle name="差 3 4 4" xfId="5304"/>
    <cellStyle name="差 3 4 5" xfId="5305"/>
    <cellStyle name="差 3 4 6" xfId="5306"/>
    <cellStyle name="链接单元格 4 6 2" xfId="5307"/>
    <cellStyle name="差 3 4 7" xfId="5308"/>
    <cellStyle name="链接单元格 4 6 3" xfId="5309"/>
    <cellStyle name="差 3 4 8" xfId="5310"/>
    <cellStyle name="链接单元格 4 6 4" xfId="5311"/>
    <cellStyle name="差 3 4 9" xfId="5312"/>
    <cellStyle name="链接单元格 4 6 5" xfId="5313"/>
    <cellStyle name="差 3 4_2016-2018年财政规划附表(2)" xfId="5314"/>
    <cellStyle name="解释性文本 3 2 2 14" xfId="5315"/>
    <cellStyle name="差 3 5" xfId="5316"/>
    <cellStyle name="差 3 5 2" xfId="5317"/>
    <cellStyle name="差 3 5 3" xfId="5318"/>
    <cellStyle name="差 3 5 4" xfId="5319"/>
    <cellStyle name="差 3 5 5" xfId="5320"/>
    <cellStyle name="差 3 6" xfId="5321"/>
    <cellStyle name="差 3 6 10" xfId="5322"/>
    <cellStyle name="差 3 6 11" xfId="5323"/>
    <cellStyle name="差 3 6 12" xfId="5324"/>
    <cellStyle name="差 3 6 13" xfId="5325"/>
    <cellStyle name="差 3 6 2" xfId="5326"/>
    <cellStyle name="差 3 6 3" xfId="5327"/>
    <cellStyle name="差 3 6 4" xfId="5328"/>
    <cellStyle name="差 3 6 5" xfId="5329"/>
    <cellStyle name="差 3 6 6" xfId="5330"/>
    <cellStyle name="差 3 6 7" xfId="5331"/>
    <cellStyle name="差 3 6 8" xfId="5332"/>
    <cellStyle name="差 3 7" xfId="5333"/>
    <cellStyle name="差 3 8" xfId="5334"/>
    <cellStyle name="差 3 9" xfId="5335"/>
    <cellStyle name="差 3_2015.1.3县级预算表" xfId="5336"/>
    <cellStyle name="常规 2 4 3 13" xfId="5337"/>
    <cellStyle name="差 4 10" xfId="5338"/>
    <cellStyle name="常规 7 2 3 7" xfId="5339"/>
    <cellStyle name="差 4 11" xfId="5340"/>
    <cellStyle name="常规 7 2 3 8" xfId="5341"/>
    <cellStyle name="差 4 12" xfId="5342"/>
    <cellStyle name="常规 7 2 3 9" xfId="5343"/>
    <cellStyle name="差 4 13" xfId="5344"/>
    <cellStyle name="差 4 14" xfId="5345"/>
    <cellStyle name="差 4 15" xfId="5346"/>
    <cellStyle name="差 4 16" xfId="5347"/>
    <cellStyle name="差 4 17" xfId="5348"/>
    <cellStyle name="差 4 18" xfId="5349"/>
    <cellStyle name="差 4 2" xfId="5350"/>
    <cellStyle name="差 4 2 10" xfId="5351"/>
    <cellStyle name="常规 4 3 4 11" xfId="5352"/>
    <cellStyle name="差 4 2 11" xfId="5353"/>
    <cellStyle name="常规 4 3 4 12" xfId="5354"/>
    <cellStyle name="差 4 2 12" xfId="5355"/>
    <cellStyle name="常规 4 3 4 13" xfId="5356"/>
    <cellStyle name="差 4 2 13" xfId="5357"/>
    <cellStyle name="常规 4 3 4 14" xfId="5358"/>
    <cellStyle name="差 4 2 14" xfId="5359"/>
    <cellStyle name="常规 4 3 4 15" xfId="5360"/>
    <cellStyle name="差 4 2 15" xfId="5361"/>
    <cellStyle name="差 4 2 16" xfId="5362"/>
    <cellStyle name="差 4 2 2" xfId="5363"/>
    <cellStyle name="差 4 2 2 10" xfId="5364"/>
    <cellStyle name="差 4 2 2 11" xfId="5365"/>
    <cellStyle name="差 4 2 2 12" xfId="5366"/>
    <cellStyle name="差 4 2 2 13" xfId="5367"/>
    <cellStyle name="差 4 2 2 14" xfId="5368"/>
    <cellStyle name="差 4 2 2 15" xfId="5369"/>
    <cellStyle name="差 4 2 2 2" xfId="5370"/>
    <cellStyle name="常规 2 2 3 5 13" xfId="5371"/>
    <cellStyle name="输入 3 3 2 4" xfId="5372"/>
    <cellStyle name="差 4 2 2 2 2" xfId="5373"/>
    <cellStyle name="警告文本 5 5 9" xfId="5374"/>
    <cellStyle name="链接单元格 3 2 11" xfId="5375"/>
    <cellStyle name="差 4 2 2 3" xfId="5376"/>
    <cellStyle name="输入 3 3 2 5" xfId="5377"/>
    <cellStyle name="差 4 2 2 3 10" xfId="5378"/>
    <cellStyle name="差 4 2 2 3 11" xfId="5379"/>
    <cellStyle name="差 4 2 2 3 12" xfId="5380"/>
    <cellStyle name="差 4 2 2 3 13" xfId="5381"/>
    <cellStyle name="差 4 2 2 3 2" xfId="5382"/>
    <cellStyle name="差 4 2 2 3 3" xfId="5383"/>
    <cellStyle name="差 4 2 2 3 4" xfId="5384"/>
    <cellStyle name="差 4 2 2 3 5" xfId="5385"/>
    <cellStyle name="差 4 2 2 3 6" xfId="5386"/>
    <cellStyle name="差 4 2 2 3 7" xfId="5387"/>
    <cellStyle name="差 4 2 2 3 8" xfId="5388"/>
    <cellStyle name="差 4 2 2 3 9" xfId="5389"/>
    <cellStyle name="差 4 2 2 4" xfId="5390"/>
    <cellStyle name="差 4 2 2 5" xfId="5391"/>
    <cellStyle name="差 4 2 2 6" xfId="5392"/>
    <cellStyle name="差 4 2 2 7" xfId="5393"/>
    <cellStyle name="差 4 2 2 8" xfId="5394"/>
    <cellStyle name="差 4 2 2 9" xfId="5395"/>
    <cellStyle name="差 4 2 2_2016-2018年财政规划附表(2)" xfId="5396"/>
    <cellStyle name="差 4 2 3" xfId="5397"/>
    <cellStyle name="差 4 2 3 2" xfId="5398"/>
    <cellStyle name="常规 4 3 4 3 7" xfId="5399"/>
    <cellStyle name="输入 3 3 3 4" xfId="5400"/>
    <cellStyle name="差 4 2 3 3" xfId="5401"/>
    <cellStyle name="常规 2 3 2 2 4 10" xfId="5402"/>
    <cellStyle name="常规 4 3 4 3 8" xfId="5403"/>
    <cellStyle name="输入 3 3 3 5" xfId="5404"/>
    <cellStyle name="差 4 2 3 4" xfId="5405"/>
    <cellStyle name="常规 2 3 2 2 4 11" xfId="5406"/>
    <cellStyle name="常规 4 3 4 3 9" xfId="5407"/>
    <cellStyle name="输入 3 3 3 6" xfId="5408"/>
    <cellStyle name="差 4 2 3 5" xfId="5409"/>
    <cellStyle name="常规 2 3 2 2 4 12" xfId="5410"/>
    <cellStyle name="输入 3 3 3 7" xfId="5411"/>
    <cellStyle name="差 4 2 4 10" xfId="5412"/>
    <cellStyle name="差 4 2 4 11" xfId="5413"/>
    <cellStyle name="差 4 2 4 12" xfId="5414"/>
    <cellStyle name="差 4 2 4 13" xfId="5415"/>
    <cellStyle name="差 4 2 4 2" xfId="5416"/>
    <cellStyle name="差 4 2 4 3" xfId="5417"/>
    <cellStyle name="差 4 2 4 4" xfId="5418"/>
    <cellStyle name="输出 7 2 2" xfId="5419"/>
    <cellStyle name="差 4 2 4 5" xfId="5420"/>
    <cellStyle name="输出 7 2 3" xfId="5421"/>
    <cellStyle name="差 4 2 4 6" xfId="5422"/>
    <cellStyle name="输出 7 2 4" xfId="5423"/>
    <cellStyle name="差 4 2 4 7" xfId="5424"/>
    <cellStyle name="输出 7 2 5" xfId="5425"/>
    <cellStyle name="差 4 2 4 8" xfId="5426"/>
    <cellStyle name="差 4 2 4 9" xfId="5427"/>
    <cellStyle name="差 4 2_2015.1.3县级预算表" xfId="5428"/>
    <cellStyle name="差 4 3" xfId="5429"/>
    <cellStyle name="差 4 3 10" xfId="5430"/>
    <cellStyle name="差 4 3 11" xfId="5431"/>
    <cellStyle name="差 4 3 12" xfId="5432"/>
    <cellStyle name="差 4 3 13" xfId="5433"/>
    <cellStyle name="差 4 3 14" xfId="5434"/>
    <cellStyle name="差 4 3 15" xfId="5435"/>
    <cellStyle name="链接单元格 4 2 2 2 2" xfId="5436"/>
    <cellStyle name="差 4 3 2" xfId="5437"/>
    <cellStyle name="常规 7 2 3 12" xfId="5438"/>
    <cellStyle name="差 4 3 2 2" xfId="5439"/>
    <cellStyle name="输入 3 4 2 4" xfId="5440"/>
    <cellStyle name="差 4 3 2 3" xfId="5441"/>
    <cellStyle name="输入 3 4 2 5" xfId="5442"/>
    <cellStyle name="差 4 3 2 4" xfId="5443"/>
    <cellStyle name="差 4 3 2 5" xfId="5444"/>
    <cellStyle name="差 4 3 3" xfId="5445"/>
    <cellStyle name="常规 7 2 3 13" xfId="5446"/>
    <cellStyle name="差 4 3 3 10" xfId="5447"/>
    <cellStyle name="差 4 3 3 11" xfId="5448"/>
    <cellStyle name="差 4 3 3 12" xfId="5449"/>
    <cellStyle name="差 4 3 3 13" xfId="5450"/>
    <cellStyle name="差 4 3 3 2" xfId="5451"/>
    <cellStyle name="输入 3 4 3 4" xfId="5452"/>
    <cellStyle name="差 4 3 3 3" xfId="5453"/>
    <cellStyle name="输入 3 4 3 5" xfId="5454"/>
    <cellStyle name="差 4 3 3 4" xfId="5455"/>
    <cellStyle name="输入 3 4 3 6" xfId="5456"/>
    <cellStyle name="差 4 3 3 5" xfId="5457"/>
    <cellStyle name="输入 3 4 3 7" xfId="5458"/>
    <cellStyle name="差 4 3 3 6" xfId="5459"/>
    <cellStyle name="输入 3 4 3 8" xfId="5460"/>
    <cellStyle name="差 4 3 3 7" xfId="5461"/>
    <cellStyle name="输入 3 4 3 9" xfId="5462"/>
    <cellStyle name="差 4 3 3 8" xfId="5463"/>
    <cellStyle name="差 4 3 3 9" xfId="5464"/>
    <cellStyle name="差 4 3 4" xfId="5465"/>
    <cellStyle name="差 4 3 5" xfId="5466"/>
    <cellStyle name="差 4 3 6" xfId="5467"/>
    <cellStyle name="链接单元格 5 5 2" xfId="5468"/>
    <cellStyle name="差 4 3 7" xfId="5469"/>
    <cellStyle name="链接单元格 5 5 3" xfId="5470"/>
    <cellStyle name="差 4 3 8" xfId="5471"/>
    <cellStyle name="链接单元格 5 5 4" xfId="5472"/>
    <cellStyle name="差 4 3 9" xfId="5473"/>
    <cellStyle name="链接单元格 5 5 5" xfId="5474"/>
    <cellStyle name="差 4 4" xfId="5475"/>
    <cellStyle name="差 4 4 10" xfId="5476"/>
    <cellStyle name="常规 4 3 6 11" xfId="5477"/>
    <cellStyle name="注释 3 2 2 2" xfId="5478"/>
    <cellStyle name="差 4 4 11" xfId="5479"/>
    <cellStyle name="常规 4 3 6 12" xfId="5480"/>
    <cellStyle name="注释 3 2 2 3" xfId="5481"/>
    <cellStyle name="差 4 4 12" xfId="5482"/>
    <cellStyle name="常规 4 3 6 13" xfId="5483"/>
    <cellStyle name="注释 3 2 2 4" xfId="5484"/>
    <cellStyle name="差 4 4 13" xfId="5485"/>
    <cellStyle name="注释 3 2 2 5" xfId="5486"/>
    <cellStyle name="差 4 4 14" xfId="5487"/>
    <cellStyle name="注释 3 2 2 6" xfId="5488"/>
    <cellStyle name="差 4 4 15" xfId="5489"/>
    <cellStyle name="注释 3 2 2 7" xfId="5490"/>
    <cellStyle name="差 4 4 2" xfId="5491"/>
    <cellStyle name="差 4 4 2 2" xfId="5492"/>
    <cellStyle name="差 4 4 2 3" xfId="5493"/>
    <cellStyle name="差 4 4 2 4" xfId="5494"/>
    <cellStyle name="差 4 4 2 5" xfId="5495"/>
    <cellStyle name="差 4 4 3 11" xfId="5496"/>
    <cellStyle name="差 4 4 3 12" xfId="5497"/>
    <cellStyle name="差 4 4 3 13" xfId="5498"/>
    <cellStyle name="差 4 4 3 2" xfId="5499"/>
    <cellStyle name="差 4 4 3 3" xfId="5500"/>
    <cellStyle name="差 4 4 7" xfId="5501"/>
    <cellStyle name="差 4 4 8" xfId="5502"/>
    <cellStyle name="差 4 4 9" xfId="5503"/>
    <cellStyle name="检查单元格 3 3 3 10" xfId="5504"/>
    <cellStyle name="差 4 4_2016-2018年财政规划附表(2)" xfId="5505"/>
    <cellStyle name="检查单元格 3 6 2" xfId="5506"/>
    <cellStyle name="差 4 5" xfId="5507"/>
    <cellStyle name="差 4 5 2" xfId="5508"/>
    <cellStyle name="差 4 5 3" xfId="5509"/>
    <cellStyle name="差 4 5 4" xfId="5510"/>
    <cellStyle name="差 4 5 5" xfId="5511"/>
    <cellStyle name="差 4 6" xfId="5512"/>
    <cellStyle name="差 4 6 2" xfId="5513"/>
    <cellStyle name="差 4 6 3" xfId="5514"/>
    <cellStyle name="差 4 6 4" xfId="5515"/>
    <cellStyle name="差 4 6 5" xfId="5516"/>
    <cellStyle name="检查单元格 2 2" xfId="5517"/>
    <cellStyle name="差 4 6 6" xfId="5518"/>
    <cellStyle name="检查单元格 2 3" xfId="5519"/>
    <cellStyle name="差 4 6 7" xfId="5520"/>
    <cellStyle name="检查单元格 2 4" xfId="5521"/>
    <cellStyle name="差 4 6 8" xfId="5522"/>
    <cellStyle name="检查单元格 2 5" xfId="5523"/>
    <cellStyle name="差 4 6 9" xfId="5524"/>
    <cellStyle name="检查单元格 2 6" xfId="5525"/>
    <cellStyle name="差 4 7" xfId="5526"/>
    <cellStyle name="差 4 8" xfId="5527"/>
    <cellStyle name="差 4 9" xfId="5528"/>
    <cellStyle name="差 4_2015.1.3县级预算表" xfId="5529"/>
    <cellStyle name="差 5 10" xfId="5530"/>
    <cellStyle name="差 5 11" xfId="5531"/>
    <cellStyle name="差 5 12" xfId="5532"/>
    <cellStyle name="差 5 13" xfId="5533"/>
    <cellStyle name="差 5 14" xfId="5534"/>
    <cellStyle name="差 5 15" xfId="5535"/>
    <cellStyle name="差 5 16" xfId="5536"/>
    <cellStyle name="差 5 17" xfId="5537"/>
    <cellStyle name="差 5 2" xfId="5538"/>
    <cellStyle name="差 5 2 10" xfId="5539"/>
    <cellStyle name="差 5 2 11" xfId="5540"/>
    <cellStyle name="差 5 2 12" xfId="5541"/>
    <cellStyle name="差 5 2 13" xfId="5542"/>
    <cellStyle name="差 5 2 14" xfId="5543"/>
    <cellStyle name="差 5 2 15" xfId="5544"/>
    <cellStyle name="差 5 2 2" xfId="5545"/>
    <cellStyle name="差 5 2 2 5" xfId="5546"/>
    <cellStyle name="差 5 2 3" xfId="5547"/>
    <cellStyle name="差 5 2 3 10" xfId="5548"/>
    <cellStyle name="警告文本 5 4 5" xfId="5549"/>
    <cellStyle name="差 5 2 3 11" xfId="5550"/>
    <cellStyle name="差 5 2 3 12" xfId="5551"/>
    <cellStyle name="差 5 2 3 2" xfId="5552"/>
    <cellStyle name="汇总 7 2 3" xfId="5553"/>
    <cellStyle name="警告文本 5 11" xfId="5554"/>
    <cellStyle name="输入 4 3 3 4" xfId="5555"/>
    <cellStyle name="差 5 2 3 3" xfId="5556"/>
    <cellStyle name="汇总 7 2 4" xfId="5557"/>
    <cellStyle name="警告文本 5 12" xfId="5558"/>
    <cellStyle name="输入 4 3 3 5" xfId="5559"/>
    <cellStyle name="差 5 2 3 4" xfId="5560"/>
    <cellStyle name="汇总 7 2 5" xfId="5561"/>
    <cellStyle name="警告文本 5 13" xfId="5562"/>
    <cellStyle name="输入 4 3 3 6" xfId="5563"/>
    <cellStyle name="差 5 2 3 5" xfId="5564"/>
    <cellStyle name="警告文本 5 14" xfId="5565"/>
    <cellStyle name="输入 4 3 3 7" xfId="5566"/>
    <cellStyle name="差 5 2 3 6" xfId="5567"/>
    <cellStyle name="警告文本 5 15" xfId="5568"/>
    <cellStyle name="输入 4 3 3 8" xfId="5569"/>
    <cellStyle name="差 5 2 3 7" xfId="5570"/>
    <cellStyle name="警告文本 5 16" xfId="5571"/>
    <cellStyle name="输入 4 3 3 9" xfId="5572"/>
    <cellStyle name="差 5 3" xfId="5573"/>
    <cellStyle name="差 5 3 10" xfId="5574"/>
    <cellStyle name="差 5 3 11" xfId="5575"/>
    <cellStyle name="差 5 3 12" xfId="5576"/>
    <cellStyle name="差 5 3 13" xfId="5577"/>
    <cellStyle name="差 5 3 14" xfId="5578"/>
    <cellStyle name="差 5 3 15" xfId="5579"/>
    <cellStyle name="差 5 3 2 2" xfId="5580"/>
    <cellStyle name="输入 4 4 2 4" xfId="5581"/>
    <cellStyle name="差 5 3 2 3" xfId="5582"/>
    <cellStyle name="输入 4 4 2 5" xfId="5583"/>
    <cellStyle name="差 5 3 2 4" xfId="5584"/>
    <cellStyle name="差 5 3 2 5" xfId="5585"/>
    <cellStyle name="差 5 3 3 10" xfId="5586"/>
    <cellStyle name="差 5 3 3 11" xfId="5587"/>
    <cellStyle name="差 5 3 3 12" xfId="5588"/>
    <cellStyle name="差 5 3 3 13" xfId="5589"/>
    <cellStyle name="差 5 3 3 2" xfId="5590"/>
    <cellStyle name="输入 4 4 3 4" xfId="5591"/>
    <cellStyle name="差 5 3 3 3" xfId="5592"/>
    <cellStyle name="输入 4 4 3 5" xfId="5593"/>
    <cellStyle name="差 5 3 3 4" xfId="5594"/>
    <cellStyle name="输入 4 4 3 6" xfId="5595"/>
    <cellStyle name="差 5 3 3 5" xfId="5596"/>
    <cellStyle name="输入 4 4 3 7" xfId="5597"/>
    <cellStyle name="差 5 3 3 6" xfId="5598"/>
    <cellStyle name="输入 4 4 3 8" xfId="5599"/>
    <cellStyle name="差 5 3 3 7" xfId="5600"/>
    <cellStyle name="输入 4 4 3 9" xfId="5601"/>
    <cellStyle name="差 5 3 6" xfId="5602"/>
    <cellStyle name="差 5 3 7" xfId="5603"/>
    <cellStyle name="差 5 3 8" xfId="5604"/>
    <cellStyle name="差 5 3 9" xfId="5605"/>
    <cellStyle name="差 5 3_2016-2018年财政规划附表(2)" xfId="5606"/>
    <cellStyle name="链接单元格 5 3 14" xfId="5607"/>
    <cellStyle name="差 5 4" xfId="5608"/>
    <cellStyle name="差 5 4 2" xfId="5609"/>
    <cellStyle name="差 5 4 3" xfId="5610"/>
    <cellStyle name="差 5 4 4" xfId="5611"/>
    <cellStyle name="差 5 4 5" xfId="5612"/>
    <cellStyle name="差 5 5" xfId="5613"/>
    <cellStyle name="差 5 5 2" xfId="5614"/>
    <cellStyle name="差 5 5 3" xfId="5615"/>
    <cellStyle name="差 5 5 4" xfId="5616"/>
    <cellStyle name="差 5 5 5" xfId="5617"/>
    <cellStyle name="差 5 5 6" xfId="5618"/>
    <cellStyle name="差 5 5 7" xfId="5619"/>
    <cellStyle name="差 5 5 8" xfId="5620"/>
    <cellStyle name="差 5 5 9" xfId="5621"/>
    <cellStyle name="差 5 6" xfId="5622"/>
    <cellStyle name="差 5 7" xfId="5623"/>
    <cellStyle name="差 5 8" xfId="5624"/>
    <cellStyle name="计算 4 2 4 10" xfId="5625"/>
    <cellStyle name="差 5 9" xfId="5626"/>
    <cellStyle name="计算 4 2 4 11" xfId="5627"/>
    <cellStyle name="差 5_2015.1.3县级预算表" xfId="5628"/>
    <cellStyle name="差 6 10" xfId="5629"/>
    <cellStyle name="差 6 11" xfId="5630"/>
    <cellStyle name="检查单元格 5 2 2" xfId="5631"/>
    <cellStyle name="差 6 12" xfId="5632"/>
    <cellStyle name="检查单元格 5 2 3" xfId="5633"/>
    <cellStyle name="差 6 13" xfId="5634"/>
    <cellStyle name="检查单元格 5 2 4" xfId="5635"/>
    <cellStyle name="差 6 14" xfId="5636"/>
    <cellStyle name="检查单元格 5 2 5" xfId="5637"/>
    <cellStyle name="差 6 15" xfId="5638"/>
    <cellStyle name="好 3 4 2" xfId="5639"/>
    <cellStyle name="检查单元格 5 2 6" xfId="5640"/>
    <cellStyle name="差 6 2" xfId="5641"/>
    <cellStyle name="差 6 2 5" xfId="5642"/>
    <cellStyle name="差 6 3" xfId="5643"/>
    <cellStyle name="差 6 3 12" xfId="5644"/>
    <cellStyle name="汇总 6 3 3" xfId="5645"/>
    <cellStyle name="输入 4 2 4 4" xfId="5646"/>
    <cellStyle name="差 6 3 13" xfId="5647"/>
    <cellStyle name="汇总 6 3 4" xfId="5648"/>
    <cellStyle name="输入 4 2 4 5" xfId="5649"/>
    <cellStyle name="差 6 3 2" xfId="5650"/>
    <cellStyle name="差 6 3 3" xfId="5651"/>
    <cellStyle name="差 6 3 4" xfId="5652"/>
    <cellStyle name="差 6 3 5" xfId="5653"/>
    <cellStyle name="差 6 3 6" xfId="5654"/>
    <cellStyle name="差 6 3 7" xfId="5655"/>
    <cellStyle name="差 6 3 8" xfId="5656"/>
    <cellStyle name="差 6 3 9" xfId="5657"/>
    <cellStyle name="差 6 8" xfId="5658"/>
    <cellStyle name="差 6 9" xfId="5659"/>
    <cellStyle name="差 6_2016-2018年财政规划附表(2)" xfId="5660"/>
    <cellStyle name="差 7" xfId="5661"/>
    <cellStyle name="差 7 10" xfId="5662"/>
    <cellStyle name="差 7 11" xfId="5663"/>
    <cellStyle name="差 7 12" xfId="5664"/>
    <cellStyle name="差 7 13" xfId="5665"/>
    <cellStyle name="常规 2 3 3 3 2" xfId="5666"/>
    <cellStyle name="差 7 14" xfId="5667"/>
    <cellStyle name="常规 2 3 3 3 3" xfId="5668"/>
    <cellStyle name="差 7 15" xfId="5669"/>
    <cellStyle name="常规 2 3 3 3 4" xfId="5670"/>
    <cellStyle name="差 7 2" xfId="5671"/>
    <cellStyle name="差 7 2 2" xfId="5672"/>
    <cellStyle name="差 7 2 3" xfId="5673"/>
    <cellStyle name="差 7 2 4" xfId="5674"/>
    <cellStyle name="差 7 2 5" xfId="5675"/>
    <cellStyle name="差 7 3 12" xfId="5676"/>
    <cellStyle name="差 7 3 13" xfId="5677"/>
    <cellStyle name="差 7 3 2" xfId="5678"/>
    <cellStyle name="差 7 3 3" xfId="5679"/>
    <cellStyle name="差 7 3 4" xfId="5680"/>
    <cellStyle name="差 7 3 5" xfId="5681"/>
    <cellStyle name="差 7 3 6" xfId="5682"/>
    <cellStyle name="差 7 3 7" xfId="5683"/>
    <cellStyle name="差 7 3 8" xfId="5684"/>
    <cellStyle name="差 7 3 9" xfId="5685"/>
    <cellStyle name="差 7_2016-2018年财政规划附表(2)" xfId="5686"/>
    <cellStyle name="差 8" xfId="5687"/>
    <cellStyle name="差 8 10" xfId="5688"/>
    <cellStyle name="差 8 11" xfId="5689"/>
    <cellStyle name="差 8 12" xfId="5690"/>
    <cellStyle name="差 8 13" xfId="5691"/>
    <cellStyle name="差 8 2" xfId="5692"/>
    <cellStyle name="差 8 3" xfId="5693"/>
    <cellStyle name="常规 2 2 2 2 10" xfId="5694"/>
    <cellStyle name="差 8 4" xfId="5695"/>
    <cellStyle name="常规 2 2 2 2 11" xfId="5696"/>
    <cellStyle name="差 8 5" xfId="5697"/>
    <cellStyle name="常规 2 2 2 2 12" xfId="5698"/>
    <cellStyle name="差 8 6" xfId="5699"/>
    <cellStyle name="常规 2 2 2 2 13" xfId="5700"/>
    <cellStyle name="差 8 7" xfId="5701"/>
    <cellStyle name="常规 2 2 2 2 14" xfId="5702"/>
    <cellStyle name="差 8 8" xfId="5703"/>
    <cellStyle name="常规 2 2 2 2 15" xfId="5704"/>
    <cellStyle name="差 8 9" xfId="5705"/>
    <cellStyle name="常规 2 2 2 2 16" xfId="5706"/>
    <cellStyle name="差 9" xfId="5707"/>
    <cellStyle name="常规 10" xfId="5708"/>
    <cellStyle name="常规 10 10" xfId="5709"/>
    <cellStyle name="常规 10 11" xfId="5710"/>
    <cellStyle name="常规 10 12" xfId="5711"/>
    <cellStyle name="常规 10 13" xfId="5712"/>
    <cellStyle name="常规 10 14" xfId="5713"/>
    <cellStyle name="常规 10 15" xfId="5714"/>
    <cellStyle name="常规 10 2" xfId="5715"/>
    <cellStyle name="常规 6 2 4 3" xfId="5716"/>
    <cellStyle name="常规 10 2 2" xfId="5717"/>
    <cellStyle name="常规 10 2 3" xfId="5718"/>
    <cellStyle name="常规 10 2 4" xfId="5719"/>
    <cellStyle name="常规 10 2 5" xfId="5720"/>
    <cellStyle name="常规 10 3" xfId="5721"/>
    <cellStyle name="常规 6 2 4 4" xfId="5722"/>
    <cellStyle name="常规 10 3 10" xfId="5723"/>
    <cellStyle name="检查单元格 3 2 4 7" xfId="5724"/>
    <cellStyle name="常规 10 3 11" xfId="5725"/>
    <cellStyle name="检查单元格 3 2 4 8" xfId="5726"/>
    <cellStyle name="常规 10 3 12" xfId="5727"/>
    <cellStyle name="检查单元格 3 2 4 9" xfId="5728"/>
    <cellStyle name="常规 10 3 13" xfId="5729"/>
    <cellStyle name="常规 10 3 2" xfId="5730"/>
    <cellStyle name="常规 10 3 3" xfId="5731"/>
    <cellStyle name="常规 10 3 4" xfId="5732"/>
    <cellStyle name="常规 10 3 5" xfId="5733"/>
    <cellStyle name="常规 10 3 6" xfId="5734"/>
    <cellStyle name="常规 10 3 7" xfId="5735"/>
    <cellStyle name="常规 10 3 8" xfId="5736"/>
    <cellStyle name="常规 10 3 9" xfId="5737"/>
    <cellStyle name="常规 10 4" xfId="5738"/>
    <cellStyle name="常规 6 2 4 5" xfId="5739"/>
    <cellStyle name="常规 10 5" xfId="5740"/>
    <cellStyle name="常规 6 2 4 6" xfId="5741"/>
    <cellStyle name="常规 10 6" xfId="5742"/>
    <cellStyle name="常规 6 2 4 7" xfId="5743"/>
    <cellStyle name="常规 10 7" xfId="5744"/>
    <cellStyle name="常规 6 2 4 8" xfId="5745"/>
    <cellStyle name="常规 10 8" xfId="5746"/>
    <cellStyle name="常规 6 2 4 9" xfId="5747"/>
    <cellStyle name="常规 10 9" xfId="5748"/>
    <cellStyle name="常规 10_2016-2018年财政规划附表(2)" xfId="5749"/>
    <cellStyle name="计算 4 2 2 3 8" xfId="5750"/>
    <cellStyle name="常规 11 10" xfId="5751"/>
    <cellStyle name="常规 11 11" xfId="5752"/>
    <cellStyle name="常规 11 2" xfId="5753"/>
    <cellStyle name="常规 11 3" xfId="5754"/>
    <cellStyle name="常规 11 4" xfId="5755"/>
    <cellStyle name="常规 11 5" xfId="5756"/>
    <cellStyle name="常规 11 6" xfId="5757"/>
    <cellStyle name="常规 11 7" xfId="5758"/>
    <cellStyle name="常规 11 8" xfId="5759"/>
    <cellStyle name="常规 11 9" xfId="5760"/>
    <cellStyle name="常规 2" xfId="5761"/>
    <cellStyle name="检查单元格 4 3 3 3" xfId="5762"/>
    <cellStyle name="常规 2 10" xfId="5763"/>
    <cellStyle name="常规 2 2 2 6 3" xfId="5764"/>
    <cellStyle name="常规 2 10 10" xfId="5765"/>
    <cellStyle name="常规 2 10 11" xfId="5766"/>
    <cellStyle name="常规 2 10 12" xfId="5767"/>
    <cellStyle name="常规 2 10 13" xfId="5768"/>
    <cellStyle name="常规 2 10 2" xfId="5769"/>
    <cellStyle name="输出 3 3 3 3" xfId="5770"/>
    <cellStyle name="常规 2 10 3" xfId="5771"/>
    <cellStyle name="输出 3 3 3 4" xfId="5772"/>
    <cellStyle name="常规 2 10 4" xfId="5773"/>
    <cellStyle name="输出 3 3 3 5" xfId="5774"/>
    <cellStyle name="常规 2 10 9" xfId="5775"/>
    <cellStyle name="常规 2 11" xfId="5776"/>
    <cellStyle name="常规 2 2 2 6 4" xfId="5777"/>
    <cellStyle name="常规 2 12" xfId="5778"/>
    <cellStyle name="常规 2 2 2 6 5" xfId="5779"/>
    <cellStyle name="常规 2 13" xfId="5780"/>
    <cellStyle name="常规 2 2 2 6 6" xfId="5781"/>
    <cellStyle name="计算 3 5 2" xfId="5782"/>
    <cellStyle name="常规 2 14" xfId="5783"/>
    <cellStyle name="常规 2 2 2 6 7" xfId="5784"/>
    <cellStyle name="计算 3 5 3" xfId="5785"/>
    <cellStyle name="常规 2 2" xfId="5786"/>
    <cellStyle name="常规 5 3 3 9" xfId="5787"/>
    <cellStyle name="常规 2 2 10" xfId="5788"/>
    <cellStyle name="常规 2 2 2" xfId="5789"/>
    <cellStyle name="输出 2 3 4" xfId="5790"/>
    <cellStyle name="常规 2 2 2 10" xfId="5791"/>
    <cellStyle name="常规 2 2 2 11" xfId="5792"/>
    <cellStyle name="常规 2 2 2 12" xfId="5793"/>
    <cellStyle name="常规 2 2 2 13" xfId="5794"/>
    <cellStyle name="常规 2 2 2 14" xfId="5795"/>
    <cellStyle name="常规 2 2 2 15" xfId="5796"/>
    <cellStyle name="常规 2 2 2 16" xfId="5797"/>
    <cellStyle name="常规 2 2 2 17" xfId="5798"/>
    <cellStyle name="解释性文本 7 3 10" xfId="5799"/>
    <cellStyle name="常规 2 2 2 18" xfId="5800"/>
    <cellStyle name="解释性文本 7 3 11" xfId="5801"/>
    <cellStyle name="常规 2 2 2 2" xfId="5802"/>
    <cellStyle name="常规 2 2 2 2 2" xfId="5803"/>
    <cellStyle name="常规 2 2 2 2 2 10" xfId="5804"/>
    <cellStyle name="常规 2 2 2 2 2 11" xfId="5805"/>
    <cellStyle name="常规 2 2 2 2 2 12" xfId="5806"/>
    <cellStyle name="常规 4 3 4_2016-2018年财政规划附表(2)" xfId="5807"/>
    <cellStyle name="常规 2 2 2 2 2 13" xfId="5808"/>
    <cellStyle name="常规 2 2 2 2 2 14" xfId="5809"/>
    <cellStyle name="常规 2 2 2 2 2 15" xfId="5810"/>
    <cellStyle name="解释性文本 3 4_2016-2018年财政规划附表(2)" xfId="5811"/>
    <cellStyle name="常规 2 2 2 2 2 2 2" xfId="5812"/>
    <cellStyle name="常规 2 2 2 2 2 2 3" xfId="5813"/>
    <cellStyle name="常规 2 2 2 2 2 2 4" xfId="5814"/>
    <cellStyle name="常规 2 2 2 2 2 2 5" xfId="5815"/>
    <cellStyle name="常规 2 2 2 2 2 3 10" xfId="5816"/>
    <cellStyle name="常规 2 2 2 2 2 3 11" xfId="5817"/>
    <cellStyle name="常规 2 2 2 2 2 3 12" xfId="5818"/>
    <cellStyle name="常规 2 2 2 2 2 3 13" xfId="5819"/>
    <cellStyle name="常规 2 2 2 2 2 3 2" xfId="5820"/>
    <cellStyle name="常规 2 2 2 2 2 3 3" xfId="5821"/>
    <cellStyle name="常规 2 2 2 2 2 3 4" xfId="5822"/>
    <cellStyle name="常规 2 2 2 2 2 3 5" xfId="5823"/>
    <cellStyle name="常规 2 2 2 2 2 3 6" xfId="5824"/>
    <cellStyle name="常规 2 2 2 2 2 3 7" xfId="5825"/>
    <cellStyle name="常规 2 2 2 2 2 3 8" xfId="5826"/>
    <cellStyle name="常规 2 2 2 2 2 3 9" xfId="5827"/>
    <cellStyle name="常规 2 2 2 2 2 6" xfId="5828"/>
    <cellStyle name="常规 2 2 2 2 2 7" xfId="5829"/>
    <cellStyle name="常规 2 2 2 2 2 8" xfId="5830"/>
    <cellStyle name="常规 2 2 2 2 2 9" xfId="5831"/>
    <cellStyle name="常规 2 2 2 2 2_2016-2018年财政规划附表(2)" xfId="5832"/>
    <cellStyle name="常规 4 3 2 4 12" xfId="5833"/>
    <cellStyle name="常规 2 2 2 2 3" xfId="5834"/>
    <cellStyle name="常规 2 2 2 2 3 2" xfId="5835"/>
    <cellStyle name="常规 2 2 2 2 3 3" xfId="5836"/>
    <cellStyle name="常规 2 2 2 2 3 4" xfId="5837"/>
    <cellStyle name="常规 2 2 2 2 3 5" xfId="5838"/>
    <cellStyle name="常规 2 2 2 2 4" xfId="5839"/>
    <cellStyle name="常规 2 2 2 2 4 2" xfId="5840"/>
    <cellStyle name="常规 2 2 2 2 4 3" xfId="5841"/>
    <cellStyle name="常规 2 2 2 2 4 4" xfId="5842"/>
    <cellStyle name="常规 2 2 2 2 4 5" xfId="5843"/>
    <cellStyle name="常规 2 2 2 2 4 6" xfId="5844"/>
    <cellStyle name="常规 2 2 2 2 4 7" xfId="5845"/>
    <cellStyle name="常规 2 2 2 2 4 8" xfId="5846"/>
    <cellStyle name="常规 2 2 2 2 4 9" xfId="5847"/>
    <cellStyle name="常规 2 2 2 2 5" xfId="5848"/>
    <cellStyle name="常规 2 2 2 2 6" xfId="5849"/>
    <cellStyle name="常规 2 2 2 2 7" xfId="5850"/>
    <cellStyle name="常规 2 2 2 2 8" xfId="5851"/>
    <cellStyle name="常规 2 3 2 2 2 3 2" xfId="5852"/>
    <cellStyle name="常规 2 2 2 2 9" xfId="5853"/>
    <cellStyle name="常规 2 3 2 2 2 3 3" xfId="5854"/>
    <cellStyle name="常规 2 2 2 2_2015.1.3县级预算表" xfId="5855"/>
    <cellStyle name="常规 2 2 2 3" xfId="5856"/>
    <cellStyle name="常规 2 2 2 3 10" xfId="5857"/>
    <cellStyle name="常规 2 2 2 3 11" xfId="5858"/>
    <cellStyle name="常规 2 2 2 3 12" xfId="5859"/>
    <cellStyle name="常规 2 2 2 3 13" xfId="5860"/>
    <cellStyle name="常规 2 2 2 3 14" xfId="5861"/>
    <cellStyle name="常规 2 2 2 3 15" xfId="5862"/>
    <cellStyle name="常规 2 2 2 3 2" xfId="5863"/>
    <cellStyle name="常规 2 2 2 3 2 2" xfId="5864"/>
    <cellStyle name="输入 4 4 3 11" xfId="5865"/>
    <cellStyle name="常规 2 2 2 3 2 3" xfId="5866"/>
    <cellStyle name="输入 4 4 3 12" xfId="5867"/>
    <cellStyle name="常规 2 2 2 3 2 4" xfId="5868"/>
    <cellStyle name="输入 4 4 3 13" xfId="5869"/>
    <cellStyle name="常规 2 2 2 3 2 5" xfId="5870"/>
    <cellStyle name="常规 2 2 2 3 3" xfId="5871"/>
    <cellStyle name="常规 2 2 2 3 3 10" xfId="5872"/>
    <cellStyle name="常规 2 2 2 3 3 11" xfId="5873"/>
    <cellStyle name="常规 2 2 2 3 3 12" xfId="5874"/>
    <cellStyle name="常规 2 2 2 3 3 13" xfId="5875"/>
    <cellStyle name="常规 2 2 2 3 3 2" xfId="5876"/>
    <cellStyle name="常规 2 2 2 3 3 3" xfId="5877"/>
    <cellStyle name="常规 2 2 2 3 3 4" xfId="5878"/>
    <cellStyle name="常规 2 2 2 3 3 5" xfId="5879"/>
    <cellStyle name="常规 2 2 2 3 3 6" xfId="5880"/>
    <cellStyle name="常规 2 2 2 3 3 7" xfId="5881"/>
    <cellStyle name="常规 2 2 2 3 3 8" xfId="5882"/>
    <cellStyle name="常规 2 2 2 3 3 9" xfId="5883"/>
    <cellStyle name="常规 2 2 2 3 4" xfId="5884"/>
    <cellStyle name="常规 2 2 2 3 5" xfId="5885"/>
    <cellStyle name="常规 2 2 2 3 6" xfId="5886"/>
    <cellStyle name="计算 3 2 2" xfId="5887"/>
    <cellStyle name="常规 2 2 2 3 7" xfId="5888"/>
    <cellStyle name="计算 3 2 3" xfId="5889"/>
    <cellStyle name="常规 2 2 2 3 8" xfId="5890"/>
    <cellStyle name="计算 3 2 4" xfId="5891"/>
    <cellStyle name="常规 2 2 2 3 9" xfId="5892"/>
    <cellStyle name="计算 3 2 5" xfId="5893"/>
    <cellStyle name="常规 2 2 2 4" xfId="5894"/>
    <cellStyle name="常规 2 2 2 4 10" xfId="5895"/>
    <cellStyle name="常规 2 2 2 4 11" xfId="5896"/>
    <cellStyle name="常规 2 2 2 4 12" xfId="5897"/>
    <cellStyle name="常规 2 2 2 4 13" xfId="5898"/>
    <cellStyle name="常规 2 2 2 4 14" xfId="5899"/>
    <cellStyle name="常规 2 2 2 4 15" xfId="5900"/>
    <cellStyle name="常规 2 2 2 4 2" xfId="5901"/>
    <cellStyle name="常规 2 2 2 4 2 2" xfId="5902"/>
    <cellStyle name="常规 2 2 2 4 2 3" xfId="5903"/>
    <cellStyle name="常规 2 2 2 4 2 4" xfId="5904"/>
    <cellStyle name="常规 2 2 2 4 2 5" xfId="5905"/>
    <cellStyle name="常规 2 2 2 4 3" xfId="5906"/>
    <cellStyle name="常规 2 2 2 4 3 11" xfId="5907"/>
    <cellStyle name="常规 3 2 3 2 5" xfId="5908"/>
    <cellStyle name="常规 2 2 2 4 3 12" xfId="5909"/>
    <cellStyle name="常规 2 2 2 4 3 13" xfId="5910"/>
    <cellStyle name="常规 2 2 2 4 3 2" xfId="5911"/>
    <cellStyle name="常规 2 2 2 4 3 3" xfId="5912"/>
    <cellStyle name="常规 2 2 2 4 3 4" xfId="5913"/>
    <cellStyle name="常规 2 2 2 4 3 5" xfId="5914"/>
    <cellStyle name="常规 2 2 2 4 3 6" xfId="5915"/>
    <cellStyle name="常规 2 2 2 4 3 7" xfId="5916"/>
    <cellStyle name="常规 2 2 2 4 3 8" xfId="5917"/>
    <cellStyle name="常规 2 2 2 4 3 9" xfId="5918"/>
    <cellStyle name="常规 2 2 2 4 4" xfId="5919"/>
    <cellStyle name="常规 2 2 2 4 5" xfId="5920"/>
    <cellStyle name="常规 2 2 2 4 6" xfId="5921"/>
    <cellStyle name="计算 3 3 2" xfId="5922"/>
    <cellStyle name="常规 2 2 2 4 7" xfId="5923"/>
    <cellStyle name="计算 3 3 3" xfId="5924"/>
    <cellStyle name="常规 2 2 2 4 8" xfId="5925"/>
    <cellStyle name="计算 3 3 4" xfId="5926"/>
    <cellStyle name="常规 2 2 2 4 9" xfId="5927"/>
    <cellStyle name="计算 3 3 5" xfId="5928"/>
    <cellStyle name="常规 2 2 2 4_2016-2018年财政规划附表(2)" xfId="5929"/>
    <cellStyle name="常规 2 2 2 5" xfId="5930"/>
    <cellStyle name="常规 2 2 2 5 2" xfId="5931"/>
    <cellStyle name="常规 2 2 2 5 3" xfId="5932"/>
    <cellStyle name="常规 2 2 2 5 4" xfId="5933"/>
    <cellStyle name="常规 2 2 2 5 5" xfId="5934"/>
    <cellStyle name="常规 2 2 2 6" xfId="5935"/>
    <cellStyle name="常规 2 2 2 6 10" xfId="5936"/>
    <cellStyle name="常规 2 2 2 6 11" xfId="5937"/>
    <cellStyle name="常规 2 2 2 6 12" xfId="5938"/>
    <cellStyle name="常规 2 2 2 6 13" xfId="5939"/>
    <cellStyle name="常规 2 2 2 6 2" xfId="5940"/>
    <cellStyle name="常规 2 2 2 6 8" xfId="5941"/>
    <cellStyle name="计算 3 5 4" xfId="5942"/>
    <cellStyle name="常规 2 2 2 6 9" xfId="5943"/>
    <cellStyle name="计算 3 5 5" xfId="5944"/>
    <cellStyle name="适中 5 3 2" xfId="5945"/>
    <cellStyle name="常规 2 2 2 7" xfId="5946"/>
    <cellStyle name="常规 2 2 2 8" xfId="5947"/>
    <cellStyle name="常规 2 2 2 9" xfId="5948"/>
    <cellStyle name="常规 2 2 2_2015.1.3县级预算表" xfId="5949"/>
    <cellStyle name="链接单元格 3" xfId="5950"/>
    <cellStyle name="常规 2 2 3" xfId="5951"/>
    <cellStyle name="输出 2 3 5" xfId="5952"/>
    <cellStyle name="常规 2 2 3 10" xfId="5953"/>
    <cellStyle name="常规 2 2 3 11" xfId="5954"/>
    <cellStyle name="常规 2 2 3 12" xfId="5955"/>
    <cellStyle name="常规 2 2 3 13" xfId="5956"/>
    <cellStyle name="常规 2 2 3 14" xfId="5957"/>
    <cellStyle name="常规 2 2 3 15" xfId="5958"/>
    <cellStyle name="常规 2 2 3 16" xfId="5959"/>
    <cellStyle name="常规 2 2 3 17" xfId="5960"/>
    <cellStyle name="常规 2 2 3 2" xfId="5961"/>
    <cellStyle name="常规 2 2 3 2 10" xfId="5962"/>
    <cellStyle name="常规 2 2 3 2 11" xfId="5963"/>
    <cellStyle name="常规 2 2 3 2 12" xfId="5964"/>
    <cellStyle name="常规 2 2 3 2 13" xfId="5965"/>
    <cellStyle name="适中 2" xfId="5966"/>
    <cellStyle name="常规 2 2 3 2 14" xfId="5967"/>
    <cellStyle name="适中 3" xfId="5968"/>
    <cellStyle name="常规 2 2 3 2 15" xfId="5969"/>
    <cellStyle name="适中 4" xfId="5970"/>
    <cellStyle name="常规 2 2 3 2 2" xfId="5971"/>
    <cellStyle name="常规 2 2 3 2 2 2" xfId="5972"/>
    <cellStyle name="常规 2 2 3 2 2 3" xfId="5973"/>
    <cellStyle name="常规 2 2 3 2 2 4" xfId="5974"/>
    <cellStyle name="常规 2 2 3 2 2 5" xfId="5975"/>
    <cellStyle name="常规 2 2 3 2 3" xfId="5976"/>
    <cellStyle name="常规 2 2 3 2 3 10" xfId="5977"/>
    <cellStyle name="常规 2 2 3 2 3 11" xfId="5978"/>
    <cellStyle name="常规 2 2 3 2 3 12" xfId="5979"/>
    <cellStyle name="常规 2 2 3 2 3 13" xfId="5980"/>
    <cellStyle name="常规 2 2 3 2 3 2" xfId="5981"/>
    <cellStyle name="适中 2 2 16" xfId="5982"/>
    <cellStyle name="常规 2 2 3 2 3 3" xfId="5983"/>
    <cellStyle name="常规 2 2 3 2 3 4" xfId="5984"/>
    <cellStyle name="常规 2 2 3 2 3 5" xfId="5985"/>
    <cellStyle name="常规 2 2 3 2 3 6" xfId="5986"/>
    <cellStyle name="常规 2 2 3 2 3 7" xfId="5987"/>
    <cellStyle name="常规 2 2 3 2 3 8" xfId="5988"/>
    <cellStyle name="常规 2 2 3 2 3 9" xfId="5989"/>
    <cellStyle name="常规 2 2 3 2 4" xfId="5990"/>
    <cellStyle name="常规 2 2 3 2 5" xfId="5991"/>
    <cellStyle name="好 4 2 2 3 2" xfId="5992"/>
    <cellStyle name="常规 2 2 3 2 6" xfId="5993"/>
    <cellStyle name="好 4 2 2 3 3" xfId="5994"/>
    <cellStyle name="常规 2 2 3 2 7" xfId="5995"/>
    <cellStyle name="好 4 2 2 3 4" xfId="5996"/>
    <cellStyle name="常规 2 2 3 2 8" xfId="5997"/>
    <cellStyle name="好 4 2 2 3 5" xfId="5998"/>
    <cellStyle name="常规 2 2 3 2 9" xfId="5999"/>
    <cellStyle name="好 4 2 2 3 6" xfId="6000"/>
    <cellStyle name="常规 2 2 3 2_2016-2018年财政规划附表(2)" xfId="6001"/>
    <cellStyle name="常规 2 2 3 3" xfId="6002"/>
    <cellStyle name="常规 2 2 3 3 10" xfId="6003"/>
    <cellStyle name="常规 2 2 3 3 11" xfId="6004"/>
    <cellStyle name="常规 2 2 3 3 12" xfId="6005"/>
    <cellStyle name="常规 2 2 3 3 13" xfId="6006"/>
    <cellStyle name="常规 2 2 3 3 14" xfId="6007"/>
    <cellStyle name="常规 2 2 3 3 15" xfId="6008"/>
    <cellStyle name="常规 2 2 3 3 2" xfId="6009"/>
    <cellStyle name="常规 2 2 3 3 3" xfId="6010"/>
    <cellStyle name="常规 2 2 3 3 3 10" xfId="6011"/>
    <cellStyle name="常规 2 2 3 3 3 11" xfId="6012"/>
    <cellStyle name="常规 2 2 3 3 3 12" xfId="6013"/>
    <cellStyle name="常规 2 2 3 3 3 13" xfId="6014"/>
    <cellStyle name="常规 2 2 3 3 3 2" xfId="6015"/>
    <cellStyle name="常规 2 2 3 3 3 3" xfId="6016"/>
    <cellStyle name="常规 2 2 3 3 3 4" xfId="6017"/>
    <cellStyle name="常规 2 2 3 3 3 5" xfId="6018"/>
    <cellStyle name="常规 2 2 3 3 3 6" xfId="6019"/>
    <cellStyle name="常规 2 2 3 3 3 7" xfId="6020"/>
    <cellStyle name="常规 2 2 3 3 3 8" xfId="6021"/>
    <cellStyle name="常规 2 2 3 3 3 9" xfId="6022"/>
    <cellStyle name="常规 2 2 3 3 4" xfId="6023"/>
    <cellStyle name="常规 2 2 3 3 5" xfId="6024"/>
    <cellStyle name="常规 2 2 3 3 6" xfId="6025"/>
    <cellStyle name="计算 4 2 2" xfId="6026"/>
    <cellStyle name="常规 2 2 3 3 7" xfId="6027"/>
    <cellStyle name="计算 4 2 3" xfId="6028"/>
    <cellStyle name="常规 2 2 3 3 8" xfId="6029"/>
    <cellStyle name="计算 4 2 4" xfId="6030"/>
    <cellStyle name="常规 2 2 3 3 9" xfId="6031"/>
    <cellStyle name="计算 4 2 5" xfId="6032"/>
    <cellStyle name="注释 2 2 4 10" xfId="6033"/>
    <cellStyle name="常规 2 2 3 3_2016-2018年财政规划附表(2)" xfId="6034"/>
    <cellStyle name="注释 5 2 12" xfId="6035"/>
    <cellStyle name="常规 2 2 3 4" xfId="6036"/>
    <cellStyle name="常规 2 2 3 4 2" xfId="6037"/>
    <cellStyle name="常规 2 2 3 4 3" xfId="6038"/>
    <cellStyle name="常规 2 2 3 4 4" xfId="6039"/>
    <cellStyle name="常规 2 2 3 4 5" xfId="6040"/>
    <cellStyle name="常规 2 2 3 5" xfId="6041"/>
    <cellStyle name="常规 2 2 3 5 10" xfId="6042"/>
    <cellStyle name="常规 4 3 4 2 4" xfId="6043"/>
    <cellStyle name="常规 2 2 3 5 11" xfId="6044"/>
    <cellStyle name="常规 4 3 4 2 5" xfId="6045"/>
    <cellStyle name="输入 3 3 2 2" xfId="6046"/>
    <cellStyle name="常规 2 2 3 5 12" xfId="6047"/>
    <cellStyle name="输入 3 3 2 3" xfId="6048"/>
    <cellStyle name="常规 2 2 3 5 2" xfId="6049"/>
    <cellStyle name="常规 2 2 3 5 3" xfId="6050"/>
    <cellStyle name="常规 2 2 3 5 4" xfId="6051"/>
    <cellStyle name="常规 2 2 3 5 5" xfId="6052"/>
    <cellStyle name="常规 2 2 3 5 6" xfId="6053"/>
    <cellStyle name="计算 4 4 2" xfId="6054"/>
    <cellStyle name="常规 2 2 3 5 7" xfId="6055"/>
    <cellStyle name="计算 4 4 3" xfId="6056"/>
    <cellStyle name="常规 2 2 3 5 8" xfId="6057"/>
    <cellStyle name="计算 4 4 4" xfId="6058"/>
    <cellStyle name="常规 2 2 3 5 9" xfId="6059"/>
    <cellStyle name="计算 4 4 5" xfId="6060"/>
    <cellStyle name="适中 6 2 2" xfId="6061"/>
    <cellStyle name="常规 2 2 3 6" xfId="6062"/>
    <cellStyle name="常规 2 2 3 8" xfId="6063"/>
    <cellStyle name="常规 2 2 3 9" xfId="6064"/>
    <cellStyle name="常规 2 2 3_2015.1.3县级预算表" xfId="6065"/>
    <cellStyle name="检查单元格 5 2 3 8" xfId="6066"/>
    <cellStyle name="常规 2 2 4" xfId="6067"/>
    <cellStyle name="输出 2 3 6" xfId="6068"/>
    <cellStyle name="常规 2 2 4 10" xfId="6069"/>
    <cellStyle name="常规 2 2 4 11" xfId="6070"/>
    <cellStyle name="常规 2 2 4 12" xfId="6071"/>
    <cellStyle name="常规 2 2 4 13" xfId="6072"/>
    <cellStyle name="常规 2 2 4 14" xfId="6073"/>
    <cellStyle name="常规 2 2 4 15" xfId="6074"/>
    <cellStyle name="常规 2 2 4 2 2" xfId="6075"/>
    <cellStyle name="常规 4 3 4 3 11" xfId="6076"/>
    <cellStyle name="常规 2 2 4 2 3" xfId="6077"/>
    <cellStyle name="常规 4 3 4 3 12" xfId="6078"/>
    <cellStyle name="输入 3 4_2016-2018年财政规划附表(2)" xfId="6079"/>
    <cellStyle name="常规 2 2 4 2 4" xfId="6080"/>
    <cellStyle name="常规 4 3 4 3 13" xfId="6081"/>
    <cellStyle name="常规 2 2 4 2 5" xfId="6082"/>
    <cellStyle name="常规 2 2 4 3 10" xfId="6083"/>
    <cellStyle name="常规 2 2 4 3 11" xfId="6084"/>
    <cellStyle name="常规 2 2 4 3 12" xfId="6085"/>
    <cellStyle name="常规 2 2 4 3 13" xfId="6086"/>
    <cellStyle name="常规 2 2 4 3 2" xfId="6087"/>
    <cellStyle name="常规 2 2 4 3 3" xfId="6088"/>
    <cellStyle name="常规 2 2 4 3 4" xfId="6089"/>
    <cellStyle name="常规 2 2 4 3 5" xfId="6090"/>
    <cellStyle name="常规 2 2 4 3 6" xfId="6091"/>
    <cellStyle name="计算 5 2 2" xfId="6092"/>
    <cellStyle name="常规 2 2 4 3 7" xfId="6093"/>
    <cellStyle name="计算 5 2 3" xfId="6094"/>
    <cellStyle name="常规 2 2 4 3 8" xfId="6095"/>
    <cellStyle name="计算 5 2 4" xfId="6096"/>
    <cellStyle name="输出 3 2 4 10" xfId="6097"/>
    <cellStyle name="常规 2 2 4 3 9" xfId="6098"/>
    <cellStyle name="计算 5 2 5" xfId="6099"/>
    <cellStyle name="输出 3 2 4 11" xfId="6100"/>
    <cellStyle name="常规 2 2 4 5" xfId="6101"/>
    <cellStyle name="警告文本 3 3 3 9" xfId="6102"/>
    <cellStyle name="常规 2 2 4 6" xfId="6103"/>
    <cellStyle name="常规 2 2 4 7" xfId="6104"/>
    <cellStyle name="常规 2 2 4 8" xfId="6105"/>
    <cellStyle name="常规 2 2 4 9" xfId="6106"/>
    <cellStyle name="常规 2 2 4_2016-2018年财政规划附表(2)" xfId="6107"/>
    <cellStyle name="常规 2 2 5" xfId="6108"/>
    <cellStyle name="输出 2 3 7" xfId="6109"/>
    <cellStyle name="常规 2 2 5 10" xfId="6110"/>
    <cellStyle name="常规 2 2 5 11" xfId="6111"/>
    <cellStyle name="常规 2 2 5 12" xfId="6112"/>
    <cellStyle name="常规 2 2 5 13" xfId="6113"/>
    <cellStyle name="常规 2 2 5 14" xfId="6114"/>
    <cellStyle name="常规 2 2 5 15" xfId="6115"/>
    <cellStyle name="常规 2 2 5 2" xfId="6116"/>
    <cellStyle name="常规 2 2 5 2 2" xfId="6117"/>
    <cellStyle name="常规 2 2 5 2 3" xfId="6118"/>
    <cellStyle name="常规 2 2 5 2 4" xfId="6119"/>
    <cellStyle name="常规 2 2 5 2 5" xfId="6120"/>
    <cellStyle name="常规 2 2 5 3" xfId="6121"/>
    <cellStyle name="常规 2 2 5 3 10" xfId="6122"/>
    <cellStyle name="警告文本 3 2 2 3 4" xfId="6123"/>
    <cellStyle name="常规 2 2 5 3 11" xfId="6124"/>
    <cellStyle name="警告文本 3 2 2 3 5" xfId="6125"/>
    <cellStyle name="常规 2 2 5 3 12" xfId="6126"/>
    <cellStyle name="解释性文本 4_2015.1.3县级预算表" xfId="6127"/>
    <cellStyle name="警告文本 3 2 2 3 6" xfId="6128"/>
    <cellStyle name="常规 2 2 5 3 13" xfId="6129"/>
    <cellStyle name="警告文本 3 2 2 3 7" xfId="6130"/>
    <cellStyle name="常规 2 2 5 3 2" xfId="6131"/>
    <cellStyle name="常规 2 2 5 3 3" xfId="6132"/>
    <cellStyle name="常规 2 2 5 3 4" xfId="6133"/>
    <cellStyle name="常规 2 2 5 3 5" xfId="6134"/>
    <cellStyle name="常规 2 2 5 3 6" xfId="6135"/>
    <cellStyle name="计算 6 2 2" xfId="6136"/>
    <cellStyle name="常规 2 2 5 3 7" xfId="6137"/>
    <cellStyle name="计算 6 2 3" xfId="6138"/>
    <cellStyle name="常规 2 2 5 3 8" xfId="6139"/>
    <cellStyle name="计算 6 2 4" xfId="6140"/>
    <cellStyle name="常规 2 2 5 3 9" xfId="6141"/>
    <cellStyle name="计算 6 2 5" xfId="6142"/>
    <cellStyle name="常规 2 2 5 4" xfId="6143"/>
    <cellStyle name="常规 2 2 5 5" xfId="6144"/>
    <cellStyle name="常规 2 2 5 6" xfId="6145"/>
    <cellStyle name="常规 2 2 5 7" xfId="6146"/>
    <cellStyle name="常规 2 2 5 8" xfId="6147"/>
    <cellStyle name="常规 2 2 5 9" xfId="6148"/>
    <cellStyle name="常规 2 2 5_2016-2018年财政规划附表(2)" xfId="6149"/>
    <cellStyle name="常规 5 6 13" xfId="6150"/>
    <cellStyle name="常规 2 2 6" xfId="6151"/>
    <cellStyle name="输出 2 3 8" xfId="6152"/>
    <cellStyle name="注释 5 3 3 10" xfId="6153"/>
    <cellStyle name="常规 2 2 6 10" xfId="6154"/>
    <cellStyle name="常规 2 2 6 11" xfId="6155"/>
    <cellStyle name="常规 2 2 6 12" xfId="6156"/>
    <cellStyle name="常规 2 2 6 13" xfId="6157"/>
    <cellStyle name="常规 2 2 6 2" xfId="6158"/>
    <cellStyle name="常规 2 2 6 3" xfId="6159"/>
    <cellStyle name="常规 2 2 6 4" xfId="6160"/>
    <cellStyle name="常规 2 2 6 5" xfId="6161"/>
    <cellStyle name="常规 2 2 6 6" xfId="6162"/>
    <cellStyle name="常规 2 2 6 7" xfId="6163"/>
    <cellStyle name="常规 2 2 6 8" xfId="6164"/>
    <cellStyle name="常规 2 2 6 9" xfId="6165"/>
    <cellStyle name="常规 2 2 7" xfId="6166"/>
    <cellStyle name="输出 2 3 9" xfId="6167"/>
    <cellStyle name="注释 5 3 3 11" xfId="6168"/>
    <cellStyle name="常规 2 2 8" xfId="6169"/>
    <cellStyle name="注释 5 3 3 12" xfId="6170"/>
    <cellStyle name="常规 2 2 9" xfId="6171"/>
    <cellStyle name="注释 5 3 3 13" xfId="6172"/>
    <cellStyle name="常规 2 3" xfId="6173"/>
    <cellStyle name="常规 2 3 10" xfId="6174"/>
    <cellStyle name="常规 2 3 2" xfId="6175"/>
    <cellStyle name="输出 2 4 4" xfId="6176"/>
    <cellStyle name="常规 2 3 2 10" xfId="6177"/>
    <cellStyle name="常规 2 3 2 11" xfId="6178"/>
    <cellStyle name="常规 2 3 2 12" xfId="6179"/>
    <cellStyle name="常规 2 3 2 13" xfId="6180"/>
    <cellStyle name="常规 2 3 2 14" xfId="6181"/>
    <cellStyle name="常规 2 3 2 15" xfId="6182"/>
    <cellStyle name="常规 2 3 2 16" xfId="6183"/>
    <cellStyle name="链接单元格 4 2 3 2" xfId="6184"/>
    <cellStyle name="常规 2 3 2 17" xfId="6185"/>
    <cellStyle name="链接单元格 4 2 3 3" xfId="6186"/>
    <cellStyle name="常规 2 3 2 18" xfId="6187"/>
    <cellStyle name="链接单元格 4 2 3 4" xfId="6188"/>
    <cellStyle name="常规 2 3 2 2" xfId="6189"/>
    <cellStyle name="常规 2 3 2 2 10" xfId="6190"/>
    <cellStyle name="常规 2 3 2 2 11" xfId="6191"/>
    <cellStyle name="常规 2 3 2 2 12" xfId="6192"/>
    <cellStyle name="常规 2 3 2 2 13" xfId="6193"/>
    <cellStyle name="常规 2 3 2 2 14" xfId="6194"/>
    <cellStyle name="常规 2 3 2 2 15" xfId="6195"/>
    <cellStyle name="常规 2 3 2 2 16" xfId="6196"/>
    <cellStyle name="常规 2 3 2 2 2" xfId="6197"/>
    <cellStyle name="检查单元格 4 6 4" xfId="6198"/>
    <cellStyle name="常规 2 3 2 2 2 10" xfId="6199"/>
    <cellStyle name="常规 2 3 2 2 2 11" xfId="6200"/>
    <cellStyle name="常规 2 3 2 2 2 2" xfId="6201"/>
    <cellStyle name="常规 2 3 2 2 2 2 2" xfId="6202"/>
    <cellStyle name="常规 2 3 2 2 2 2 3" xfId="6203"/>
    <cellStyle name="常规 2 3 2 2 2 2 4" xfId="6204"/>
    <cellStyle name="常规 2 3 2 2 2 2 5" xfId="6205"/>
    <cellStyle name="常规 2 3 2 2 2 3" xfId="6206"/>
    <cellStyle name="常规 2 3 2 2 2 3 10" xfId="6207"/>
    <cellStyle name="常规 2 3 2 2 2 3 11" xfId="6208"/>
    <cellStyle name="常规 2 3 2 2 2 3 12" xfId="6209"/>
    <cellStyle name="常规 2 3 2 2 2 3 13" xfId="6210"/>
    <cellStyle name="常规 2 3 2 2 2 3 4" xfId="6211"/>
    <cellStyle name="常规 2 3 2 2 2 3 5" xfId="6212"/>
    <cellStyle name="常规 2 3 2 2 2 3 6" xfId="6213"/>
    <cellStyle name="常规 2 3 2 2 2 3 7" xfId="6214"/>
    <cellStyle name="常规 2 3 2 2 2 3 8" xfId="6215"/>
    <cellStyle name="常规 2 3 2 2 2 3 9" xfId="6216"/>
    <cellStyle name="常规 2 3 2 2 2 5" xfId="6217"/>
    <cellStyle name="常规 2 3 2 2 2 6" xfId="6218"/>
    <cellStyle name="常规 2 3 2 2 3" xfId="6219"/>
    <cellStyle name="检查单元格 4 6 5" xfId="6220"/>
    <cellStyle name="常规 2 3 2 2 3 2" xfId="6221"/>
    <cellStyle name="常规 2 3 2 2 3 3" xfId="6222"/>
    <cellStyle name="常规 2 3 2 2 3 4" xfId="6223"/>
    <cellStyle name="常规 2 3 2 2 3 5" xfId="6224"/>
    <cellStyle name="常规 2 3 2 2 4" xfId="6225"/>
    <cellStyle name="检查单元格 4 6 6" xfId="6226"/>
    <cellStyle name="常规 2 3 2 2 4 13" xfId="6227"/>
    <cellStyle name="输入 3 3 3 8" xfId="6228"/>
    <cellStyle name="常规 2 3 2 2 4 2" xfId="6229"/>
    <cellStyle name="警告文本 5 2 5" xfId="6230"/>
    <cellStyle name="常规 2 3 2 2 4 3" xfId="6231"/>
    <cellStyle name="警告文本 5 2 6" xfId="6232"/>
    <cellStyle name="常规 2 3 2 2 4 4" xfId="6233"/>
    <cellStyle name="警告文本 5 2 7" xfId="6234"/>
    <cellStyle name="常规 2 3 2 2 4 5" xfId="6235"/>
    <cellStyle name="警告文本 5 2 8" xfId="6236"/>
    <cellStyle name="常规 2 3 2 2 4 6" xfId="6237"/>
    <cellStyle name="常规 2 9 3 10" xfId="6238"/>
    <cellStyle name="警告文本 5 2 9" xfId="6239"/>
    <cellStyle name="输入 3 3 10" xfId="6240"/>
    <cellStyle name="常规 2 3 2 2 4 7" xfId="6241"/>
    <cellStyle name="常规 2 9 3 11" xfId="6242"/>
    <cellStyle name="输入 3 3 11" xfId="6243"/>
    <cellStyle name="常规 2 3 2 2 4 8" xfId="6244"/>
    <cellStyle name="常规 2 9 3 12" xfId="6245"/>
    <cellStyle name="输入 3 3 12" xfId="6246"/>
    <cellStyle name="常规 2 3 2 2 4 9" xfId="6247"/>
    <cellStyle name="常规 2 9 3 13" xfId="6248"/>
    <cellStyle name="输入 3 3 13" xfId="6249"/>
    <cellStyle name="常规 2 3 2 2 5" xfId="6250"/>
    <cellStyle name="检查单元格 4 6 7" xfId="6251"/>
    <cellStyle name="常规 2 3 2 2 6" xfId="6252"/>
    <cellStyle name="检查单元格 4 6 8" xfId="6253"/>
    <cellStyle name="常规 2 3 2 2 7" xfId="6254"/>
    <cellStyle name="检查单元格 4 6 9" xfId="6255"/>
    <cellStyle name="常规 2 3 2 2 8" xfId="6256"/>
    <cellStyle name="常规 2 3 2 2 9" xfId="6257"/>
    <cellStyle name="常规 2 3 2 2_2015.1.3县级预算表" xfId="6258"/>
    <cellStyle name="常规 2 3 2 3" xfId="6259"/>
    <cellStyle name="常规 2 3 2 3 10" xfId="6260"/>
    <cellStyle name="常规 2 3 2 3 11" xfId="6261"/>
    <cellStyle name="常规 2 3 2 3 12" xfId="6262"/>
    <cellStyle name="常规 2 3 2 3 13" xfId="6263"/>
    <cellStyle name="常规 2 3 2 3 14" xfId="6264"/>
    <cellStyle name="常规 2 3 2 3 15" xfId="6265"/>
    <cellStyle name="常规 2 3 2 3 2 2" xfId="6266"/>
    <cellStyle name="常规 2 3 2 3 2 3" xfId="6267"/>
    <cellStyle name="常规 2 3 2 3 2 4" xfId="6268"/>
    <cellStyle name="常规 2 3 2 3 2 5" xfId="6269"/>
    <cellStyle name="链接单元格 3 6 10" xfId="6270"/>
    <cellStyle name="常规 2 3 2 3 3 10" xfId="6271"/>
    <cellStyle name="常规 2 3 2 3 3 11" xfId="6272"/>
    <cellStyle name="常规 2 3 2 3 3 12" xfId="6273"/>
    <cellStyle name="常规 2 3 2 3 3 13" xfId="6274"/>
    <cellStyle name="常规 2 3 2 3 3 2" xfId="6275"/>
    <cellStyle name="常规 2 3 2 3 3 3" xfId="6276"/>
    <cellStyle name="常规 2 3 2 3 3 4" xfId="6277"/>
    <cellStyle name="常规 2 3 2 3 3 5" xfId="6278"/>
    <cellStyle name="常规 2 3 2 3 3 6" xfId="6279"/>
    <cellStyle name="常规 2 3 2 3 3 7" xfId="6280"/>
    <cellStyle name="常规 2 3 2 3 3 8" xfId="6281"/>
    <cellStyle name="常规 2 3 2 3 3 9" xfId="6282"/>
    <cellStyle name="常规 2 3 2 3 8" xfId="6283"/>
    <cellStyle name="常规 2 3 2 3 9" xfId="6284"/>
    <cellStyle name="常规 2 3 2 3_2016-2018年财政规划附表(2)" xfId="6285"/>
    <cellStyle name="常规 2 3 2 4" xfId="6286"/>
    <cellStyle name="常规 2 3 2 4 10" xfId="6287"/>
    <cellStyle name="常规 2 3 2 4 11" xfId="6288"/>
    <cellStyle name="常规 2 3 2 4 12" xfId="6289"/>
    <cellStyle name="常规 2 3 2 4 13" xfId="6290"/>
    <cellStyle name="常规 2 3 2 4 14" xfId="6291"/>
    <cellStyle name="常规 2 3 2 4 15" xfId="6292"/>
    <cellStyle name="常规 2 3 2 4 2" xfId="6293"/>
    <cellStyle name="常规 2 3 2 4 2 2" xfId="6294"/>
    <cellStyle name="常规 2 3 2 4 2 3" xfId="6295"/>
    <cellStyle name="常规 2 3 2 4 2 4" xfId="6296"/>
    <cellStyle name="常规 2 3 2 4 2 5" xfId="6297"/>
    <cellStyle name="常规 2 3 2 4 3" xfId="6298"/>
    <cellStyle name="常规 2 3 2 4 3 10" xfId="6299"/>
    <cellStyle name="常规 2 3 2 4 3 11" xfId="6300"/>
    <cellStyle name="常规 2 3 2 4 3 12" xfId="6301"/>
    <cellStyle name="常规 2 3 2 4 3 13" xfId="6302"/>
    <cellStyle name="常规 2 3 2 4 3 2" xfId="6303"/>
    <cellStyle name="常规 2 3 2 4 3 3" xfId="6304"/>
    <cellStyle name="常规 2 3 2 4 3 4" xfId="6305"/>
    <cellStyle name="常规 2 3 2 4 3 5" xfId="6306"/>
    <cellStyle name="常规 2 3 2 4 3 6" xfId="6307"/>
    <cellStyle name="常规 2 3 2 4 3 7" xfId="6308"/>
    <cellStyle name="常规 2 3 2 4 3 8" xfId="6309"/>
    <cellStyle name="常规 2 3 2 4 3 9" xfId="6310"/>
    <cellStyle name="常规 2 3 2 4 4" xfId="6311"/>
    <cellStyle name="常规 2 3 2 4 5" xfId="6312"/>
    <cellStyle name="常规 2 3 2 4 6" xfId="6313"/>
    <cellStyle name="常规 2 3 2 4 7" xfId="6314"/>
    <cellStyle name="常规 2 3 2 4 8" xfId="6315"/>
    <cellStyle name="常规 2 3 2 4 9" xfId="6316"/>
    <cellStyle name="常规 2 3 2 4_2016-2018年财政规划附表(2)" xfId="6317"/>
    <cellStyle name="常规 2 3 2 5" xfId="6318"/>
    <cellStyle name="常规 2 3 2 5 2" xfId="6319"/>
    <cellStyle name="常规 2 3 2 5 3" xfId="6320"/>
    <cellStyle name="常规 2 3 2 5 4" xfId="6321"/>
    <cellStyle name="常规 2 3 2 5 5" xfId="6322"/>
    <cellStyle name="常规 2 3 2 6" xfId="6323"/>
    <cellStyle name="常规 2 3 2 6 10" xfId="6324"/>
    <cellStyle name="常规 2 3 2 6 11" xfId="6325"/>
    <cellStyle name="常规 2 3 2 6 12" xfId="6326"/>
    <cellStyle name="常规 2 3 2 6 13" xfId="6327"/>
    <cellStyle name="常规 2 3 2 6 2" xfId="6328"/>
    <cellStyle name="常规 2 3 2 6 3" xfId="6329"/>
    <cellStyle name="常规 2 3 2 6 4" xfId="6330"/>
    <cellStyle name="注释 3 3 10" xfId="6331"/>
    <cellStyle name="常规 2 3 2 6 5" xfId="6332"/>
    <cellStyle name="注释 3 3 11" xfId="6333"/>
    <cellStyle name="常规 2 3 2 6 6" xfId="6334"/>
    <cellStyle name="注释 3 3 12" xfId="6335"/>
    <cellStyle name="常规 2 3 2 6 7" xfId="6336"/>
    <cellStyle name="注释 3 3 13" xfId="6337"/>
    <cellStyle name="常规 2 3 2 6 8" xfId="6338"/>
    <cellStyle name="注释 3 3 14" xfId="6339"/>
    <cellStyle name="常规 2 3 2 6 9" xfId="6340"/>
    <cellStyle name="注释 3 3 15" xfId="6341"/>
    <cellStyle name="常规 2 3 2 7" xfId="6342"/>
    <cellStyle name="常规 2 3 2 8" xfId="6343"/>
    <cellStyle name="常规 2 3 2 9" xfId="6344"/>
    <cellStyle name="常规 2 3 2_2015.1.3县级预算表" xfId="6345"/>
    <cellStyle name="常规 2 3 3" xfId="6346"/>
    <cellStyle name="输出 2 4 5" xfId="6347"/>
    <cellStyle name="常规 2 3 3 10" xfId="6348"/>
    <cellStyle name="常规 2 3 3 11" xfId="6349"/>
    <cellStyle name="常规 2 3 3 12" xfId="6350"/>
    <cellStyle name="常规 2 3 3 13" xfId="6351"/>
    <cellStyle name="常规 2 3 3 14" xfId="6352"/>
    <cellStyle name="常规 2 3 3 15" xfId="6353"/>
    <cellStyle name="常规 2 3 3 16" xfId="6354"/>
    <cellStyle name="常规 2 3 3 17" xfId="6355"/>
    <cellStyle name="常规 2 3 3 2" xfId="6356"/>
    <cellStyle name="常规 2 3 3 2 10" xfId="6357"/>
    <cellStyle name="常规 2 3 3 2 11" xfId="6358"/>
    <cellStyle name="常规 2 3 3 2 12" xfId="6359"/>
    <cellStyle name="常规 2 3 3 2 13" xfId="6360"/>
    <cellStyle name="常规 2 3 3 2 14" xfId="6361"/>
    <cellStyle name="常规 2 3 3 2 15" xfId="6362"/>
    <cellStyle name="常规 2 3 3 2 2" xfId="6363"/>
    <cellStyle name="常规 2 3 3 2 2 2" xfId="6364"/>
    <cellStyle name="常规 2 3 3 2 2 3" xfId="6365"/>
    <cellStyle name="常规 2 3 3 2 2 4" xfId="6366"/>
    <cellStyle name="常规 2 3 3 2 2 5" xfId="6367"/>
    <cellStyle name="常规 2 3 3 2 3" xfId="6368"/>
    <cellStyle name="常规 2 3 3 2 3 10" xfId="6369"/>
    <cellStyle name="常规 2 3 3 2 3 11" xfId="6370"/>
    <cellStyle name="常规 2 3 3 2 3 12" xfId="6371"/>
    <cellStyle name="常规 2 3 3 2 3 13" xfId="6372"/>
    <cellStyle name="常规 2 3 3 2 3 2" xfId="6373"/>
    <cellStyle name="常规 2 3 3 2 3 3" xfId="6374"/>
    <cellStyle name="常规 2 3 3 2 3 4" xfId="6375"/>
    <cellStyle name="常规 2 3 3 2 3 5" xfId="6376"/>
    <cellStyle name="常规 2 3 3 2 3 6" xfId="6377"/>
    <cellStyle name="常规 2 3 3 2 3 7" xfId="6378"/>
    <cellStyle name="常规 2 3 3 2 3 8" xfId="6379"/>
    <cellStyle name="好 5 2 10" xfId="6380"/>
    <cellStyle name="常规 2 3 3 2 3 9" xfId="6381"/>
    <cellStyle name="好 5 2 11" xfId="6382"/>
    <cellStyle name="常规 2 3 3 2 4" xfId="6383"/>
    <cellStyle name="常规 2 3 3 2 5" xfId="6384"/>
    <cellStyle name="常规 2 3 3 2 6" xfId="6385"/>
    <cellStyle name="常规 2 3 3 2 7" xfId="6386"/>
    <cellStyle name="常规 2 3 3 2 8" xfId="6387"/>
    <cellStyle name="常规 2 3 3 2 9" xfId="6388"/>
    <cellStyle name="常规 2 3 3 2_2016-2018年财政规划附表(2)" xfId="6389"/>
    <cellStyle name="常规 2 3 3 3" xfId="6390"/>
    <cellStyle name="常规 2 3 3 3 13" xfId="6391"/>
    <cellStyle name="常规 2 3 3 3 14" xfId="6392"/>
    <cellStyle name="常规 2 3 3 3 2 2" xfId="6393"/>
    <cellStyle name="链接单元格 2 4_2016-2018年财政规划附表(2)" xfId="6394"/>
    <cellStyle name="常规 2 3 3 3 2 3" xfId="6395"/>
    <cellStyle name="常规 2 3 3 3 2 4" xfId="6396"/>
    <cellStyle name="常规 2 3 3 3 2 5" xfId="6397"/>
    <cellStyle name="常规 2 3 3 3 3 10" xfId="6398"/>
    <cellStyle name="常规 2 3 3 3 3 11" xfId="6399"/>
    <cellStyle name="常规 2 3 3 3 3 12" xfId="6400"/>
    <cellStyle name="常规 2 3 3 3 3 13" xfId="6401"/>
    <cellStyle name="常规 2 3 3 3 3 6" xfId="6402"/>
    <cellStyle name="常规 2 3 3 3 3 7" xfId="6403"/>
    <cellStyle name="常规 2 3 3 3 3 8" xfId="6404"/>
    <cellStyle name="常规 2 3 3 3 3 9" xfId="6405"/>
    <cellStyle name="常规 2 3 3 3 5" xfId="6406"/>
    <cellStyle name="常规 2 3 3 3 6" xfId="6407"/>
    <cellStyle name="常规 2 3 3 3 7" xfId="6408"/>
    <cellStyle name="常规 2 3 3 3 8" xfId="6409"/>
    <cellStyle name="常规 2 3 3 3_2016-2018年财政规划附表(2)" xfId="6410"/>
    <cellStyle name="检查单元格 3 2 12" xfId="6411"/>
    <cellStyle name="常规 2 3 3 4" xfId="6412"/>
    <cellStyle name="常规 2 3 3 4 2" xfId="6413"/>
    <cellStyle name="常规 2 3 3 4 3" xfId="6414"/>
    <cellStyle name="常规 2 3 3 4 4" xfId="6415"/>
    <cellStyle name="常规 2 3 3 4 5" xfId="6416"/>
    <cellStyle name="常规 2 3 3 5" xfId="6417"/>
    <cellStyle name="常规 2 3 3 5 10" xfId="6418"/>
    <cellStyle name="常规 2 3 3 5 11" xfId="6419"/>
    <cellStyle name="常规 2 3 3 5 12" xfId="6420"/>
    <cellStyle name="常规 2 3 3 5 13" xfId="6421"/>
    <cellStyle name="常规 2 3 3 5 2" xfId="6422"/>
    <cellStyle name="适中 2 2 2_2016-2018年财政规划附表(2)" xfId="6423"/>
    <cellStyle name="常规 2 3 3 5 3" xfId="6424"/>
    <cellStyle name="常规 2 3 3 5 4" xfId="6425"/>
    <cellStyle name="常规 2 3 3 5 5" xfId="6426"/>
    <cellStyle name="常规 2 3 3 5 6" xfId="6427"/>
    <cellStyle name="常规 2 3 3 5 7" xfId="6428"/>
    <cellStyle name="常规 2 3 3 5 8" xfId="6429"/>
    <cellStyle name="常规 2 3 3 5 9" xfId="6430"/>
    <cellStyle name="常规 2 3 3 6" xfId="6431"/>
    <cellStyle name="常规 2 3 3 7" xfId="6432"/>
    <cellStyle name="常规 2 3 3 8" xfId="6433"/>
    <cellStyle name="常规 2 3 3 9" xfId="6434"/>
    <cellStyle name="常规 2 3 3_2015.1.3县级预算表" xfId="6435"/>
    <cellStyle name="常规 2 3 4" xfId="6436"/>
    <cellStyle name="输出 2 4 6" xfId="6437"/>
    <cellStyle name="常规 2 3 4 10" xfId="6438"/>
    <cellStyle name="常规 2 3 4 11" xfId="6439"/>
    <cellStyle name="常规 2 3 4 12" xfId="6440"/>
    <cellStyle name="常规 2 3 4 13" xfId="6441"/>
    <cellStyle name="常规 2 3 4 14" xfId="6442"/>
    <cellStyle name="常规 2 3 4 15" xfId="6443"/>
    <cellStyle name="常规 2 3 4 2" xfId="6444"/>
    <cellStyle name="警告文本 3 4 3 6" xfId="6445"/>
    <cellStyle name="常规 2 3 4 2 2" xfId="6446"/>
    <cellStyle name="常规 2 3 4 2 3" xfId="6447"/>
    <cellStyle name="常规 2 3 4 2 4" xfId="6448"/>
    <cellStyle name="常规 2 3 4 2 5" xfId="6449"/>
    <cellStyle name="常规 2 3 4 3" xfId="6450"/>
    <cellStyle name="警告文本 3 4 3 7" xfId="6451"/>
    <cellStyle name="常规 2 3 4 3 13" xfId="6452"/>
    <cellStyle name="常规 2 3 4 3 2" xfId="6453"/>
    <cellStyle name="常规 2 3 4 3 3" xfId="6454"/>
    <cellStyle name="常规 2 3 4 3 4" xfId="6455"/>
    <cellStyle name="常规 2 3 4 3 5" xfId="6456"/>
    <cellStyle name="常规 2 3 4 3 6" xfId="6457"/>
    <cellStyle name="常规 2 3 4 3 7" xfId="6458"/>
    <cellStyle name="常规 2 3 4 3 8" xfId="6459"/>
    <cellStyle name="常规 2 3 4 3 9" xfId="6460"/>
    <cellStyle name="常规 2 3 4 4" xfId="6461"/>
    <cellStyle name="警告文本 3 4 3 8" xfId="6462"/>
    <cellStyle name="常规 2 3 4 5" xfId="6463"/>
    <cellStyle name="警告文本 3 4 3 9" xfId="6464"/>
    <cellStyle name="常规 2 3 4 6" xfId="6465"/>
    <cellStyle name="常规 2 3 4 7" xfId="6466"/>
    <cellStyle name="常规 2 3 4 8" xfId="6467"/>
    <cellStyle name="常规 2 3 4 9" xfId="6468"/>
    <cellStyle name="常规 2 3 4_2016-2018年财政规划附表(2)" xfId="6469"/>
    <cellStyle name="常规 2 3 5" xfId="6470"/>
    <cellStyle name="输出 2 4 7" xfId="6471"/>
    <cellStyle name="常规 2 3 5 10" xfId="6472"/>
    <cellStyle name="常规 2 3 5 11" xfId="6473"/>
    <cellStyle name="常规 2 3 5 12" xfId="6474"/>
    <cellStyle name="常规 2 3 5 13" xfId="6475"/>
    <cellStyle name="常规 2 3 5 14" xfId="6476"/>
    <cellStyle name="常规 2 3 5 15" xfId="6477"/>
    <cellStyle name="常规 2 3 5 2" xfId="6478"/>
    <cellStyle name="常规 2 3 5 2 4" xfId="6479"/>
    <cellStyle name="常规 2 3 5 2 5" xfId="6480"/>
    <cellStyle name="常规 2 3 5 3" xfId="6481"/>
    <cellStyle name="常规 2 3 5 3 10" xfId="6482"/>
    <cellStyle name="常规 2 3 5 3 11" xfId="6483"/>
    <cellStyle name="常规 2 3 5 3 12" xfId="6484"/>
    <cellStyle name="常规 2 3 5 3 13" xfId="6485"/>
    <cellStyle name="常规 2 5 2_2015.1.3县级预算表" xfId="6486"/>
    <cellStyle name="常规 2 3 5 3 2" xfId="6487"/>
    <cellStyle name="常规 2 3 5 3 3" xfId="6488"/>
    <cellStyle name="常规 2 3 5 3 4" xfId="6489"/>
    <cellStyle name="常规 2 3 5 3 5" xfId="6490"/>
    <cellStyle name="常规 2 3 5 3 6" xfId="6491"/>
    <cellStyle name="常规 2 3 5 3 7" xfId="6492"/>
    <cellStyle name="常规 2 3 5 3 8" xfId="6493"/>
    <cellStyle name="常规 2 3 5 3 9" xfId="6494"/>
    <cellStyle name="常规 2 3 5 4" xfId="6495"/>
    <cellStyle name="常规 2 3 5 5" xfId="6496"/>
    <cellStyle name="常规 2 3 5 6" xfId="6497"/>
    <cellStyle name="常规 2 3 5 7" xfId="6498"/>
    <cellStyle name="常规 2 3 5 8" xfId="6499"/>
    <cellStyle name="常规 2 3 5 9" xfId="6500"/>
    <cellStyle name="常规 2 3 5_2016-2018年财政规划附表(2)" xfId="6501"/>
    <cellStyle name="常规 2 3 6" xfId="6502"/>
    <cellStyle name="输出 2 4 8" xfId="6503"/>
    <cellStyle name="常规 2 3 6 10" xfId="6504"/>
    <cellStyle name="常规 2 3 6 11" xfId="6505"/>
    <cellStyle name="常规 4 2 3 2 2" xfId="6506"/>
    <cellStyle name="常规 2 3 6 12" xfId="6507"/>
    <cellStyle name="常规 4 2 3 2 3" xfId="6508"/>
    <cellStyle name="常规 2 3 6 13" xfId="6509"/>
    <cellStyle name="常规 4 2 3 2 4" xfId="6510"/>
    <cellStyle name="常规 2 3 6 2" xfId="6511"/>
    <cellStyle name="常规 2 3 6 3" xfId="6512"/>
    <cellStyle name="常规 2 3 6 4" xfId="6513"/>
    <cellStyle name="常规 2 3 6 5" xfId="6514"/>
    <cellStyle name="常规 2 3 6 6" xfId="6515"/>
    <cellStyle name="常规 2 3 6 7" xfId="6516"/>
    <cellStyle name="常规 2 3 6 8" xfId="6517"/>
    <cellStyle name="常规 2 3 6 9" xfId="6518"/>
    <cellStyle name="常规 2 3 7" xfId="6519"/>
    <cellStyle name="输出 2 4 9" xfId="6520"/>
    <cellStyle name="常规 2 3 8" xfId="6521"/>
    <cellStyle name="常规 2 3 9" xfId="6522"/>
    <cellStyle name="常规 2 4" xfId="6523"/>
    <cellStyle name="常规 2 4 10" xfId="6524"/>
    <cellStyle name="常规 2 4 11" xfId="6525"/>
    <cellStyle name="常规 2 4 12" xfId="6526"/>
    <cellStyle name="常规 2 4 13" xfId="6527"/>
    <cellStyle name="常规 2 4 14" xfId="6528"/>
    <cellStyle name="常规 2 4 15" xfId="6529"/>
    <cellStyle name="常规 2 4 16" xfId="6530"/>
    <cellStyle name="常规 2 4 17" xfId="6531"/>
    <cellStyle name="常规 2 4 18" xfId="6532"/>
    <cellStyle name="常规 2 4 2" xfId="6533"/>
    <cellStyle name="输出 2 5 4" xfId="6534"/>
    <cellStyle name="常规 2 4 2 10" xfId="6535"/>
    <cellStyle name="常规 2 4 2 11" xfId="6536"/>
    <cellStyle name="常规 2 4 2 12" xfId="6537"/>
    <cellStyle name="常规 2 4 2 13" xfId="6538"/>
    <cellStyle name="汇总 4 2 2_2016-2018年财政规划附表(2)" xfId="6539"/>
    <cellStyle name="常规 2 4 2 14" xfId="6540"/>
    <cellStyle name="常规 2 4 2 15" xfId="6541"/>
    <cellStyle name="常规 2 4 2 16" xfId="6542"/>
    <cellStyle name="常规 2 4 2 2" xfId="6543"/>
    <cellStyle name="常规 2 4 2 2 10" xfId="6544"/>
    <cellStyle name="常规 6 14" xfId="6545"/>
    <cellStyle name="好 4 2 2 2 4" xfId="6546"/>
    <cellStyle name="常规 2 4 2 2 11" xfId="6547"/>
    <cellStyle name="常规 6 15" xfId="6548"/>
    <cellStyle name="好 4 2 2 2 5" xfId="6549"/>
    <cellStyle name="常规 2 4 2 2 12" xfId="6550"/>
    <cellStyle name="常规 6 16" xfId="6551"/>
    <cellStyle name="常规 2 4 2 2 13" xfId="6552"/>
    <cellStyle name="常规 6 17" xfId="6553"/>
    <cellStyle name="常规 2 4 2 2 14" xfId="6554"/>
    <cellStyle name="常规 6 18" xfId="6555"/>
    <cellStyle name="常规 2 4 2 2 15" xfId="6556"/>
    <cellStyle name="常规 2 4 2 2 2" xfId="6557"/>
    <cellStyle name="常规 2 4 2 2 2 2" xfId="6558"/>
    <cellStyle name="常规 2 4 2 2 2 3" xfId="6559"/>
    <cellStyle name="链接单元格 5 3 2 2" xfId="6560"/>
    <cellStyle name="常规 2 4 2 2 2 4" xfId="6561"/>
    <cellStyle name="链接单元格 5 3 2 3" xfId="6562"/>
    <cellStyle name="常规 2 4 2 2 2 5" xfId="6563"/>
    <cellStyle name="链接单元格 5 3 2 4" xfId="6564"/>
    <cellStyle name="常规 2 4 2 2 3" xfId="6565"/>
    <cellStyle name="汇总 2 4 10" xfId="6566"/>
    <cellStyle name="常规 2 4 2 2 3 10" xfId="6567"/>
    <cellStyle name="常规 2 4 2 2 3 11" xfId="6568"/>
    <cellStyle name="常规 2 4 2 2 3 12" xfId="6569"/>
    <cellStyle name="常规 2 4 2 2 3 13" xfId="6570"/>
    <cellStyle name="常规 2 4 2 2 3 2" xfId="6571"/>
    <cellStyle name="常规 2 4 2 2 3 3" xfId="6572"/>
    <cellStyle name="链接单元格 5 3 3 2" xfId="6573"/>
    <cellStyle name="常规 2 4 2 2 3 4" xfId="6574"/>
    <cellStyle name="链接单元格 5 3 3 3" xfId="6575"/>
    <cellStyle name="常规 2 4 2 2 3 5" xfId="6576"/>
    <cellStyle name="检查单元格 4 3_2016-2018年财政规划附表(2)" xfId="6577"/>
    <cellStyle name="链接单元格 5 3 3 4" xfId="6578"/>
    <cellStyle name="常规 2 4 2 2 3 6" xfId="6579"/>
    <cellStyle name="链接单元格 5 3 3 5" xfId="6580"/>
    <cellStyle name="常规 2 4 2 2 3 7" xfId="6581"/>
    <cellStyle name="常规 6 4 2" xfId="6582"/>
    <cellStyle name="链接单元格 5 3 3 6" xfId="6583"/>
    <cellStyle name="常规 2 4 2 2 3 8" xfId="6584"/>
    <cellStyle name="常规 6 4 3" xfId="6585"/>
    <cellStyle name="链接单元格 5 3 3 7" xfId="6586"/>
    <cellStyle name="常规 2 4 2 2 3 9" xfId="6587"/>
    <cellStyle name="常规 6 4 4" xfId="6588"/>
    <cellStyle name="链接单元格 5 3 3 8" xfId="6589"/>
    <cellStyle name="常规 2 4 2 2 4" xfId="6590"/>
    <cellStyle name="汇总 2 4 11" xfId="6591"/>
    <cellStyle name="常规 2 4 2 2 5" xfId="6592"/>
    <cellStyle name="汇总 2 4 12" xfId="6593"/>
    <cellStyle name="常规 2 4 2 2 6" xfId="6594"/>
    <cellStyle name="汇总 2 4 13" xfId="6595"/>
    <cellStyle name="常规 2 4 2 2 7" xfId="6596"/>
    <cellStyle name="汇总 2 4 14" xfId="6597"/>
    <cellStyle name="常规 2 4 2 2 8" xfId="6598"/>
    <cellStyle name="汇总 2 4 15" xfId="6599"/>
    <cellStyle name="常规 2 4 2 2 9" xfId="6600"/>
    <cellStyle name="常规 2 4 2 3" xfId="6601"/>
    <cellStyle name="常规 2 4 2 3 2" xfId="6602"/>
    <cellStyle name="常规 2 4 2 3 3" xfId="6603"/>
    <cellStyle name="常规 2 4 2 3 4" xfId="6604"/>
    <cellStyle name="常规 2 4 2 3 5" xfId="6605"/>
    <cellStyle name="常规 2 4 2 4" xfId="6606"/>
    <cellStyle name="常规 2 4 2 4 10" xfId="6607"/>
    <cellStyle name="常规 2 4 2 4 11" xfId="6608"/>
    <cellStyle name="常规 2 4 2 4 12" xfId="6609"/>
    <cellStyle name="常规 2 4 2 4 13" xfId="6610"/>
    <cellStyle name="常规 2 4 2 4 2" xfId="6611"/>
    <cellStyle name="常规 2 4 2 4 3" xfId="6612"/>
    <cellStyle name="常规 2 4 2 4 4" xfId="6613"/>
    <cellStyle name="常规 2 4 2 4 5" xfId="6614"/>
    <cellStyle name="常规 2 4 2 4 6" xfId="6615"/>
    <cellStyle name="计算 3 3 3 10" xfId="6616"/>
    <cellStyle name="常规 2 4 2 4 7" xfId="6617"/>
    <cellStyle name="计算 3 3 3 11" xfId="6618"/>
    <cellStyle name="常规 2 4 2 4 8" xfId="6619"/>
    <cellStyle name="计算 3 3 3 12" xfId="6620"/>
    <cellStyle name="常规 2 4 2 4 9" xfId="6621"/>
    <cellStyle name="计算 3 3 3 13" xfId="6622"/>
    <cellStyle name="常规 2 4 2 5" xfId="6623"/>
    <cellStyle name="常规 3 2 3 10" xfId="6624"/>
    <cellStyle name="常规 2 4 2 6" xfId="6625"/>
    <cellStyle name="常规 3 2 3 11" xfId="6626"/>
    <cellStyle name="常规 2 4 2 7" xfId="6627"/>
    <cellStyle name="常规 3 2 3 12" xfId="6628"/>
    <cellStyle name="常规 2 4 2 8" xfId="6629"/>
    <cellStyle name="常规 3 2 3 13" xfId="6630"/>
    <cellStyle name="常规 2 4 2 9" xfId="6631"/>
    <cellStyle name="常规 3 2 3 14" xfId="6632"/>
    <cellStyle name="常规 2 4 2_2015.1.3县级预算表" xfId="6633"/>
    <cellStyle name="常规 2 4 3" xfId="6634"/>
    <cellStyle name="输出 2 5 5" xfId="6635"/>
    <cellStyle name="常规 2 4 3 10" xfId="6636"/>
    <cellStyle name="常规 2 4 3 11" xfId="6637"/>
    <cellStyle name="常规 2 4 3 12" xfId="6638"/>
    <cellStyle name="常规 2 4 3 14" xfId="6639"/>
    <cellStyle name="常规 2 4 3 15" xfId="6640"/>
    <cellStyle name="常规 2 4 3 2" xfId="6641"/>
    <cellStyle name="常规 2 4 3 2 2" xfId="6642"/>
    <cellStyle name="汇总 6 5" xfId="6643"/>
    <cellStyle name="常规 2 4 3 2 3" xfId="6644"/>
    <cellStyle name="汇总 6 6" xfId="6645"/>
    <cellStyle name="常规 2 4 3 2 4" xfId="6646"/>
    <cellStyle name="汇总 6 7" xfId="6647"/>
    <cellStyle name="适中 3 3_2016-2018年财政规划附表(2)" xfId="6648"/>
    <cellStyle name="常规 2 4 3 2 5" xfId="6649"/>
    <cellStyle name="汇总 6 8" xfId="6650"/>
    <cellStyle name="常规 2 4 3 3" xfId="6651"/>
    <cellStyle name="常规 2 4 3 3 10" xfId="6652"/>
    <cellStyle name="输出 2 4 2 4" xfId="6653"/>
    <cellStyle name="常规 2 4 3 3 11" xfId="6654"/>
    <cellStyle name="输出 2 4 2 5" xfId="6655"/>
    <cellStyle name="常规 2 4 3 3 12" xfId="6656"/>
    <cellStyle name="常规 2 4 3 3 13" xfId="6657"/>
    <cellStyle name="常规 2 4 3 3 2" xfId="6658"/>
    <cellStyle name="汇总 7 5" xfId="6659"/>
    <cellStyle name="常规 2 4 3 3 3" xfId="6660"/>
    <cellStyle name="汇总 7 6" xfId="6661"/>
    <cellStyle name="常规 2 4 3 3 4" xfId="6662"/>
    <cellStyle name="汇总 7 7" xfId="6663"/>
    <cellStyle name="常规 2 4 3 3 5" xfId="6664"/>
    <cellStyle name="汇总 7 8" xfId="6665"/>
    <cellStyle name="常规 2 4 3 3 6" xfId="6666"/>
    <cellStyle name="汇总 7 9" xfId="6667"/>
    <cellStyle name="常规 2 4 3 3 7" xfId="6668"/>
    <cellStyle name="常规 2 4 3 3 8" xfId="6669"/>
    <cellStyle name="常规 2 4 3 3 9" xfId="6670"/>
    <cellStyle name="常规 2 4 3 4" xfId="6671"/>
    <cellStyle name="常规 2 4 3 5" xfId="6672"/>
    <cellStyle name="常规 2 4 3 6" xfId="6673"/>
    <cellStyle name="常规 2 4 3 7" xfId="6674"/>
    <cellStyle name="常规 2 4 3 8" xfId="6675"/>
    <cellStyle name="常规 2 4 3 9" xfId="6676"/>
    <cellStyle name="常规 2 4 3_2016-2018年财政规划附表(2)" xfId="6677"/>
    <cellStyle name="常规 2 4 4" xfId="6678"/>
    <cellStyle name="常规 2 4 4 10" xfId="6679"/>
    <cellStyle name="常规 2 4 4 11" xfId="6680"/>
    <cellStyle name="常规 2 4 4 12" xfId="6681"/>
    <cellStyle name="常规 2 4 4 13" xfId="6682"/>
    <cellStyle name="常规 2 4 4 14" xfId="6683"/>
    <cellStyle name="常规 2 4 4 15" xfId="6684"/>
    <cellStyle name="常规 2 4 4 2" xfId="6685"/>
    <cellStyle name="常规 2 4 4 2 2" xfId="6686"/>
    <cellStyle name="适中 2 6 12" xfId="6687"/>
    <cellStyle name="常规 2 4 4 2 3" xfId="6688"/>
    <cellStyle name="适中 2 6 13" xfId="6689"/>
    <cellStyle name="常规 2 4 4 2 4" xfId="6690"/>
    <cellStyle name="常规 2 4 4 2 5" xfId="6691"/>
    <cellStyle name="常规 2 4 4 3" xfId="6692"/>
    <cellStyle name="常规 2 4 4 3 10" xfId="6693"/>
    <cellStyle name="检查单元格 2 2 2 3 8" xfId="6694"/>
    <cellStyle name="常规 2 4 4 3 11" xfId="6695"/>
    <cellStyle name="检查单元格 2 2 2 3 9" xfId="6696"/>
    <cellStyle name="常规 2 4 4 3 12" xfId="6697"/>
    <cellStyle name="常规 2 4 4 3 13" xfId="6698"/>
    <cellStyle name="常规 2 4 4 3 2" xfId="6699"/>
    <cellStyle name="常规 2 4 4 3 3" xfId="6700"/>
    <cellStyle name="常规 2 4 4 3 4" xfId="6701"/>
    <cellStyle name="常规 2 4 4 3 5" xfId="6702"/>
    <cellStyle name="常规 2 4 4 3 6" xfId="6703"/>
    <cellStyle name="常规 2 4 4 3 7" xfId="6704"/>
    <cellStyle name="常规 2 4 4 3 8" xfId="6705"/>
    <cellStyle name="常规 2 4 4 3 9" xfId="6706"/>
    <cellStyle name="常规 2 4 4 4" xfId="6707"/>
    <cellStyle name="常规 2 4 4 5" xfId="6708"/>
    <cellStyle name="常规 2 4 4 6" xfId="6709"/>
    <cellStyle name="常规 2 4 4 7" xfId="6710"/>
    <cellStyle name="常规 2 4 4 8" xfId="6711"/>
    <cellStyle name="常规 2 4 4 9" xfId="6712"/>
    <cellStyle name="常规 2 4 4_2016-2018年财政规划附表(2)" xfId="6713"/>
    <cellStyle name="检查单元格 3 2 4 2" xfId="6714"/>
    <cellStyle name="常规 2 4 5" xfId="6715"/>
    <cellStyle name="常规 2 4 5 2" xfId="6716"/>
    <cellStyle name="常规 2 4 5 3" xfId="6717"/>
    <cellStyle name="常规 2 4 5 4" xfId="6718"/>
    <cellStyle name="常规 2 4 5 5" xfId="6719"/>
    <cellStyle name="常规 2 4 6" xfId="6720"/>
    <cellStyle name="常规 2 4 6 10" xfId="6721"/>
    <cellStyle name="常规 2 4 6 11" xfId="6722"/>
    <cellStyle name="常规 2 4 6 12" xfId="6723"/>
    <cellStyle name="常规 2 4 6 13" xfId="6724"/>
    <cellStyle name="常规 2 4 6 2" xfId="6725"/>
    <cellStyle name="常规 2 4 6 3" xfId="6726"/>
    <cellStyle name="常规 2 4 6 4" xfId="6727"/>
    <cellStyle name="常规 2 4 6 5" xfId="6728"/>
    <cellStyle name="常规 2 4 6 6" xfId="6729"/>
    <cellStyle name="常规 2 4 6 7" xfId="6730"/>
    <cellStyle name="常规 2 4 6 8" xfId="6731"/>
    <cellStyle name="常规 2 4 6 9" xfId="6732"/>
    <cellStyle name="常规 2 4 7" xfId="6733"/>
    <cellStyle name="常规 2 4 8" xfId="6734"/>
    <cellStyle name="常规 2 4 9" xfId="6735"/>
    <cellStyle name="警告文本 4 3 10" xfId="6736"/>
    <cellStyle name="常规 2 4_2015.1.3县级预算表" xfId="6737"/>
    <cellStyle name="常规 2 5" xfId="6738"/>
    <cellStyle name="常规 2 5 10" xfId="6739"/>
    <cellStyle name="常规 2 5 11" xfId="6740"/>
    <cellStyle name="常规 2 5 12" xfId="6741"/>
    <cellStyle name="常规 2 5 13" xfId="6742"/>
    <cellStyle name="常规 2 5 14" xfId="6743"/>
    <cellStyle name="常规 2 5 15" xfId="6744"/>
    <cellStyle name="常规 2 5 16" xfId="6745"/>
    <cellStyle name="常规 2 5 17" xfId="6746"/>
    <cellStyle name="常规 2 5 18" xfId="6747"/>
    <cellStyle name="常规 2 5 2" xfId="6748"/>
    <cellStyle name="输出 2 6 4" xfId="6749"/>
    <cellStyle name="常规 2 5 2 10" xfId="6750"/>
    <cellStyle name="常规 2 5 2 11" xfId="6751"/>
    <cellStyle name="常规 2 5 2 12" xfId="6752"/>
    <cellStyle name="常规 2 5 2 13" xfId="6753"/>
    <cellStyle name="常规 2 5 2 14" xfId="6754"/>
    <cellStyle name="常规 2 5 2 15" xfId="6755"/>
    <cellStyle name="常规 2 5 2 16" xfId="6756"/>
    <cellStyle name="常规 2 5 2 2" xfId="6757"/>
    <cellStyle name="常规 2 5 2 2 10" xfId="6758"/>
    <cellStyle name="常规 2 5 2 2 11" xfId="6759"/>
    <cellStyle name="常规 2 5 2 2 12" xfId="6760"/>
    <cellStyle name="常规 2 5 2 2 13" xfId="6761"/>
    <cellStyle name="常规 2 5 2 2 14" xfId="6762"/>
    <cellStyle name="常规 2 5 2 2 15" xfId="6763"/>
    <cellStyle name="常规 2 5 2 2 2" xfId="6764"/>
    <cellStyle name="常规 2 5 2 2 2 2" xfId="6765"/>
    <cellStyle name="常规 2 5 2 2 2 3" xfId="6766"/>
    <cellStyle name="常规 2 5 2 2 2 4" xfId="6767"/>
    <cellStyle name="解释性文本 5 3 2" xfId="6768"/>
    <cellStyle name="常规 2 5 2 2 2 5" xfId="6769"/>
    <cellStyle name="解释性文本 5 3 3" xfId="6770"/>
    <cellStyle name="警告文本 4 2 10" xfId="6771"/>
    <cellStyle name="常规 2 5 2 2 3" xfId="6772"/>
    <cellStyle name="常规 2 5 2 2 3 10" xfId="6773"/>
    <cellStyle name="常规 2 5 2 2 3 11" xfId="6774"/>
    <cellStyle name="常规 2 5 2 2 3 12" xfId="6775"/>
    <cellStyle name="常规 2 5 2 2 3 2" xfId="6776"/>
    <cellStyle name="适中 5 2 11" xfId="6777"/>
    <cellStyle name="常规 2 5 2 2 3 3" xfId="6778"/>
    <cellStyle name="适中 5 2 12" xfId="6779"/>
    <cellStyle name="常规 2 5 2 2 3 4" xfId="6780"/>
    <cellStyle name="解释性文本 5 4 2" xfId="6781"/>
    <cellStyle name="适中 5 2 13" xfId="6782"/>
    <cellStyle name="常规 2 5 2 2 3 5" xfId="6783"/>
    <cellStyle name="解释性文本 5 4 3" xfId="6784"/>
    <cellStyle name="适中 5 2 14" xfId="6785"/>
    <cellStyle name="常规 2 5 2 2 3 6" xfId="6786"/>
    <cellStyle name="解释性文本 5 4 4" xfId="6787"/>
    <cellStyle name="适中 5 2 15" xfId="6788"/>
    <cellStyle name="常规 2 5 2 2 3 7" xfId="6789"/>
    <cellStyle name="解释性文本 5 4 5" xfId="6790"/>
    <cellStyle name="常规 2 5 2 2 3 8" xfId="6791"/>
    <cellStyle name="常规 2 5 2 2 3 9" xfId="6792"/>
    <cellStyle name="常规 2 5 2 2 4" xfId="6793"/>
    <cellStyle name="常规 2 5 2 2 5" xfId="6794"/>
    <cellStyle name="常规 2 5 2 2 6" xfId="6795"/>
    <cellStyle name="常规 2 5 2 2 7" xfId="6796"/>
    <cellStyle name="常规 2 5 2 2 8" xfId="6797"/>
    <cellStyle name="常规 2 5 2 2 9" xfId="6798"/>
    <cellStyle name="常规 2 5 2 2_2016-2018年财政规划附表(2)" xfId="6799"/>
    <cellStyle name="常规 2 5 2 3" xfId="6800"/>
    <cellStyle name="常规 2 5 2 3 2" xfId="6801"/>
    <cellStyle name="常规 2 5 2 3 3" xfId="6802"/>
    <cellStyle name="常规 2 5 2 3 4" xfId="6803"/>
    <cellStyle name="常规 2 5 2 3 5" xfId="6804"/>
    <cellStyle name="常规 2 5 2 4" xfId="6805"/>
    <cellStyle name="常规 2 5 2 4 10" xfId="6806"/>
    <cellStyle name="汇总 5 2 3 2" xfId="6807"/>
    <cellStyle name="常规 2 5 2 4 11" xfId="6808"/>
    <cellStyle name="汇总 5 2 3 3" xfId="6809"/>
    <cellStyle name="常规 2 5 2 4 12" xfId="6810"/>
    <cellStyle name="汇总 5 2 3 4" xfId="6811"/>
    <cellStyle name="常规 2 5 2 4 13" xfId="6812"/>
    <cellStyle name="汇总 5 2 3 5" xfId="6813"/>
    <cellStyle name="常规 2 5 2 4 2" xfId="6814"/>
    <cellStyle name="常规 2 5 2 4 3" xfId="6815"/>
    <cellStyle name="常规 2 5 2 4 4" xfId="6816"/>
    <cellStyle name="常规 2 5 2 4 5" xfId="6817"/>
    <cellStyle name="常规 2 5 2 4 6" xfId="6818"/>
    <cellStyle name="常规 2 5 2 4 7" xfId="6819"/>
    <cellStyle name="常规 2 5 2 4 8" xfId="6820"/>
    <cellStyle name="常规 2 5 2 4 9" xfId="6821"/>
    <cellStyle name="常规 2 5 2 5" xfId="6822"/>
    <cellStyle name="常规 2 5 2 6" xfId="6823"/>
    <cellStyle name="常规 2 5 2 7" xfId="6824"/>
    <cellStyle name="常规 2 5 2 8" xfId="6825"/>
    <cellStyle name="常规 2 5 2 9" xfId="6826"/>
    <cellStyle name="常规 2 5 3" xfId="6827"/>
    <cellStyle name="输出 2 6 5" xfId="6828"/>
    <cellStyle name="常规 2 5 3 10" xfId="6829"/>
    <cellStyle name="常规 2 5 3 11" xfId="6830"/>
    <cellStyle name="常规 2 5 3 12" xfId="6831"/>
    <cellStyle name="常规 2 5 3 13" xfId="6832"/>
    <cellStyle name="常规 2 5 3 14" xfId="6833"/>
    <cellStyle name="常规 2 5 3 15" xfId="6834"/>
    <cellStyle name="常规 2 5 3 2" xfId="6835"/>
    <cellStyle name="常规 2 5 3 3" xfId="6836"/>
    <cellStyle name="常规 2 5 3 3 10" xfId="6837"/>
    <cellStyle name="常规 2 5 3 3 11" xfId="6838"/>
    <cellStyle name="常规 2 5 3 3 12" xfId="6839"/>
    <cellStyle name="常规 2 5 3 3 13" xfId="6840"/>
    <cellStyle name="常规 2 5 3 3 2" xfId="6841"/>
    <cellStyle name="计算 4 2 2 2 5" xfId="6842"/>
    <cellStyle name="常规 2 5 3 3 3" xfId="6843"/>
    <cellStyle name="常规 2 5 3 3 4" xfId="6844"/>
    <cellStyle name="常规 2 5 3 3 5" xfId="6845"/>
    <cellStyle name="常规 2 5 3 3 6" xfId="6846"/>
    <cellStyle name="常规 2 5 3 3 7" xfId="6847"/>
    <cellStyle name="常规 2 5 3 3 8" xfId="6848"/>
    <cellStyle name="常规 2 5 3 3 9" xfId="6849"/>
    <cellStyle name="常规 2 5 3 4" xfId="6850"/>
    <cellStyle name="计算 5 10" xfId="6851"/>
    <cellStyle name="常规 2 5 3 5" xfId="6852"/>
    <cellStyle name="计算 5 11" xfId="6853"/>
    <cellStyle name="常规 2 5 3 6" xfId="6854"/>
    <cellStyle name="计算 5 12" xfId="6855"/>
    <cellStyle name="常规 2 5 3 7" xfId="6856"/>
    <cellStyle name="计算 5 13" xfId="6857"/>
    <cellStyle name="常规 2 5 3 8" xfId="6858"/>
    <cellStyle name="计算 5 14" xfId="6859"/>
    <cellStyle name="常规 2 5 3 9" xfId="6860"/>
    <cellStyle name="计算 5 15" xfId="6861"/>
    <cellStyle name="常规 2 5 3_2016-2018年财政规划附表(2)" xfId="6862"/>
    <cellStyle name="常规 2 5 4" xfId="6863"/>
    <cellStyle name="输出 2 6 6" xfId="6864"/>
    <cellStyle name="常规 2 5 4 10" xfId="6865"/>
    <cellStyle name="常规 2 5 4 11" xfId="6866"/>
    <cellStyle name="常规 2 5 4 12" xfId="6867"/>
    <cellStyle name="常规 2 5 4 13" xfId="6868"/>
    <cellStyle name="常规 2 5 4 14" xfId="6869"/>
    <cellStyle name="常规 2 5 4 15" xfId="6870"/>
    <cellStyle name="常规 2 5 4 2" xfId="6871"/>
    <cellStyle name="常规 2 5 4 2 2" xfId="6872"/>
    <cellStyle name="常规 2 5 4 2 3" xfId="6873"/>
    <cellStyle name="常规 2 5 4 2 4" xfId="6874"/>
    <cellStyle name="常规 2 5 4 2 5" xfId="6875"/>
    <cellStyle name="常规 2 5 4 3" xfId="6876"/>
    <cellStyle name="常规 2 5 4 3 10" xfId="6877"/>
    <cellStyle name="输入 3 17" xfId="6878"/>
    <cellStyle name="常规 2 5 4 3 11" xfId="6879"/>
    <cellStyle name="输入 3 18" xfId="6880"/>
    <cellStyle name="常规 2 5 4 3 12" xfId="6881"/>
    <cellStyle name="常规 2 5 4 3 13" xfId="6882"/>
    <cellStyle name="常规 2 5 4 3 2" xfId="6883"/>
    <cellStyle name="常规 2 5 4 3 3" xfId="6884"/>
    <cellStyle name="常规 2 5 4 3 4" xfId="6885"/>
    <cellStyle name="常规 2 5 4 3 5" xfId="6886"/>
    <cellStyle name="常规 2 5 4 3 6" xfId="6887"/>
    <cellStyle name="常规 2 5 4 3 7" xfId="6888"/>
    <cellStyle name="常规 2 5 4 3 8" xfId="6889"/>
    <cellStyle name="常规 2 5 4 3 9" xfId="6890"/>
    <cellStyle name="常规 2 5 4 4" xfId="6891"/>
    <cellStyle name="常规 2 5 4 5" xfId="6892"/>
    <cellStyle name="常规 2 5 4 6" xfId="6893"/>
    <cellStyle name="常规 2 5 4 7" xfId="6894"/>
    <cellStyle name="常规 2 5 4 8" xfId="6895"/>
    <cellStyle name="常规 2 5 4_2016-2018年财政规划附表(2)" xfId="6896"/>
    <cellStyle name="常规 2 5 5" xfId="6897"/>
    <cellStyle name="适中 5 3 10" xfId="6898"/>
    <cellStyle name="输出 2 6 7" xfId="6899"/>
    <cellStyle name="常规 2 5 5 2" xfId="6900"/>
    <cellStyle name="常规 2 5 5 3" xfId="6901"/>
    <cellStyle name="常规 2 5 5 4" xfId="6902"/>
    <cellStyle name="常规 2 5 5 5" xfId="6903"/>
    <cellStyle name="常规 2 5 6" xfId="6904"/>
    <cellStyle name="适中 5 3 11" xfId="6905"/>
    <cellStyle name="输出 2 6 8" xfId="6906"/>
    <cellStyle name="常规 2 5 6 10" xfId="6907"/>
    <cellStyle name="常规 2 5 6 11" xfId="6908"/>
    <cellStyle name="常规 2 5 6 12" xfId="6909"/>
    <cellStyle name="常规 2 5 6 13" xfId="6910"/>
    <cellStyle name="常规 2 5 6 2" xfId="6911"/>
    <cellStyle name="常规 2 5 6 3" xfId="6912"/>
    <cellStyle name="常规 2 5 6 4" xfId="6913"/>
    <cellStyle name="常规 2 5 6 5" xfId="6914"/>
    <cellStyle name="常规 2 5 6 6" xfId="6915"/>
    <cellStyle name="常规 2 5 6 7" xfId="6916"/>
    <cellStyle name="常规 2 5 6 8" xfId="6917"/>
    <cellStyle name="常规 2 5 6 9" xfId="6918"/>
    <cellStyle name="常规 2 5 7" xfId="6919"/>
    <cellStyle name="适中 5 3 12" xfId="6920"/>
    <cellStyle name="输出 2 6 9" xfId="6921"/>
    <cellStyle name="常规 2 5 8" xfId="6922"/>
    <cellStyle name="适中 5 3 13" xfId="6923"/>
    <cellStyle name="常规 2 5 9" xfId="6924"/>
    <cellStyle name="适中 5 3 14" xfId="6925"/>
    <cellStyle name="常规 2 5_2015.1.3县级预算表" xfId="6926"/>
    <cellStyle name="常规 2 6" xfId="6927"/>
    <cellStyle name="常规 2 6 10" xfId="6928"/>
    <cellStyle name="常规 2 6 11" xfId="6929"/>
    <cellStyle name="常规 2 6 12" xfId="6930"/>
    <cellStyle name="常规 2 6 13" xfId="6931"/>
    <cellStyle name="常规 2 6 14" xfId="6932"/>
    <cellStyle name="常规 2 6 15" xfId="6933"/>
    <cellStyle name="常规 2 6 16" xfId="6934"/>
    <cellStyle name="常规 2 6 17" xfId="6935"/>
    <cellStyle name="常规 2 6 18" xfId="6936"/>
    <cellStyle name="常规 2 6 2" xfId="6937"/>
    <cellStyle name="常规 2 6 2 10" xfId="6938"/>
    <cellStyle name="常规 2 6 2 11" xfId="6939"/>
    <cellStyle name="常规 2 6 2 12" xfId="6940"/>
    <cellStyle name="常规 2 6 2 13" xfId="6941"/>
    <cellStyle name="常规 2 6 2 14" xfId="6942"/>
    <cellStyle name="常规 2 6 2 15" xfId="6943"/>
    <cellStyle name="适中 2 2 3 2" xfId="6944"/>
    <cellStyle name="常规 2 6 2 16" xfId="6945"/>
    <cellStyle name="适中 2 2 3 3" xfId="6946"/>
    <cellStyle name="常规 2 6 2 2" xfId="6947"/>
    <cellStyle name="常规 2 6 2 2 10" xfId="6948"/>
    <cellStyle name="常规 2 6 2 2 11" xfId="6949"/>
    <cellStyle name="常规 2 6 2 2 12" xfId="6950"/>
    <cellStyle name="常规 2 6 2 2 13" xfId="6951"/>
    <cellStyle name="常规 2 6 2 2 14" xfId="6952"/>
    <cellStyle name="常规 2 6 2 2 15" xfId="6953"/>
    <cellStyle name="常规 2 6 2 2 2" xfId="6954"/>
    <cellStyle name="常规 2 6 2 2 2 2" xfId="6955"/>
    <cellStyle name="常规 2 6 2 2 2 3" xfId="6956"/>
    <cellStyle name="常规 2 6 2 2 2 4" xfId="6957"/>
    <cellStyle name="常规 2 6 2 2 3" xfId="6958"/>
    <cellStyle name="常规 2 6 2 2 3 10" xfId="6959"/>
    <cellStyle name="常规 2 6 2 2 3 11" xfId="6960"/>
    <cellStyle name="常规 2 6 2 2 3 12" xfId="6961"/>
    <cellStyle name="常规 2 6 2 2 3 13" xfId="6962"/>
    <cellStyle name="常规 2 6 2 2 3 2" xfId="6963"/>
    <cellStyle name="常规 2 6 2 2 3 3" xfId="6964"/>
    <cellStyle name="常规 2 6 2 2 3 4" xfId="6965"/>
    <cellStyle name="常规 2 6 2 2 4" xfId="6966"/>
    <cellStyle name="常规 2 6 2 2 5" xfId="6967"/>
    <cellStyle name="常规 2 6 2 2 6" xfId="6968"/>
    <cellStyle name="常规 2 6 2 2 7" xfId="6969"/>
    <cellStyle name="常规 2 6 2 2 8" xfId="6970"/>
    <cellStyle name="常规 2 6 2 2 9" xfId="6971"/>
    <cellStyle name="常规 2 6 2 2_2016-2018年财政规划附表(2)" xfId="6972"/>
    <cellStyle name="常规 2 6 2 3" xfId="6973"/>
    <cellStyle name="常规 2 6 2 3 2" xfId="6974"/>
    <cellStyle name="常规 2 6 2 3 3" xfId="6975"/>
    <cellStyle name="常规 2 6 2 3 4" xfId="6976"/>
    <cellStyle name="常规 2 6 2 3 5" xfId="6977"/>
    <cellStyle name="常规 2 6 2 4" xfId="6978"/>
    <cellStyle name="常规 2 6 2 4 10" xfId="6979"/>
    <cellStyle name="常规 2 6 2 4 11" xfId="6980"/>
    <cellStyle name="常规 2 6 2 4 12" xfId="6981"/>
    <cellStyle name="常规 2 6 2 4 13" xfId="6982"/>
    <cellStyle name="常规 2 6 2 4 2" xfId="6983"/>
    <cellStyle name="常规 2 6 2 4 3" xfId="6984"/>
    <cellStyle name="常规 2 6 2 4 4" xfId="6985"/>
    <cellStyle name="常规 2 6 2 4 5" xfId="6986"/>
    <cellStyle name="常规 2 6 2 4 6" xfId="6987"/>
    <cellStyle name="常规 2 6 2 4 7" xfId="6988"/>
    <cellStyle name="常规 2 6 2 4 8" xfId="6989"/>
    <cellStyle name="常规 2 6 2 4 9" xfId="6990"/>
    <cellStyle name="常规 2 6 2 5" xfId="6991"/>
    <cellStyle name="常规 2 6 2 6" xfId="6992"/>
    <cellStyle name="常规 2 6 2 7" xfId="6993"/>
    <cellStyle name="常规 2 6 2 8" xfId="6994"/>
    <cellStyle name="常规 2 6 2 9" xfId="6995"/>
    <cellStyle name="好 2 2 2 2 2" xfId="6996"/>
    <cellStyle name="常规 2 6 2_2015.1.3县级预算表" xfId="6997"/>
    <cellStyle name="汇总 5 3 8" xfId="6998"/>
    <cellStyle name="常规 2 6 3" xfId="6999"/>
    <cellStyle name="常规 2 6 3 10" xfId="7000"/>
    <cellStyle name="常规 2 6 3 11" xfId="7001"/>
    <cellStyle name="常规 2 6 3 12" xfId="7002"/>
    <cellStyle name="常规 2 6 3 13" xfId="7003"/>
    <cellStyle name="常规 2 6 3 14" xfId="7004"/>
    <cellStyle name="常规 2 6 3 15" xfId="7005"/>
    <cellStyle name="常规 2 6 3 2" xfId="7006"/>
    <cellStyle name="常规 2 6 3 2 2" xfId="7007"/>
    <cellStyle name="常规 2 6 3 2 3" xfId="7008"/>
    <cellStyle name="常规 2 6 3 2 4" xfId="7009"/>
    <cellStyle name="常规 2 6 3 2 5" xfId="7010"/>
    <cellStyle name="常规 2 6 3 3" xfId="7011"/>
    <cellStyle name="常规 2 6 3 3 10" xfId="7012"/>
    <cellStyle name="常规 2 6 3 3 11" xfId="7013"/>
    <cellStyle name="常规 2 6 3 3 12" xfId="7014"/>
    <cellStyle name="常规 2 6 3 3 13" xfId="7015"/>
    <cellStyle name="常规 2 6 3 3 2" xfId="7016"/>
    <cellStyle name="常规 2 6 3 3 3" xfId="7017"/>
    <cellStyle name="常规 2 6 3 3 4" xfId="7018"/>
    <cellStyle name="常规 2 6 3 3 5" xfId="7019"/>
    <cellStyle name="常规 2 6 3 3 6" xfId="7020"/>
    <cellStyle name="常规 2 6 3 3 7" xfId="7021"/>
    <cellStyle name="常规 2 6 3 3 8" xfId="7022"/>
    <cellStyle name="常规 2 6 3 3 9" xfId="7023"/>
    <cellStyle name="常规 2 6 3 4" xfId="7024"/>
    <cellStyle name="常规 2 6 3 5" xfId="7025"/>
    <cellStyle name="常规 2 6 3 6" xfId="7026"/>
    <cellStyle name="常规 2 6 3 7" xfId="7027"/>
    <cellStyle name="常规 2 6 3 8" xfId="7028"/>
    <cellStyle name="常规 2 6 3 9" xfId="7029"/>
    <cellStyle name="好 2 2 2 3 2" xfId="7030"/>
    <cellStyle name="常规 2 6 3_2016-2018年财政规划附表(2)" xfId="7031"/>
    <cellStyle name="常规 2 6 4" xfId="7032"/>
    <cellStyle name="常规 2 6 4 10" xfId="7033"/>
    <cellStyle name="适中 4 2" xfId="7034"/>
    <cellStyle name="常规 2 6 4 11" xfId="7035"/>
    <cellStyle name="适中 4 3" xfId="7036"/>
    <cellStyle name="常规 2 6 4 12" xfId="7037"/>
    <cellStyle name="适中 4 4" xfId="7038"/>
    <cellStyle name="常规 2 6 4 13" xfId="7039"/>
    <cellStyle name="适中 4 5" xfId="7040"/>
    <cellStyle name="常规 2 6 4 14" xfId="7041"/>
    <cellStyle name="适中 4 6" xfId="7042"/>
    <cellStyle name="常规 2 6 4 15" xfId="7043"/>
    <cellStyle name="适中 4 7" xfId="7044"/>
    <cellStyle name="常规 2 6 4 2" xfId="7045"/>
    <cellStyle name="常规 2 6 4 2 2" xfId="7046"/>
    <cellStyle name="适中 2 2 9" xfId="7047"/>
    <cellStyle name="常规 2 6 4 2 3" xfId="7048"/>
    <cellStyle name="常规 2 6 4 2 4" xfId="7049"/>
    <cellStyle name="常规 2 6 4 2 5" xfId="7050"/>
    <cellStyle name="输入 3 2 2 2 2" xfId="7051"/>
    <cellStyle name="常规 2 6 4 3" xfId="7052"/>
    <cellStyle name="常规 2 6 4 3 10" xfId="7053"/>
    <cellStyle name="常规 2 6 4 3 11" xfId="7054"/>
    <cellStyle name="常规 2 6 4 3 12" xfId="7055"/>
    <cellStyle name="常规 2 6 4 3 13" xfId="7056"/>
    <cellStyle name="常规 2 6 4 3 2" xfId="7057"/>
    <cellStyle name="汇总 2 2 16" xfId="7058"/>
    <cellStyle name="适中 2 3 9" xfId="7059"/>
    <cellStyle name="常规 2 6 4 3 3" xfId="7060"/>
    <cellStyle name="常规 2 6 4 3 4" xfId="7061"/>
    <cellStyle name="常规 2 6 4 3 5" xfId="7062"/>
    <cellStyle name="输入 3 2 2 3 2" xfId="7063"/>
    <cellStyle name="常规 2 6 4 3 6" xfId="7064"/>
    <cellStyle name="输入 3 2 2 3 3" xfId="7065"/>
    <cellStyle name="常规 2 6 4 3 7" xfId="7066"/>
    <cellStyle name="输入 3 2 2 3 4" xfId="7067"/>
    <cellStyle name="常规 2 6 4 3 8" xfId="7068"/>
    <cellStyle name="输入 3 2 2 3 5" xfId="7069"/>
    <cellStyle name="常规 2 6 4 3 9" xfId="7070"/>
    <cellStyle name="输入 3 2 2 3 6" xfId="7071"/>
    <cellStyle name="常规 2 6 4 4" xfId="7072"/>
    <cellStyle name="常规 2 6 4 5" xfId="7073"/>
    <cellStyle name="常规 2 6 4 6" xfId="7074"/>
    <cellStyle name="常规 2 6 4 7" xfId="7075"/>
    <cellStyle name="常规 2 6 4 8" xfId="7076"/>
    <cellStyle name="常规 2 6 4 9" xfId="7077"/>
    <cellStyle name="常规 2 6 4_2016-2018年财政规划附表(2)" xfId="7078"/>
    <cellStyle name="常规 2 6 5" xfId="7079"/>
    <cellStyle name="常规 2 6 5 2" xfId="7080"/>
    <cellStyle name="常规 2 6 5 3" xfId="7081"/>
    <cellStyle name="常规 2 6 5 4" xfId="7082"/>
    <cellStyle name="常规 2 6 5 5" xfId="7083"/>
    <cellStyle name="常规 2 6 6" xfId="7084"/>
    <cellStyle name="常规 2 6 6 10" xfId="7085"/>
    <cellStyle name="常规 2 6 6 11" xfId="7086"/>
    <cellStyle name="常规 2 6 6 12" xfId="7087"/>
    <cellStyle name="常规 2 6 6 13" xfId="7088"/>
    <cellStyle name="常规 2 6 6 2" xfId="7089"/>
    <cellStyle name="常规 2 6 6 3" xfId="7090"/>
    <cellStyle name="常规 2 6 6 4" xfId="7091"/>
    <cellStyle name="常规 2 6 6 5" xfId="7092"/>
    <cellStyle name="常规 2 6 6 6" xfId="7093"/>
    <cellStyle name="常规 2 6 6 7" xfId="7094"/>
    <cellStyle name="常规 2 6 6 8" xfId="7095"/>
    <cellStyle name="适中 3_2015.1.3县级预算表" xfId="7096"/>
    <cellStyle name="常规 2 6 6 9" xfId="7097"/>
    <cellStyle name="常规 2 6 7" xfId="7098"/>
    <cellStyle name="常规 2 6 8" xfId="7099"/>
    <cellStyle name="常规 2 6 9" xfId="7100"/>
    <cellStyle name="常规 2 6_2015.1.3县级预算表" xfId="7101"/>
    <cellStyle name="常规 2 7" xfId="7102"/>
    <cellStyle name="常规 2 7 10" xfId="7103"/>
    <cellStyle name="常规 2 7 11" xfId="7104"/>
    <cellStyle name="常规 2 7 12" xfId="7105"/>
    <cellStyle name="常规 2 7 13" xfId="7106"/>
    <cellStyle name="常规 2 7 14" xfId="7107"/>
    <cellStyle name="常规 2 7 15" xfId="7108"/>
    <cellStyle name="常规 2 7 16" xfId="7109"/>
    <cellStyle name="常规 2 7 17" xfId="7110"/>
    <cellStyle name="常规 2 7 2" xfId="7111"/>
    <cellStyle name="常规 2 7 2 10" xfId="7112"/>
    <cellStyle name="注释 2 3 9" xfId="7113"/>
    <cellStyle name="常规 2 7 2 11" xfId="7114"/>
    <cellStyle name="常规 2 7 2 12" xfId="7115"/>
    <cellStyle name="常规 2 7 2 13" xfId="7116"/>
    <cellStyle name="常规 2 7 2 14" xfId="7117"/>
    <cellStyle name="常规 2 7 2 15" xfId="7118"/>
    <cellStyle name="常规 2 7 2 2" xfId="7119"/>
    <cellStyle name="常规 2 7 2 2 2" xfId="7120"/>
    <cellStyle name="警告文本 3 3 6" xfId="7121"/>
    <cellStyle name="常规 2 7 2 2 3" xfId="7122"/>
    <cellStyle name="警告文本 3 3 7" xfId="7123"/>
    <cellStyle name="常规 2 7 2 2 4" xfId="7124"/>
    <cellStyle name="警告文本 3 3 8" xfId="7125"/>
    <cellStyle name="常规 2 7 2 2 5" xfId="7126"/>
    <cellStyle name="警告文本 3 3 9" xfId="7127"/>
    <cellStyle name="常规 2 7 2 3" xfId="7128"/>
    <cellStyle name="常规 2 7 2 3 10" xfId="7129"/>
    <cellStyle name="常规 2 7 2 3 11" xfId="7130"/>
    <cellStyle name="适中 4 4 10" xfId="7131"/>
    <cellStyle name="常规 2 7 2 3 12" xfId="7132"/>
    <cellStyle name="适中 4 4 11" xfId="7133"/>
    <cellStyle name="常规 2 7 2 3 13" xfId="7134"/>
    <cellStyle name="适中 4 4 12" xfId="7135"/>
    <cellStyle name="常规 2 7 2 3 2" xfId="7136"/>
    <cellStyle name="警告文本 3 4 6" xfId="7137"/>
    <cellStyle name="常规 2 7 2 3 3" xfId="7138"/>
    <cellStyle name="警告文本 3 4 7" xfId="7139"/>
    <cellStyle name="常规 2 7 2 3 4" xfId="7140"/>
    <cellStyle name="警告文本 3 4 8" xfId="7141"/>
    <cellStyle name="常规 2 7 2 3 5" xfId="7142"/>
    <cellStyle name="警告文本 3 4 9" xfId="7143"/>
    <cellStyle name="常规 2 7 2 3 6" xfId="7144"/>
    <cellStyle name="常规 2 7 2 3 7" xfId="7145"/>
    <cellStyle name="常规 2 7 2 3 8" xfId="7146"/>
    <cellStyle name="常规 2 7 2 3 9" xfId="7147"/>
    <cellStyle name="常规 2 7 2 4" xfId="7148"/>
    <cellStyle name="常规 2 7 2 5" xfId="7149"/>
    <cellStyle name="常规 2 7 2 6" xfId="7150"/>
    <cellStyle name="常规 2 7 2 7" xfId="7151"/>
    <cellStyle name="常规 2 7 2 8" xfId="7152"/>
    <cellStyle name="常规 2 7 2 9" xfId="7153"/>
    <cellStyle name="常规 2 7 2_2016-2018年财政规划附表(2)" xfId="7154"/>
    <cellStyle name="常规 2 7 3" xfId="7155"/>
    <cellStyle name="常规 4_2015.1.3县级预算表" xfId="7156"/>
    <cellStyle name="常规 2 7 3 10" xfId="7157"/>
    <cellStyle name="常规 2 7 3 11" xfId="7158"/>
    <cellStyle name="常规 2 7 3 12" xfId="7159"/>
    <cellStyle name="常规 2 7 3 13" xfId="7160"/>
    <cellStyle name="常规 2 7 3 14" xfId="7161"/>
    <cellStyle name="常规 2 7 3 15" xfId="7162"/>
    <cellStyle name="常规 2 7 3 2" xfId="7163"/>
    <cellStyle name="常规 2 7 3 2 2" xfId="7164"/>
    <cellStyle name="警告文本 4 3 6" xfId="7165"/>
    <cellStyle name="常规 2 7 3 2 3" xfId="7166"/>
    <cellStyle name="警告文本 4 3 7" xfId="7167"/>
    <cellStyle name="常规 2 7 3 3" xfId="7168"/>
    <cellStyle name="常规 2 7 3 3 10" xfId="7169"/>
    <cellStyle name="输入 4 4" xfId="7170"/>
    <cellStyle name="常规 2 7 3 3 11" xfId="7171"/>
    <cellStyle name="输入 4 5" xfId="7172"/>
    <cellStyle name="常规 2 7 3 3 12" xfId="7173"/>
    <cellStyle name="输入 4 6" xfId="7174"/>
    <cellStyle name="常规 2 7 3 3 13" xfId="7175"/>
    <cellStyle name="输入 4 7" xfId="7176"/>
    <cellStyle name="常规 2 7 3 3 2" xfId="7177"/>
    <cellStyle name="警告文本 4 4 6" xfId="7178"/>
    <cellStyle name="常规 2 7 3 3 3" xfId="7179"/>
    <cellStyle name="警告文本 4 4 7" xfId="7180"/>
    <cellStyle name="常规 2 7 3 3 8" xfId="7181"/>
    <cellStyle name="常规 2 7 3 3 9" xfId="7182"/>
    <cellStyle name="注释 3 2 4 10" xfId="7183"/>
    <cellStyle name="常规 2 7 3 4" xfId="7184"/>
    <cellStyle name="常规 2 7 3 5" xfId="7185"/>
    <cellStyle name="常规 2 7 3 6" xfId="7186"/>
    <cellStyle name="常规 2 7 3 7" xfId="7187"/>
    <cellStyle name="常规 2 7 3 8" xfId="7188"/>
    <cellStyle name="常规 2 7 3 9" xfId="7189"/>
    <cellStyle name="常规 2 7 3_2016-2018年财政规划附表(2)" xfId="7190"/>
    <cellStyle name="常规 2 7 4" xfId="7191"/>
    <cellStyle name="常规 2 7 4 2" xfId="7192"/>
    <cellStyle name="常规 2 7 4 3" xfId="7193"/>
    <cellStyle name="常规 2 7 4 4" xfId="7194"/>
    <cellStyle name="常规 2 7 4 5" xfId="7195"/>
    <cellStyle name="常规 2 7 5" xfId="7196"/>
    <cellStyle name="常规 2 7 5 10" xfId="7197"/>
    <cellStyle name="常规 2 7 5 11" xfId="7198"/>
    <cellStyle name="常规 2 7 5 12" xfId="7199"/>
    <cellStyle name="常规 2 7 5 13" xfId="7200"/>
    <cellStyle name="常规 2 7 5 2" xfId="7201"/>
    <cellStyle name="常规 2 7 5 3" xfId="7202"/>
    <cellStyle name="常规 2 7 5 4" xfId="7203"/>
    <cellStyle name="常规 2 7 5 5" xfId="7204"/>
    <cellStyle name="常规 2 7 5 6" xfId="7205"/>
    <cellStyle name="常规 2 7 5 7" xfId="7206"/>
    <cellStyle name="常规 2 7 5 8" xfId="7207"/>
    <cellStyle name="常规 2 7 5 9" xfId="7208"/>
    <cellStyle name="常规 2 7 6" xfId="7209"/>
    <cellStyle name="常规 2 7 7" xfId="7210"/>
    <cellStyle name="常规 2 7 8" xfId="7211"/>
    <cellStyle name="常规 2 7 9" xfId="7212"/>
    <cellStyle name="常规 2 7_2015.1.3县级预算表" xfId="7213"/>
    <cellStyle name="常规 6 2 2 7" xfId="7214"/>
    <cellStyle name="解释性文本 4 2 2 11" xfId="7215"/>
    <cellStyle name="常规 2 8" xfId="7216"/>
    <cellStyle name="输入 2" xfId="7217"/>
    <cellStyle name="常规 2 8 10" xfId="7218"/>
    <cellStyle name="输入 2 10" xfId="7219"/>
    <cellStyle name="常规 2 8 11" xfId="7220"/>
    <cellStyle name="输入 2 11" xfId="7221"/>
    <cellStyle name="常规 2 8 12" xfId="7222"/>
    <cellStyle name="输入 2 12" xfId="7223"/>
    <cellStyle name="常规 2 8 13" xfId="7224"/>
    <cellStyle name="输入 2 13" xfId="7225"/>
    <cellStyle name="常规 2 8 14" xfId="7226"/>
    <cellStyle name="输入 2 14" xfId="7227"/>
    <cellStyle name="常规 2 8 15" xfId="7228"/>
    <cellStyle name="输入 2 15" xfId="7229"/>
    <cellStyle name="常规 2 8 2" xfId="7230"/>
    <cellStyle name="输入 2 2" xfId="7231"/>
    <cellStyle name="常规 2 8 2 2" xfId="7232"/>
    <cellStyle name="输入 2 2 2" xfId="7233"/>
    <cellStyle name="常规 2 8 2 3" xfId="7234"/>
    <cellStyle name="输入 2 2 3" xfId="7235"/>
    <cellStyle name="常规 2 8 2 4" xfId="7236"/>
    <cellStyle name="输入 2 2 4" xfId="7237"/>
    <cellStyle name="常规 2 8 2 5" xfId="7238"/>
    <cellStyle name="输入 2 2 5" xfId="7239"/>
    <cellStyle name="常规 2 8 3" xfId="7240"/>
    <cellStyle name="输入 2 3" xfId="7241"/>
    <cellStyle name="常规 2 8 3 10" xfId="7242"/>
    <cellStyle name="输入 2 3 10" xfId="7243"/>
    <cellStyle name="常规 2 8 3 11" xfId="7244"/>
    <cellStyle name="输入 2 3 11" xfId="7245"/>
    <cellStyle name="常规 2 8 3 12" xfId="7246"/>
    <cellStyle name="输入 2 3 12" xfId="7247"/>
    <cellStyle name="常规 2 8 3 13" xfId="7248"/>
    <cellStyle name="输入 2 3 13" xfId="7249"/>
    <cellStyle name="常规 2 8 3 2" xfId="7250"/>
    <cellStyle name="输入 2 3 2" xfId="7251"/>
    <cellStyle name="常规 2 8 3 3" xfId="7252"/>
    <cellStyle name="输入 2 3 3" xfId="7253"/>
    <cellStyle name="常规 2 8 3 4" xfId="7254"/>
    <cellStyle name="输入 2 3 4" xfId="7255"/>
    <cellStyle name="常规 2 8 3 5" xfId="7256"/>
    <cellStyle name="输入 2 3 5" xfId="7257"/>
    <cellStyle name="常规 2 8 3 6" xfId="7258"/>
    <cellStyle name="输入 2 3 6" xfId="7259"/>
    <cellStyle name="常规 2 8 3 7" xfId="7260"/>
    <cellStyle name="输入 2 3 7" xfId="7261"/>
    <cellStyle name="常规 2 8 3 8" xfId="7262"/>
    <cellStyle name="输入 2 3 8" xfId="7263"/>
    <cellStyle name="常规 2 8 3 9" xfId="7264"/>
    <cellStyle name="输入 2 3 9" xfId="7265"/>
    <cellStyle name="常规 2 8 4" xfId="7266"/>
    <cellStyle name="输入 2 4" xfId="7267"/>
    <cellStyle name="常规 2 8 5" xfId="7268"/>
    <cellStyle name="输入 2 5" xfId="7269"/>
    <cellStyle name="常规 2 8 6" xfId="7270"/>
    <cellStyle name="输入 2 6" xfId="7271"/>
    <cellStyle name="常规 2 8 7" xfId="7272"/>
    <cellStyle name="输入 2 7" xfId="7273"/>
    <cellStyle name="常规 2 8 8" xfId="7274"/>
    <cellStyle name="输入 2 8" xfId="7275"/>
    <cellStyle name="常规 2 8 9" xfId="7276"/>
    <cellStyle name="输入 2 9" xfId="7277"/>
    <cellStyle name="常规 2 8_2016-2018年财政规划附表(2)" xfId="7278"/>
    <cellStyle name="常规 2 9" xfId="7279"/>
    <cellStyle name="输入 3" xfId="7280"/>
    <cellStyle name="常规 2 9 10" xfId="7281"/>
    <cellStyle name="输入 3 10" xfId="7282"/>
    <cellStyle name="常规 2 9 11" xfId="7283"/>
    <cellStyle name="输入 3 11" xfId="7284"/>
    <cellStyle name="常规 2 9 12" xfId="7285"/>
    <cellStyle name="输入 3 12" xfId="7286"/>
    <cellStyle name="常规 2 9 13" xfId="7287"/>
    <cellStyle name="输入 3 13" xfId="7288"/>
    <cellStyle name="常规 2 9 14" xfId="7289"/>
    <cellStyle name="输入 3 14" xfId="7290"/>
    <cellStyle name="常规 2 9 15" xfId="7291"/>
    <cellStyle name="输入 3 15" xfId="7292"/>
    <cellStyle name="常规 2 9 2" xfId="7293"/>
    <cellStyle name="输入 3 2" xfId="7294"/>
    <cellStyle name="常规 2 9 2 2" xfId="7295"/>
    <cellStyle name="输入 3 2 2" xfId="7296"/>
    <cellStyle name="常规 2 9 2 3" xfId="7297"/>
    <cellStyle name="输入 3 2 3" xfId="7298"/>
    <cellStyle name="常规 2 9 2 4" xfId="7299"/>
    <cellStyle name="输入 3 2 4" xfId="7300"/>
    <cellStyle name="常规 2 9 2 5" xfId="7301"/>
    <cellStyle name="常规 3 3 3 10" xfId="7302"/>
    <cellStyle name="输入 3 2 5" xfId="7303"/>
    <cellStyle name="常规 2 9 3" xfId="7304"/>
    <cellStyle name="输入 3 3" xfId="7305"/>
    <cellStyle name="常规 2 9 3 2" xfId="7306"/>
    <cellStyle name="输入 3 3 2" xfId="7307"/>
    <cellStyle name="常规 2 9 3 3" xfId="7308"/>
    <cellStyle name="输入 3 3 3" xfId="7309"/>
    <cellStyle name="常规 2 9 3 4" xfId="7310"/>
    <cellStyle name="输入 3 3 4" xfId="7311"/>
    <cellStyle name="常规 2 9 3 5" xfId="7312"/>
    <cellStyle name="输入 3 3 5" xfId="7313"/>
    <cellStyle name="常规 2 9 3 6" xfId="7314"/>
    <cellStyle name="输入 3 3 6" xfId="7315"/>
    <cellStyle name="常规 2 9 3 7" xfId="7316"/>
    <cellStyle name="输入 3 3 7" xfId="7317"/>
    <cellStyle name="常规 2 9 3 8" xfId="7318"/>
    <cellStyle name="输入 3 3 8" xfId="7319"/>
    <cellStyle name="常规 2 9 3 9" xfId="7320"/>
    <cellStyle name="输入 3 3 9" xfId="7321"/>
    <cellStyle name="常规 2 9 4" xfId="7322"/>
    <cellStyle name="输入 3 4" xfId="7323"/>
    <cellStyle name="常规 2 9 5" xfId="7324"/>
    <cellStyle name="输入 3 5" xfId="7325"/>
    <cellStyle name="常规 2 9 6" xfId="7326"/>
    <cellStyle name="输入 3 6" xfId="7327"/>
    <cellStyle name="常规 2 9 7" xfId="7328"/>
    <cellStyle name="输入 3 7" xfId="7329"/>
    <cellStyle name="常规 2 9 8" xfId="7330"/>
    <cellStyle name="输入 3 8" xfId="7331"/>
    <cellStyle name="常规 2 9 9" xfId="7332"/>
    <cellStyle name="警告文本 4 4 10" xfId="7333"/>
    <cellStyle name="输入 3 9" xfId="7334"/>
    <cellStyle name="常规 2 9_2016-2018年财政规划附表(2)" xfId="7335"/>
    <cellStyle name="常规 3" xfId="7336"/>
    <cellStyle name="检查单元格 4 3 3 4" xfId="7337"/>
    <cellStyle name="常规 3 13" xfId="7338"/>
    <cellStyle name="常规 3 14" xfId="7339"/>
    <cellStyle name="常规 3 15" xfId="7340"/>
    <cellStyle name="常规 3 20" xfId="7341"/>
    <cellStyle name="常规 3 16" xfId="7342"/>
    <cellStyle name="常规 3 17" xfId="7343"/>
    <cellStyle name="常规 3 18" xfId="7344"/>
    <cellStyle name="常规 3 19" xfId="7345"/>
    <cellStyle name="常规 3 2" xfId="7346"/>
    <cellStyle name="常规 3 2 10" xfId="7347"/>
    <cellStyle name="常规 3 2 11" xfId="7348"/>
    <cellStyle name="常规 3 2 12" xfId="7349"/>
    <cellStyle name="常规 3 2 13" xfId="7350"/>
    <cellStyle name="警告文本 3 2 4 10" xfId="7351"/>
    <cellStyle name="常规 3 2 14" xfId="7352"/>
    <cellStyle name="警告文本 3 2 4 11" xfId="7353"/>
    <cellStyle name="常规 3 2 15" xfId="7354"/>
    <cellStyle name="警告文本 3 2 4 12" xfId="7355"/>
    <cellStyle name="常规 3 2 16" xfId="7356"/>
    <cellStyle name="警告文本 3 2 4 13" xfId="7357"/>
    <cellStyle name="常规 3 2 17" xfId="7358"/>
    <cellStyle name="常规 3 2 18" xfId="7359"/>
    <cellStyle name="常规 3 2 2" xfId="7360"/>
    <cellStyle name="输出 3 3 4" xfId="7361"/>
    <cellStyle name="常规 3 2 2 10" xfId="7362"/>
    <cellStyle name="常规 3 2 2 11" xfId="7363"/>
    <cellStyle name="常规 3 2 2 12" xfId="7364"/>
    <cellStyle name="常规 3 2 2 13" xfId="7365"/>
    <cellStyle name="常规 3 2 2 14" xfId="7366"/>
    <cellStyle name="常规 3 2 2 15" xfId="7367"/>
    <cellStyle name="常规 3 2 2 16" xfId="7368"/>
    <cellStyle name="常规 3 2 2 2" xfId="7369"/>
    <cellStyle name="检查单元格 3 2 2 10" xfId="7370"/>
    <cellStyle name="常规 3 2 2 2 10" xfId="7371"/>
    <cellStyle name="常规 3 2 2 2 11" xfId="7372"/>
    <cellStyle name="常规 3 2 2 2 12" xfId="7373"/>
    <cellStyle name="常规 3 2 2 2 13" xfId="7374"/>
    <cellStyle name="常规 3 2 2 2 14" xfId="7375"/>
    <cellStyle name="常规 3 2 2 2 15" xfId="7376"/>
    <cellStyle name="常规 3 2 2 2 2" xfId="7377"/>
    <cellStyle name="常规 3 2 2 2 2 2" xfId="7378"/>
    <cellStyle name="常规 3 2 2 2 2 3" xfId="7379"/>
    <cellStyle name="常规 3 2 2 2 2 4" xfId="7380"/>
    <cellStyle name="常规 3 2 2 2 2 5" xfId="7381"/>
    <cellStyle name="常规 3 2 2 2 3" xfId="7382"/>
    <cellStyle name="常规 3 2 2 2 3 10" xfId="7383"/>
    <cellStyle name="检查单元格 3 2 2 5" xfId="7384"/>
    <cellStyle name="常规 3 2 2 2 3 11" xfId="7385"/>
    <cellStyle name="检查单元格 3 2 2 6" xfId="7386"/>
    <cellStyle name="常规 3 2 2 2 3 12" xfId="7387"/>
    <cellStyle name="检查单元格 3 2 2 7" xfId="7388"/>
    <cellStyle name="常规 3 2 2 2 3 13" xfId="7389"/>
    <cellStyle name="检查单元格 3 2 2 8" xfId="7390"/>
    <cellStyle name="常规 3 2 2 2 3 2" xfId="7391"/>
    <cellStyle name="常规 3 2 2 2 3 3" xfId="7392"/>
    <cellStyle name="链接单元格 4 3 10" xfId="7393"/>
    <cellStyle name="常规 3 2 2 2 3 4" xfId="7394"/>
    <cellStyle name="链接单元格 4 3 11" xfId="7395"/>
    <cellStyle name="常规 3 2 2 2 3 5" xfId="7396"/>
    <cellStyle name="链接单元格 4 3 12" xfId="7397"/>
    <cellStyle name="常规 3 2 2 2 3 6" xfId="7398"/>
    <cellStyle name="链接单元格 4 3 13" xfId="7399"/>
    <cellStyle name="常规 3 2 2 2 3 7" xfId="7400"/>
    <cellStyle name="链接单元格 4 3 14" xfId="7401"/>
    <cellStyle name="常规 3 2 2 2 3 8" xfId="7402"/>
    <cellStyle name="链接单元格 4 3 15" xfId="7403"/>
    <cellStyle name="常规 3 2 2 2 3 9" xfId="7404"/>
    <cellStyle name="常规 3 2 2 2 4" xfId="7405"/>
    <cellStyle name="常规 3 2 2 2 5" xfId="7406"/>
    <cellStyle name="常规 3 2 2 2 6" xfId="7407"/>
    <cellStyle name="常规 3 2 2 2 7" xfId="7408"/>
    <cellStyle name="常规 3 2 2 2 8" xfId="7409"/>
    <cellStyle name="汇总 4 2 4 10" xfId="7410"/>
    <cellStyle name="常规 3 2 2 2 9" xfId="7411"/>
    <cellStyle name="汇总 4 2 4 11" xfId="7412"/>
    <cellStyle name="常规 3 2 2 2_2016-2018年财政规划附表(2)" xfId="7413"/>
    <cellStyle name="计算 2 3 3 12" xfId="7414"/>
    <cellStyle name="常规 3 2 2 3" xfId="7415"/>
    <cellStyle name="检查单元格 3 2 2 11" xfId="7416"/>
    <cellStyle name="常规 3 2 2 3 2" xfId="7417"/>
    <cellStyle name="常规 3 2 2 3 3" xfId="7418"/>
    <cellStyle name="常规 3 2 2 3 4" xfId="7419"/>
    <cellStyle name="常规 3 2 2 3 5" xfId="7420"/>
    <cellStyle name="常规 3 2 2 4" xfId="7421"/>
    <cellStyle name="检查单元格 3 2 2 12" xfId="7422"/>
    <cellStyle name="常规 3 2 2 4 10" xfId="7423"/>
    <cellStyle name="常规 3 2 2 4 11" xfId="7424"/>
    <cellStyle name="常规 3 2 2 4 12" xfId="7425"/>
    <cellStyle name="常规 3 2 2 4 13" xfId="7426"/>
    <cellStyle name="常规 3 2 2 4 2" xfId="7427"/>
    <cellStyle name="好 4" xfId="7428"/>
    <cellStyle name="常规 3 2 2 4 3" xfId="7429"/>
    <cellStyle name="好 5" xfId="7430"/>
    <cellStyle name="常规 3 2 2 4 4" xfId="7431"/>
    <cellStyle name="好 6" xfId="7432"/>
    <cellStyle name="常规 3 2 2 4 5" xfId="7433"/>
    <cellStyle name="好 7" xfId="7434"/>
    <cellStyle name="常规 3 2 2 4 6" xfId="7435"/>
    <cellStyle name="好 8" xfId="7436"/>
    <cellStyle name="常规 3 2 2 4 7" xfId="7437"/>
    <cellStyle name="好 9" xfId="7438"/>
    <cellStyle name="常规 3 2 2 4 8" xfId="7439"/>
    <cellStyle name="常规 3 2 2 4 9" xfId="7440"/>
    <cellStyle name="常规 3 2 2 5" xfId="7441"/>
    <cellStyle name="检查单元格 3 2 2 13" xfId="7442"/>
    <cellStyle name="常规 3 2 2_2015.1.3县级预算表" xfId="7443"/>
    <cellStyle name="适中 2 2 3 5" xfId="7444"/>
    <cellStyle name="常规 3 2 3" xfId="7445"/>
    <cellStyle name="输出 3 3 5" xfId="7446"/>
    <cellStyle name="常规 3 2 3 15" xfId="7447"/>
    <cellStyle name="常规 3 2 3 2" xfId="7448"/>
    <cellStyle name="常规 3 2 3 2 2" xfId="7449"/>
    <cellStyle name="常规 3 2 3 2 3" xfId="7450"/>
    <cellStyle name="常规 3 2 3 3" xfId="7451"/>
    <cellStyle name="常规 3 2 3 3 10" xfId="7452"/>
    <cellStyle name="常规 3 2 3 3 11" xfId="7453"/>
    <cellStyle name="常规 3 2 3 3 12" xfId="7454"/>
    <cellStyle name="常规 3 2 3 3 13" xfId="7455"/>
    <cellStyle name="常规 3 2 3 3 2" xfId="7456"/>
    <cellStyle name="常规 3 2 3 3 3" xfId="7457"/>
    <cellStyle name="常规 3 2 3 3 4" xfId="7458"/>
    <cellStyle name="常规 3 2 3 3 5" xfId="7459"/>
    <cellStyle name="常规 3 2 3 3 6" xfId="7460"/>
    <cellStyle name="常规 3 2 3 3 7" xfId="7461"/>
    <cellStyle name="常规 3 2 3 3 8" xfId="7462"/>
    <cellStyle name="常规 3 2 3 3 9" xfId="7463"/>
    <cellStyle name="常规 3 2 3 4" xfId="7464"/>
    <cellStyle name="常规 3 2 3 5" xfId="7465"/>
    <cellStyle name="常规 3 2 3 6" xfId="7466"/>
    <cellStyle name="常规 3 2 3 7" xfId="7467"/>
    <cellStyle name="常规 3 2 3 8" xfId="7468"/>
    <cellStyle name="常规 3 2 3 9" xfId="7469"/>
    <cellStyle name="常规 3 2 3_2016-2018年财政规划附表(2)" xfId="7470"/>
    <cellStyle name="常规 3 2 4" xfId="7471"/>
    <cellStyle name="输出 3 3 6" xfId="7472"/>
    <cellStyle name="常规 3 2 4 10" xfId="7473"/>
    <cellStyle name="常规 3 2 4 11" xfId="7474"/>
    <cellStyle name="常规 3 2 4 12" xfId="7475"/>
    <cellStyle name="常规 3 2 4 13" xfId="7476"/>
    <cellStyle name="常规 3 2 4 14" xfId="7477"/>
    <cellStyle name="常规 3 2 4 15" xfId="7478"/>
    <cellStyle name="常规 3 2 4 2" xfId="7479"/>
    <cellStyle name="警告文本 4 3 3 6" xfId="7480"/>
    <cellStyle name="常规 3 2 4 2 2" xfId="7481"/>
    <cellStyle name="常规 3 2 4 2 3" xfId="7482"/>
    <cellStyle name="常规 3 2 4 2 4" xfId="7483"/>
    <cellStyle name="常规 3 2 4 2 5" xfId="7484"/>
    <cellStyle name="常规 3 2 4 3" xfId="7485"/>
    <cellStyle name="警告文本 4 3 3 7" xfId="7486"/>
    <cellStyle name="常规 3 2 4 3 10" xfId="7487"/>
    <cellStyle name="常规 3 2 4 3 11" xfId="7488"/>
    <cellStyle name="常规 3 2 4 3 12" xfId="7489"/>
    <cellStyle name="常规 3 2 4 3 13" xfId="7490"/>
    <cellStyle name="常规 3 2 4 3 2" xfId="7491"/>
    <cellStyle name="常规 3 2 4 3 3" xfId="7492"/>
    <cellStyle name="常规 3 2 4 3 4" xfId="7493"/>
    <cellStyle name="常规 3 2 4 3 5" xfId="7494"/>
    <cellStyle name="常规 3 2 4 3 6" xfId="7495"/>
    <cellStyle name="常规 3 2 4 3 7" xfId="7496"/>
    <cellStyle name="常规 3 2 4 3 8" xfId="7497"/>
    <cellStyle name="常规 3 2 4 3 9" xfId="7498"/>
    <cellStyle name="常规 3 2 4 4" xfId="7499"/>
    <cellStyle name="警告文本 4 3 3 8" xfId="7500"/>
    <cellStyle name="常规 3 2 4 5" xfId="7501"/>
    <cellStyle name="警告文本 4 3 3 9" xfId="7502"/>
    <cellStyle name="常规 3 2 4 6" xfId="7503"/>
    <cellStyle name="常规 3 2 4 7" xfId="7504"/>
    <cellStyle name="常规 3 2 4 8" xfId="7505"/>
    <cellStyle name="常规 3 2 4 9" xfId="7506"/>
    <cellStyle name="常规 3 2 4_2016-2018年财政规划附表(2)" xfId="7507"/>
    <cellStyle name="检查单元格 4 2 2 3 7" xfId="7508"/>
    <cellStyle name="常规 3 2 5" xfId="7509"/>
    <cellStyle name="输出 3 3 7" xfId="7510"/>
    <cellStyle name="常规 3 2 5 2" xfId="7511"/>
    <cellStyle name="注释 4 4 11" xfId="7512"/>
    <cellStyle name="常规 3 2 5 3" xfId="7513"/>
    <cellStyle name="注释 4 4 12" xfId="7514"/>
    <cellStyle name="常规 3 2 5 4" xfId="7515"/>
    <cellStyle name="注释 4 4 13" xfId="7516"/>
    <cellStyle name="常规 3 2 5 5" xfId="7517"/>
    <cellStyle name="注释 4 4 14" xfId="7518"/>
    <cellStyle name="常规 3 2 6" xfId="7519"/>
    <cellStyle name="输出 3 3 8" xfId="7520"/>
    <cellStyle name="常规 3 2 6 10" xfId="7521"/>
    <cellStyle name="常规 3 2 6 11" xfId="7522"/>
    <cellStyle name="常规 3 2 6 12" xfId="7523"/>
    <cellStyle name="常规 3 2 6 13" xfId="7524"/>
    <cellStyle name="常规 3 2 6 2" xfId="7525"/>
    <cellStyle name="解释性文本 4 4_2016-2018年财政规划附表(2)" xfId="7526"/>
    <cellStyle name="常规 3 2 6 3" xfId="7527"/>
    <cellStyle name="常规 3 2 6 4" xfId="7528"/>
    <cellStyle name="常规 3 2 6 5" xfId="7529"/>
    <cellStyle name="常规 3 2 6 6" xfId="7530"/>
    <cellStyle name="常规 3 2 6 7" xfId="7531"/>
    <cellStyle name="常规 3 2 6 8" xfId="7532"/>
    <cellStyle name="常规 3 2 6 9" xfId="7533"/>
    <cellStyle name="常规 3 2 7" xfId="7534"/>
    <cellStyle name="输出 3 3 9" xfId="7535"/>
    <cellStyle name="常规 3 2 8" xfId="7536"/>
    <cellStyle name="常规 3 2 9" xfId="7537"/>
    <cellStyle name="常规 3 2_2015.1.3县级预算表" xfId="7538"/>
    <cellStyle name="常规 4 7 2" xfId="7539"/>
    <cellStyle name="常规 3 3" xfId="7540"/>
    <cellStyle name="常规 3 3 10" xfId="7541"/>
    <cellStyle name="常规 3 3 11" xfId="7542"/>
    <cellStyle name="常规 3 3 12" xfId="7543"/>
    <cellStyle name="常规 3 3 13" xfId="7544"/>
    <cellStyle name="常规 3 3 14" xfId="7545"/>
    <cellStyle name="常规 3 3 15" xfId="7546"/>
    <cellStyle name="常规 3 3 16" xfId="7547"/>
    <cellStyle name="常规 3 3 17" xfId="7548"/>
    <cellStyle name="常规 3 3 18" xfId="7549"/>
    <cellStyle name="常规 3 3 2 10" xfId="7550"/>
    <cellStyle name="常规 3 3 2 11" xfId="7551"/>
    <cellStyle name="常规 3 3 2 12" xfId="7552"/>
    <cellStyle name="常规 3 3 2 13" xfId="7553"/>
    <cellStyle name="常规 3 3 2 14" xfId="7554"/>
    <cellStyle name="常规 3 3 2 2" xfId="7555"/>
    <cellStyle name="常规 3 3 2 2 10" xfId="7556"/>
    <cellStyle name="常规 3 3 2 2 11" xfId="7557"/>
    <cellStyle name="常规 3 3 2 2 12" xfId="7558"/>
    <cellStyle name="常规 3 3 2 2 13" xfId="7559"/>
    <cellStyle name="常规 3 3 2 2 14" xfId="7560"/>
    <cellStyle name="常规 3 3 2 2 15" xfId="7561"/>
    <cellStyle name="常规 3 3 2 2 2" xfId="7562"/>
    <cellStyle name="常规 3 3 2 2 2 2" xfId="7563"/>
    <cellStyle name="检查单元格 2 6 10" xfId="7564"/>
    <cellStyle name="常规 3 3 2 2 2 3" xfId="7565"/>
    <cellStyle name="检查单元格 2 6 11" xfId="7566"/>
    <cellStyle name="常规 3 3 2 2 2 4" xfId="7567"/>
    <cellStyle name="检查单元格 2 6 12" xfId="7568"/>
    <cellStyle name="常规 3 3 2 2 2 5" xfId="7569"/>
    <cellStyle name="检查单元格 2 6 13" xfId="7570"/>
    <cellStyle name="常规 3 3 2 2 3" xfId="7571"/>
    <cellStyle name="常规 3 3 2 2 3 10" xfId="7572"/>
    <cellStyle name="常规 3 3 2 2 3 11" xfId="7573"/>
    <cellStyle name="常规 3 3 2 2 3 12" xfId="7574"/>
    <cellStyle name="常规 3 3 2 2 3 13" xfId="7575"/>
    <cellStyle name="常规 3 3 2 2 3 2" xfId="7576"/>
    <cellStyle name="常规 3 3 2 2 3 3" xfId="7577"/>
    <cellStyle name="常规 3 3 2 2 3 4" xfId="7578"/>
    <cellStyle name="常规 3 3 2 2 3 5" xfId="7579"/>
    <cellStyle name="常规 3 3 2 2 3 6" xfId="7580"/>
    <cellStyle name="常规 3 3 2 2 3 7" xfId="7581"/>
    <cellStyle name="常规 3 3 2 2 3 8" xfId="7582"/>
    <cellStyle name="常规 3 3 2 2 3 9" xfId="7583"/>
    <cellStyle name="常规 3 3 2 2 4" xfId="7584"/>
    <cellStyle name="常规 3 3 2 2 5" xfId="7585"/>
    <cellStyle name="常规 3 3 2 2 6" xfId="7586"/>
    <cellStyle name="常规 3 3 2 2 7" xfId="7587"/>
    <cellStyle name="常规 3 3 2 2 8" xfId="7588"/>
    <cellStyle name="常规 3 3 2 2 9" xfId="7589"/>
    <cellStyle name="常规 3 3 2 2_2016-2018年财政规划附表(2)" xfId="7590"/>
    <cellStyle name="常规 3 3 2 3" xfId="7591"/>
    <cellStyle name="常规 3 3 2 3 2" xfId="7592"/>
    <cellStyle name="常规 9 3 9" xfId="7593"/>
    <cellStyle name="常规 3 3 2 3 3" xfId="7594"/>
    <cellStyle name="常规 3 3 2 3 4" xfId="7595"/>
    <cellStyle name="常规 3 3 2 3 5" xfId="7596"/>
    <cellStyle name="常规 3 3 2 4" xfId="7597"/>
    <cellStyle name="常规 3 3 2 4 10" xfId="7598"/>
    <cellStyle name="常规 3 3 2 4 11" xfId="7599"/>
    <cellStyle name="常规 3 3 2 4 12" xfId="7600"/>
    <cellStyle name="常规 3 3 2 4 13" xfId="7601"/>
    <cellStyle name="常规 3 3 2 4 2" xfId="7602"/>
    <cellStyle name="常规 3 3 2 4 3" xfId="7603"/>
    <cellStyle name="常规 3 3 2 4 4" xfId="7604"/>
    <cellStyle name="常规 3 3 2 4 5" xfId="7605"/>
    <cellStyle name="常规 3 3 2 4 6" xfId="7606"/>
    <cellStyle name="常规 3 3 2 4 7" xfId="7607"/>
    <cellStyle name="常规 3 3 2 4 8" xfId="7608"/>
    <cellStyle name="常规 3 3 2 4 9" xfId="7609"/>
    <cellStyle name="常规 3 3 2 5" xfId="7610"/>
    <cellStyle name="常规 3 3 2 6" xfId="7611"/>
    <cellStyle name="常规 3 3 2 7" xfId="7612"/>
    <cellStyle name="常规 3 3 2 8" xfId="7613"/>
    <cellStyle name="常规 3 3 2 9" xfId="7614"/>
    <cellStyle name="常规 3 3 2_2015.1.3县级预算表" xfId="7615"/>
    <cellStyle name="常规 3 3 3 11" xfId="7616"/>
    <cellStyle name="输入 3 2 6" xfId="7617"/>
    <cellStyle name="常规 3 3 3 12" xfId="7618"/>
    <cellStyle name="输入 3 2 7" xfId="7619"/>
    <cellStyle name="常规 3 3 3 13" xfId="7620"/>
    <cellStyle name="输入 3 2 8" xfId="7621"/>
    <cellStyle name="常规 3 3 3 14" xfId="7622"/>
    <cellStyle name="输入 3 2 9" xfId="7623"/>
    <cellStyle name="常规 3 3 3 15" xfId="7624"/>
    <cellStyle name="常规 3 3 3 2" xfId="7625"/>
    <cellStyle name="常规 3 3 3 2 2" xfId="7626"/>
    <cellStyle name="常规 3 3 3 2 3" xfId="7627"/>
    <cellStyle name="常规 3 3 3 2 4" xfId="7628"/>
    <cellStyle name="常规 3 3 3 2 5" xfId="7629"/>
    <cellStyle name="常规 3 3 3 3" xfId="7630"/>
    <cellStyle name="常规 3 3 3 3 10" xfId="7631"/>
    <cellStyle name="常规 3 3 3 3 11" xfId="7632"/>
    <cellStyle name="常规 3 3 3 3 12" xfId="7633"/>
    <cellStyle name="常规 3 3 3 3 13" xfId="7634"/>
    <cellStyle name="常规 3 3 3 3 2" xfId="7635"/>
    <cellStyle name="常规 3 3 3 3 3" xfId="7636"/>
    <cellStyle name="常规 3 3 3 3 4" xfId="7637"/>
    <cellStyle name="常规 3 3 3 3 5" xfId="7638"/>
    <cellStyle name="常规 3 3 3 3 6" xfId="7639"/>
    <cellStyle name="常规 3 3 3 3 7" xfId="7640"/>
    <cellStyle name="常规 3 3 3 3 8" xfId="7641"/>
    <cellStyle name="常规 3 3 3 3 9" xfId="7642"/>
    <cellStyle name="常规 3 3 3 4" xfId="7643"/>
    <cellStyle name="常规 3 3 3 5" xfId="7644"/>
    <cellStyle name="常规 3 3 3 6" xfId="7645"/>
    <cellStyle name="常规 3 3 3 7" xfId="7646"/>
    <cellStyle name="常规 3 3 3 8" xfId="7647"/>
    <cellStyle name="常规 3 3 3 9" xfId="7648"/>
    <cellStyle name="常规 3 3 3_2016-2018年财政规划附表(2)" xfId="7649"/>
    <cellStyle name="常规 3 3 4" xfId="7650"/>
    <cellStyle name="输出 3 4 6" xfId="7651"/>
    <cellStyle name="常规 3 3 4 10" xfId="7652"/>
    <cellStyle name="常规 3 3 4 11" xfId="7653"/>
    <cellStyle name="常规 3 3 4 12" xfId="7654"/>
    <cellStyle name="常规 3 3 4 13" xfId="7655"/>
    <cellStyle name="常规 3 3 4 14" xfId="7656"/>
    <cellStyle name="解释性文本 2 2_2015.1.3县级预算表" xfId="7657"/>
    <cellStyle name="常规 3 3 4 15" xfId="7658"/>
    <cellStyle name="常规 3 3 4 2" xfId="7659"/>
    <cellStyle name="警告文本 4 4 3 6" xfId="7660"/>
    <cellStyle name="常规 3 3 4 2 2" xfId="7661"/>
    <cellStyle name="常规 3 3 4 2 3" xfId="7662"/>
    <cellStyle name="常规 3 3 4 2 4" xfId="7663"/>
    <cellStyle name="常规 3 3 4 2 5" xfId="7664"/>
    <cellStyle name="常规 3 3 4 3" xfId="7665"/>
    <cellStyle name="警告文本 4 4 3 7" xfId="7666"/>
    <cellStyle name="常规 3 3 4 3 10" xfId="7667"/>
    <cellStyle name="常规 3 3 4 3 11" xfId="7668"/>
    <cellStyle name="常规 3 3 4 3 12" xfId="7669"/>
    <cellStyle name="常规 3 3 4 3 13" xfId="7670"/>
    <cellStyle name="常规 3 3 4 3 2" xfId="7671"/>
    <cellStyle name="常规 3 3 4 3 3" xfId="7672"/>
    <cellStyle name="常规 3 3 4 3 4" xfId="7673"/>
    <cellStyle name="常规 3 3 4 3 5" xfId="7674"/>
    <cellStyle name="常规 3 3 4 3 6" xfId="7675"/>
    <cellStyle name="常规 3 3 4 3 7" xfId="7676"/>
    <cellStyle name="常规 3 3 4 3 8" xfId="7677"/>
    <cellStyle name="常规 3 3 4 3 9" xfId="7678"/>
    <cellStyle name="常规 3 3 4 4" xfId="7679"/>
    <cellStyle name="警告文本 4 4 3 8" xfId="7680"/>
    <cellStyle name="常规 3 3 4 5" xfId="7681"/>
    <cellStyle name="警告文本 4 4 3 9" xfId="7682"/>
    <cellStyle name="常规 3 3 4 6" xfId="7683"/>
    <cellStyle name="常规 3 3 4 7" xfId="7684"/>
    <cellStyle name="常规 3 3 4 8" xfId="7685"/>
    <cellStyle name="常规 3 3 4 9" xfId="7686"/>
    <cellStyle name="常规 3 3 4_2016-2018年财政规划附表(2)" xfId="7687"/>
    <cellStyle name="常规 3 3 5" xfId="7688"/>
    <cellStyle name="输出 3 4 7" xfId="7689"/>
    <cellStyle name="常规 3 3 5 5" xfId="7690"/>
    <cellStyle name="常规 3 3 6" xfId="7691"/>
    <cellStyle name="输出 3 4 8" xfId="7692"/>
    <cellStyle name="常规 3 3 6 10" xfId="7693"/>
    <cellStyle name="常规 3 3 6 11" xfId="7694"/>
    <cellStyle name="常规 3 3 6 12" xfId="7695"/>
    <cellStyle name="解释性文本 4 6 2" xfId="7696"/>
    <cellStyle name="常规 3 3 6 13" xfId="7697"/>
    <cellStyle name="解释性文本 4 6 3" xfId="7698"/>
    <cellStyle name="常规 3 3 6 2" xfId="7699"/>
    <cellStyle name="常规 3 3 6 3" xfId="7700"/>
    <cellStyle name="常规 3 3 6 4" xfId="7701"/>
    <cellStyle name="常规 3 3 6 5" xfId="7702"/>
    <cellStyle name="常规 3 3 6 6" xfId="7703"/>
    <cellStyle name="常规 3 3 6 7" xfId="7704"/>
    <cellStyle name="常规 3 3 6 8" xfId="7705"/>
    <cellStyle name="常规 3 3 6 9" xfId="7706"/>
    <cellStyle name="常规 3 3 7" xfId="7707"/>
    <cellStyle name="输出 3 4 9" xfId="7708"/>
    <cellStyle name="常规 3 3 8" xfId="7709"/>
    <cellStyle name="常规 3 3 9" xfId="7710"/>
    <cellStyle name="常规 3 3_2015.1.3县级预算表" xfId="7711"/>
    <cellStyle name="常规 3 4" xfId="7712"/>
    <cellStyle name="常规 3 4 10" xfId="7713"/>
    <cellStyle name="检查单元格 2 3_2016-2018年财政规划附表(2)" xfId="7714"/>
    <cellStyle name="常规 3 4 11" xfId="7715"/>
    <cellStyle name="常规 3 4 12" xfId="7716"/>
    <cellStyle name="常规 3 4 13" xfId="7717"/>
    <cellStyle name="常规 3 4 14" xfId="7718"/>
    <cellStyle name="常规 3 4 15" xfId="7719"/>
    <cellStyle name="常规 3 4 16" xfId="7720"/>
    <cellStyle name="常规 3 4 2" xfId="7721"/>
    <cellStyle name="输出 3 5 4" xfId="7722"/>
    <cellStyle name="常规 3 4 2 10" xfId="7723"/>
    <cellStyle name="常规 3 4 2 11" xfId="7724"/>
    <cellStyle name="常规 3 4 2 12" xfId="7725"/>
    <cellStyle name="常规 3 4 2 13" xfId="7726"/>
    <cellStyle name="常规 3 4 2 14" xfId="7727"/>
    <cellStyle name="常规 3 4 2 15" xfId="7728"/>
    <cellStyle name="常规 3 4 2 2" xfId="7729"/>
    <cellStyle name="常规 3 4 2 2 2" xfId="7730"/>
    <cellStyle name="常规 3 4 2 2 3" xfId="7731"/>
    <cellStyle name="常规 3 4 2 2 4" xfId="7732"/>
    <cellStyle name="常规 3 4 2 2 5" xfId="7733"/>
    <cellStyle name="常规 3 4 2 3" xfId="7734"/>
    <cellStyle name="常规 3 4 2 3 10" xfId="7735"/>
    <cellStyle name="常规 3 4 2 3 11" xfId="7736"/>
    <cellStyle name="好 2 6 10" xfId="7737"/>
    <cellStyle name="常规 3 4 2 3 12" xfId="7738"/>
    <cellStyle name="好 2 6 11" xfId="7739"/>
    <cellStyle name="常规 3 4 2 3 13" xfId="7740"/>
    <cellStyle name="好 2 6 12" xfId="7741"/>
    <cellStyle name="常规 3 4 2 3 2" xfId="7742"/>
    <cellStyle name="常规 3 4 2 3 3" xfId="7743"/>
    <cellStyle name="常规 3 4 2 3 4" xfId="7744"/>
    <cellStyle name="常规 3 4 2 3 5" xfId="7745"/>
    <cellStyle name="常规 3 4 2 3 6" xfId="7746"/>
    <cellStyle name="常规 3 4 2 3 7" xfId="7747"/>
    <cellStyle name="常规 3 4 2 3 8" xfId="7748"/>
    <cellStyle name="常规 3 4 2 3 9" xfId="7749"/>
    <cellStyle name="常规 3 4 2 4" xfId="7750"/>
    <cellStyle name="常规 3 4 2 5" xfId="7751"/>
    <cellStyle name="常规 3 4 2 6" xfId="7752"/>
    <cellStyle name="常规 3 4 2 7" xfId="7753"/>
    <cellStyle name="常规 3 4 2 8" xfId="7754"/>
    <cellStyle name="常规 3 4 2 9" xfId="7755"/>
    <cellStyle name="常规 3 4 2_2016-2018年财政规划附表(2)" xfId="7756"/>
    <cellStyle name="常规 3 4 3" xfId="7757"/>
    <cellStyle name="输出 3 5 5" xfId="7758"/>
    <cellStyle name="常规 3 4 3 2" xfId="7759"/>
    <cellStyle name="链接单元格 2 2 5" xfId="7760"/>
    <cellStyle name="常规 3 4 3 3" xfId="7761"/>
    <cellStyle name="链接单元格 2 2 6" xfId="7762"/>
    <cellStyle name="常规 3 4 3 4" xfId="7763"/>
    <cellStyle name="链接单元格 2 2 7" xfId="7764"/>
    <cellStyle name="常规 3 4 3 5" xfId="7765"/>
    <cellStyle name="链接单元格 2 2 8" xfId="7766"/>
    <cellStyle name="常规 3 4 4" xfId="7767"/>
    <cellStyle name="常规 3 4 4 10" xfId="7768"/>
    <cellStyle name="常规 3 4 4 11" xfId="7769"/>
    <cellStyle name="常规 3 4 4 12" xfId="7770"/>
    <cellStyle name="常规 3 4 4 13" xfId="7771"/>
    <cellStyle name="常规 3 4 4 2" xfId="7772"/>
    <cellStyle name="链接单元格 2 3 5" xfId="7773"/>
    <cellStyle name="常规 3 4 4 3" xfId="7774"/>
    <cellStyle name="链接单元格 2 3 6" xfId="7775"/>
    <cellStyle name="常规 3 4 4 4" xfId="7776"/>
    <cellStyle name="链接单元格 2 3 7" xfId="7777"/>
    <cellStyle name="常规 3 4 4 5" xfId="7778"/>
    <cellStyle name="链接单元格 2 3 8" xfId="7779"/>
    <cellStyle name="常规 3 4 4 6" xfId="7780"/>
    <cellStyle name="链接单元格 2 3 9" xfId="7781"/>
    <cellStyle name="常规 3 4 4 7" xfId="7782"/>
    <cellStyle name="常规 3 4 4 8" xfId="7783"/>
    <cellStyle name="常规 3 4 4 9" xfId="7784"/>
    <cellStyle name="常规 3 4 5" xfId="7785"/>
    <cellStyle name="常规 3 4 6" xfId="7786"/>
    <cellStyle name="常规 3 4 7" xfId="7787"/>
    <cellStyle name="常规 3 4 8" xfId="7788"/>
    <cellStyle name="常规 3 4 9" xfId="7789"/>
    <cellStyle name="常规 3 4_2015.1.3县级预算表" xfId="7790"/>
    <cellStyle name="常规 3 5" xfId="7791"/>
    <cellStyle name="常规 3 5 10" xfId="7792"/>
    <cellStyle name="常规 3 5 11" xfId="7793"/>
    <cellStyle name="常规 3 5 12" xfId="7794"/>
    <cellStyle name="汇总 5 2_2016-2018年财政规划附表(2)" xfId="7795"/>
    <cellStyle name="常规 3 5 13" xfId="7796"/>
    <cellStyle name="常规 3 5 14" xfId="7797"/>
    <cellStyle name="常规 3 5 15" xfId="7798"/>
    <cellStyle name="常规 3 5 2" xfId="7799"/>
    <cellStyle name="输出 3 6 4" xfId="7800"/>
    <cellStyle name="常规 3 5 2 2" xfId="7801"/>
    <cellStyle name="常规 3 5 2 3" xfId="7802"/>
    <cellStyle name="常规 3 5 2 4" xfId="7803"/>
    <cellStyle name="常规 3 5 2 5" xfId="7804"/>
    <cellStyle name="常规 3 5 3" xfId="7805"/>
    <cellStyle name="输出 3 6 5" xfId="7806"/>
    <cellStyle name="常规 3 5 3 13" xfId="7807"/>
    <cellStyle name="常规 3 5 3 2" xfId="7808"/>
    <cellStyle name="链接单元格 3 2 5" xfId="7809"/>
    <cellStyle name="常规 3 5 3 3" xfId="7810"/>
    <cellStyle name="链接单元格 3 2 6" xfId="7811"/>
    <cellStyle name="常规 3 5 3 4" xfId="7812"/>
    <cellStyle name="链接单元格 3 2 7" xfId="7813"/>
    <cellStyle name="常规 3 5 3 5" xfId="7814"/>
    <cellStyle name="链接单元格 3 2 8" xfId="7815"/>
    <cellStyle name="常规 3 5 3 6" xfId="7816"/>
    <cellStyle name="链接单元格 3 2 9" xfId="7817"/>
    <cellStyle name="常规 3 5 3 7" xfId="7818"/>
    <cellStyle name="常规 3 5 3 8" xfId="7819"/>
    <cellStyle name="常规 3 5 3 9" xfId="7820"/>
    <cellStyle name="常规 3 5 4" xfId="7821"/>
    <cellStyle name="输出 3 6 6" xfId="7822"/>
    <cellStyle name="常规 3 5 5" xfId="7823"/>
    <cellStyle name="输出 3 6 7" xfId="7824"/>
    <cellStyle name="常规 3 5 6" xfId="7825"/>
    <cellStyle name="输出 3 6 8" xfId="7826"/>
    <cellStyle name="常规 3 5 7" xfId="7827"/>
    <cellStyle name="输出 3 6 9" xfId="7828"/>
    <cellStyle name="常规 3 5 8" xfId="7829"/>
    <cellStyle name="常规 3 5 9" xfId="7830"/>
    <cellStyle name="常规 3 5_2016-2018年财政规划附表(2)" xfId="7831"/>
    <cellStyle name="常规 3 6" xfId="7832"/>
    <cellStyle name="解释性文本 4 2 2 2" xfId="7833"/>
    <cellStyle name="常规 3 6 10" xfId="7834"/>
    <cellStyle name="常规 3 6 11" xfId="7835"/>
    <cellStyle name="常规 3 6 12" xfId="7836"/>
    <cellStyle name="常规 3 6 13" xfId="7837"/>
    <cellStyle name="常规 3 6 14" xfId="7838"/>
    <cellStyle name="常规 3 6 15" xfId="7839"/>
    <cellStyle name="常规 3 6 2" xfId="7840"/>
    <cellStyle name="解释性文本 4 2 2 2 2" xfId="7841"/>
    <cellStyle name="常规 3 6 2 2" xfId="7842"/>
    <cellStyle name="好 4 3 3 11" xfId="7843"/>
    <cellStyle name="常规 3 6 2 3" xfId="7844"/>
    <cellStyle name="好 4 3 3 12" xfId="7845"/>
    <cellStyle name="常规 3 6 2 4" xfId="7846"/>
    <cellStyle name="好 4 3 3 13" xfId="7847"/>
    <cellStyle name="常规 3 6 2 5" xfId="7848"/>
    <cellStyle name="常规 3 6 3" xfId="7849"/>
    <cellStyle name="解释性文本 4 2 2 2 3" xfId="7850"/>
    <cellStyle name="常规 3 6 3 10" xfId="7851"/>
    <cellStyle name="常规 3 6 3 11" xfId="7852"/>
    <cellStyle name="常规 3 6 3 12" xfId="7853"/>
    <cellStyle name="常规 3 6 3 13" xfId="7854"/>
    <cellStyle name="常规 3 6 3 2" xfId="7855"/>
    <cellStyle name="常规 4 2 4 3 10" xfId="7856"/>
    <cellStyle name="链接单元格 4 2 5" xfId="7857"/>
    <cellStyle name="常规 3 6 3 3" xfId="7858"/>
    <cellStyle name="常规 4 2 4 3 11" xfId="7859"/>
    <cellStyle name="链接单元格 4 2 6" xfId="7860"/>
    <cellStyle name="常规 3 6 3 4" xfId="7861"/>
    <cellStyle name="常规 4 2 4 3 12" xfId="7862"/>
    <cellStyle name="链接单元格 4 2 7" xfId="7863"/>
    <cellStyle name="常规 3 6 3 5" xfId="7864"/>
    <cellStyle name="常规 4 2 4 3 13" xfId="7865"/>
    <cellStyle name="链接单元格 4 2 8" xfId="7866"/>
    <cellStyle name="常规 3 6 3 6" xfId="7867"/>
    <cellStyle name="链接单元格 4 2 9" xfId="7868"/>
    <cellStyle name="常规 3 6 3 7" xfId="7869"/>
    <cellStyle name="常规 3 6 3 8" xfId="7870"/>
    <cellStyle name="常规 3 6 3 9" xfId="7871"/>
    <cellStyle name="常规 3 6 4" xfId="7872"/>
    <cellStyle name="解释性文本 4 2 2 2 4" xfId="7873"/>
    <cellStyle name="常规 3 6 5" xfId="7874"/>
    <cellStyle name="解释性文本 4 2 2 2 5" xfId="7875"/>
    <cellStyle name="常规 3 6 6" xfId="7876"/>
    <cellStyle name="常规 3 6 7" xfId="7877"/>
    <cellStyle name="常规 3 6 8" xfId="7878"/>
    <cellStyle name="常规 3 6 9" xfId="7879"/>
    <cellStyle name="常规 3 6_2016-2018年财政规划附表(2)" xfId="7880"/>
    <cellStyle name="好 2 3 3 6" xfId="7881"/>
    <cellStyle name="常规 3 7" xfId="7882"/>
    <cellStyle name="解释性文本 4 2 2 3" xfId="7883"/>
    <cellStyle name="常规 3 7 2" xfId="7884"/>
    <cellStyle name="解释性文本 4 2 2 3 2" xfId="7885"/>
    <cellStyle name="常规 3 7 3" xfId="7886"/>
    <cellStyle name="解释性文本 4 2 2 3 3" xfId="7887"/>
    <cellStyle name="常规 3 7 4" xfId="7888"/>
    <cellStyle name="解释性文本 4 2 2 3 4" xfId="7889"/>
    <cellStyle name="常规 3 7 5" xfId="7890"/>
    <cellStyle name="常规 6 2 2 10" xfId="7891"/>
    <cellStyle name="解释性文本 4 2 2 3 5" xfId="7892"/>
    <cellStyle name="常规 3 8" xfId="7893"/>
    <cellStyle name="解释性文本 4 2 2 4" xfId="7894"/>
    <cellStyle name="常规 3 8 13" xfId="7895"/>
    <cellStyle name="常规 3 8 2" xfId="7896"/>
    <cellStyle name="常规 3 8 7" xfId="7897"/>
    <cellStyle name="常规 3 8 8" xfId="7898"/>
    <cellStyle name="常规 3 8 9" xfId="7899"/>
    <cellStyle name="常规 3 9" xfId="7900"/>
    <cellStyle name="解释性文本 4 2 2 5" xfId="7901"/>
    <cellStyle name="常规 3_2015.1.3县级预算表" xfId="7902"/>
    <cellStyle name="常规 4" xfId="7903"/>
    <cellStyle name="检查单元格 4 3 3 5" xfId="7904"/>
    <cellStyle name="常规 4 10" xfId="7905"/>
    <cellStyle name="常规 4 11" xfId="7906"/>
    <cellStyle name="常规 4 2" xfId="7907"/>
    <cellStyle name="常规 4 2 10" xfId="7908"/>
    <cellStyle name="常规 4 2 11" xfId="7909"/>
    <cellStyle name="常规 4 2 2" xfId="7910"/>
    <cellStyle name="输出 4 3 4" xfId="7911"/>
    <cellStyle name="常规 4 2 2 10" xfId="7912"/>
    <cellStyle name="常规 4 2 2 11" xfId="7913"/>
    <cellStyle name="常规 4 2 2 12" xfId="7914"/>
    <cellStyle name="常规 4 2 2 13" xfId="7915"/>
    <cellStyle name="常规 4 2 2 14" xfId="7916"/>
    <cellStyle name="常规 4 2 2 15" xfId="7917"/>
    <cellStyle name="常规 4 2 2 16" xfId="7918"/>
    <cellStyle name="常规 4 2 2 2" xfId="7919"/>
    <cellStyle name="常规 4 2 2 2 10" xfId="7920"/>
    <cellStyle name="常规 4 2 2 2 11" xfId="7921"/>
    <cellStyle name="常规 4 2 2 2 12" xfId="7922"/>
    <cellStyle name="常规 4 2 2 2 13" xfId="7923"/>
    <cellStyle name="常规 4 2 2 2 14" xfId="7924"/>
    <cellStyle name="常规 4 2 2 2 15" xfId="7925"/>
    <cellStyle name="常规 4 2 2 2 2" xfId="7926"/>
    <cellStyle name="解释性文本 3 2 2_2016-2018年财政规划附表(2)" xfId="7927"/>
    <cellStyle name="输出 2 4 3 11" xfId="7928"/>
    <cellStyle name="常规 4 2 2 2 2 2" xfId="7929"/>
    <cellStyle name="常规 4 2 2 2 2 3" xfId="7930"/>
    <cellStyle name="常规 4 2 2 2 2 4" xfId="7931"/>
    <cellStyle name="常规 4 2 2 2 2 5" xfId="7932"/>
    <cellStyle name="常规 4 2 2 2 3" xfId="7933"/>
    <cellStyle name="输出 2 4 3 12" xfId="7934"/>
    <cellStyle name="常规 4 2 2 2 3 10" xfId="7935"/>
    <cellStyle name="常规 4 2 2 2 3 11" xfId="7936"/>
    <cellStyle name="计算 5 2" xfId="7937"/>
    <cellStyle name="常规 4 2 2 2 3 12" xfId="7938"/>
    <cellStyle name="计算 5 3" xfId="7939"/>
    <cellStyle name="常规 4 2 2 2 3 13" xfId="7940"/>
    <cellStyle name="计算 5 4" xfId="7941"/>
    <cellStyle name="常规 4 2 2 2 3 2" xfId="7942"/>
    <cellStyle name="常规 4 2 2 2 3 3" xfId="7943"/>
    <cellStyle name="常规 4 2 2 2 3 4" xfId="7944"/>
    <cellStyle name="常规 4 2 2 2 3 5" xfId="7945"/>
    <cellStyle name="常规 4 2 2 2 3 6" xfId="7946"/>
    <cellStyle name="常规 4 2 2 2 3 7" xfId="7947"/>
    <cellStyle name="常规 4 2 2 2 3 8" xfId="7948"/>
    <cellStyle name="常规 4 2 2 2 3 9" xfId="7949"/>
    <cellStyle name="常规 4 2 2 2 4" xfId="7950"/>
    <cellStyle name="输出 2 4 3 13" xfId="7951"/>
    <cellStyle name="常规 4 2 2 2 5" xfId="7952"/>
    <cellStyle name="常规 4 2 2 2 6" xfId="7953"/>
    <cellStyle name="常规 4 2 2 2 7" xfId="7954"/>
    <cellStyle name="常规 4 2 2 2 8" xfId="7955"/>
    <cellStyle name="常规 4 2 2 2 9" xfId="7956"/>
    <cellStyle name="常规 4 2 2 2_2016-2018年财政规划附表(2)" xfId="7957"/>
    <cellStyle name="常规 4 2 2 3" xfId="7958"/>
    <cellStyle name="常规 4 2 2 3 2" xfId="7959"/>
    <cellStyle name="常规 4 2 2 3 3" xfId="7960"/>
    <cellStyle name="常规 4 2 2 3 4" xfId="7961"/>
    <cellStyle name="常规 4 2 2 3 5" xfId="7962"/>
    <cellStyle name="常规 4 2 2 4" xfId="7963"/>
    <cellStyle name="常规 4 2 2 4 10" xfId="7964"/>
    <cellStyle name="常规 4 2 2 4 11" xfId="7965"/>
    <cellStyle name="常规 4 2 2 4 12" xfId="7966"/>
    <cellStyle name="常规 4 2 2 4 13" xfId="7967"/>
    <cellStyle name="常规 4 2 2 4 2" xfId="7968"/>
    <cellStyle name="常规 4 2 2 4 3" xfId="7969"/>
    <cellStyle name="常规 4 2 2 4 4" xfId="7970"/>
    <cellStyle name="常规 4 2 2 4 5" xfId="7971"/>
    <cellStyle name="常规 4 2 2 4 6" xfId="7972"/>
    <cellStyle name="常规 4 2 2 4 7" xfId="7973"/>
    <cellStyle name="常规 4 2 2 4 8" xfId="7974"/>
    <cellStyle name="常规 4 3 2 2 10" xfId="7975"/>
    <cellStyle name="常规 4 2 2 4 9" xfId="7976"/>
    <cellStyle name="常规 4 3 2 2 11" xfId="7977"/>
    <cellStyle name="常规 4 2 2 5" xfId="7978"/>
    <cellStyle name="常规 4 2 2_2015.1.3县级预算表" xfId="7979"/>
    <cellStyle name="常规 4 2 3" xfId="7980"/>
    <cellStyle name="输出 4 3 5" xfId="7981"/>
    <cellStyle name="常规 4 2 3 10" xfId="7982"/>
    <cellStyle name="输入 2_2015.1.3县级预算表" xfId="7983"/>
    <cellStyle name="常规 4 2 3 11" xfId="7984"/>
    <cellStyle name="常规 4 2 3 12" xfId="7985"/>
    <cellStyle name="计算 2 2 2_2016-2018年财政规划附表(2)" xfId="7986"/>
    <cellStyle name="常规 4 2 3 13" xfId="7987"/>
    <cellStyle name="常规 4 2 3 14" xfId="7988"/>
    <cellStyle name="常规 4 2 3 15" xfId="7989"/>
    <cellStyle name="常规 4 2 3 2" xfId="7990"/>
    <cellStyle name="常规 4 2 3 2 5" xfId="7991"/>
    <cellStyle name="输入 2 2 2 2" xfId="7992"/>
    <cellStyle name="常规 4 2 3 3" xfId="7993"/>
    <cellStyle name="常规 4 2 3 3 10" xfId="7994"/>
    <cellStyle name="警告文本 4 2 2 6" xfId="7995"/>
    <cellStyle name="常规 4 2 3 3 11" xfId="7996"/>
    <cellStyle name="警告文本 4 2 2 7" xfId="7997"/>
    <cellStyle name="常规 4 2 3 3 12" xfId="7998"/>
    <cellStyle name="警告文本 4 2 2 8" xfId="7999"/>
    <cellStyle name="常规 4 2 3 3 13" xfId="8000"/>
    <cellStyle name="警告文本 4 2 2 9" xfId="8001"/>
    <cellStyle name="常规 4 2 3 3 2" xfId="8002"/>
    <cellStyle name="常规 4 2 3 3 3" xfId="8003"/>
    <cellStyle name="常规 4 2 3 3 4" xfId="8004"/>
    <cellStyle name="常规 4 2 3 3 5" xfId="8005"/>
    <cellStyle name="输入 2 2 3 2" xfId="8006"/>
    <cellStyle name="常规 4 2 3 3 6" xfId="8007"/>
    <cellStyle name="输入 2 2 3 3" xfId="8008"/>
    <cellStyle name="常规 4 2 3 3 7" xfId="8009"/>
    <cellStyle name="输入 2 2 3 4" xfId="8010"/>
    <cellStyle name="常规 4 2 3 3 8" xfId="8011"/>
    <cellStyle name="输入 2 2 3 5" xfId="8012"/>
    <cellStyle name="常规 4 2 3 3 9" xfId="8013"/>
    <cellStyle name="常规 4 2 3 4" xfId="8014"/>
    <cellStyle name="常规 4 2 3 5" xfId="8015"/>
    <cellStyle name="常规 4 2 3 6" xfId="8016"/>
    <cellStyle name="常规 4 2 3 7" xfId="8017"/>
    <cellStyle name="常规 4 2 3 8" xfId="8018"/>
    <cellStyle name="常规 4 2 3 9" xfId="8019"/>
    <cellStyle name="检查单元格 4 2 2 3 2" xfId="8020"/>
    <cellStyle name="常规 4 2 3_2016-2018年财政规划附表(2)" xfId="8021"/>
    <cellStyle name="常规 4 2 4" xfId="8022"/>
    <cellStyle name="输出 4 3 6" xfId="8023"/>
    <cellStyle name="常规 4 2 4 10" xfId="8024"/>
    <cellStyle name="常规 4 2 4 2" xfId="8025"/>
    <cellStyle name="警告文本 5 3 3 6" xfId="8026"/>
    <cellStyle name="常规 4 2 4 2 2" xfId="8027"/>
    <cellStyle name="好 3 2_2015.1.3县级预算表" xfId="8028"/>
    <cellStyle name="注释 4 3 3 11" xfId="8029"/>
    <cellStyle name="常规 4 2 4 2 3" xfId="8030"/>
    <cellStyle name="注释 4 3 3 12" xfId="8031"/>
    <cellStyle name="常规 4 2 4 2 4" xfId="8032"/>
    <cellStyle name="注释 4 3 3 13" xfId="8033"/>
    <cellStyle name="常规 4 2 4 2 5" xfId="8034"/>
    <cellStyle name="输入 2 3 2 2" xfId="8035"/>
    <cellStyle name="常规 4 2 4 3" xfId="8036"/>
    <cellStyle name="警告文本 5 3 3 7" xfId="8037"/>
    <cellStyle name="常规 4 2 4 3 2" xfId="8038"/>
    <cellStyle name="常规 4 2 4 3 3" xfId="8039"/>
    <cellStyle name="常规 4 2 4 3 4" xfId="8040"/>
    <cellStyle name="常规 4 2 4 3 5" xfId="8041"/>
    <cellStyle name="输入 2 3 3 2" xfId="8042"/>
    <cellStyle name="常规 4 2 4 3 6" xfId="8043"/>
    <cellStyle name="输入 2 3 3 3" xfId="8044"/>
    <cellStyle name="常规 4 2 4 4" xfId="8045"/>
    <cellStyle name="警告文本 5 3 3 8" xfId="8046"/>
    <cellStyle name="常规 4 2 4 5" xfId="8047"/>
    <cellStyle name="警告文本 5 3 3 9" xfId="8048"/>
    <cellStyle name="常规 4 2 4 6" xfId="8049"/>
    <cellStyle name="常规 4 2 4 7" xfId="8050"/>
    <cellStyle name="常规 4 2 4 8" xfId="8051"/>
    <cellStyle name="常规 4 2 4 9" xfId="8052"/>
    <cellStyle name="常规 4 2 4_2016-2018年财政规划附表(2)" xfId="8053"/>
    <cellStyle name="链接单元格 2 3 3 5" xfId="8054"/>
    <cellStyle name="常规 4 2 5" xfId="8055"/>
    <cellStyle name="输出 4 3 7" xfId="8056"/>
    <cellStyle name="常规 4 2 5 2" xfId="8057"/>
    <cellStyle name="常规 4 2 5 3" xfId="8058"/>
    <cellStyle name="常规 4 2 5 4" xfId="8059"/>
    <cellStyle name="常规 4 2 5 5" xfId="8060"/>
    <cellStyle name="常规 4 2 6" xfId="8061"/>
    <cellStyle name="输出 4 3 8" xfId="8062"/>
    <cellStyle name="常规 4 2 6 10" xfId="8063"/>
    <cellStyle name="常规 4 2 6 2" xfId="8064"/>
    <cellStyle name="汇总 3 6 12" xfId="8065"/>
    <cellStyle name="常规 4 2 6 3" xfId="8066"/>
    <cellStyle name="汇总 3 6 13" xfId="8067"/>
    <cellStyle name="常规 4 2 6 4" xfId="8068"/>
    <cellStyle name="常规 4 2 6 5" xfId="8069"/>
    <cellStyle name="常规 4 2 6 6" xfId="8070"/>
    <cellStyle name="常规 4 2 6 7" xfId="8071"/>
    <cellStyle name="常规 4 2 6 8" xfId="8072"/>
    <cellStyle name="常规 4 2 6 9" xfId="8073"/>
    <cellStyle name="常规 4 2_2015.1.3县级预算表" xfId="8074"/>
    <cellStyle name="常规 4 3" xfId="8075"/>
    <cellStyle name="常规 4 3 10" xfId="8076"/>
    <cellStyle name="常规 4 3 11" xfId="8077"/>
    <cellStyle name="常规 4 3 12" xfId="8078"/>
    <cellStyle name="常规 4 3 13" xfId="8079"/>
    <cellStyle name="常规 4 3 14" xfId="8080"/>
    <cellStyle name="常规 4 3 15" xfId="8081"/>
    <cellStyle name="常规 4 3 16" xfId="8082"/>
    <cellStyle name="常规 4 3 17" xfId="8083"/>
    <cellStyle name="常规 4 3 18" xfId="8084"/>
    <cellStyle name="常规 4 3 2" xfId="8085"/>
    <cellStyle name="输出 4 4 4" xfId="8086"/>
    <cellStyle name="常规 4 3 2 10" xfId="8087"/>
    <cellStyle name="解释性文本 8 12" xfId="8088"/>
    <cellStyle name="常规 4 3 2 11" xfId="8089"/>
    <cellStyle name="解释性文本 8 13" xfId="8090"/>
    <cellStyle name="常规 4 3 2 12" xfId="8091"/>
    <cellStyle name="常规 4 3 2 13" xfId="8092"/>
    <cellStyle name="常规 4 3 2 14" xfId="8093"/>
    <cellStyle name="常规 4 3 2 15" xfId="8094"/>
    <cellStyle name="常规 4 3 2 16" xfId="8095"/>
    <cellStyle name="常规 4 3 2 2" xfId="8096"/>
    <cellStyle name="常规 4 3 2 2 12" xfId="8097"/>
    <cellStyle name="常规 4 3 2 2 13" xfId="8098"/>
    <cellStyle name="常规 4 3 2 2 14" xfId="8099"/>
    <cellStyle name="常规 4 3 2 2 15" xfId="8100"/>
    <cellStyle name="常规 4 3 2 2 2" xfId="8101"/>
    <cellStyle name="常规 4 3 2 2 2 2" xfId="8102"/>
    <cellStyle name="常规 4 3 2 2 2 3" xfId="8103"/>
    <cellStyle name="常规 4 3 2 2 2 4" xfId="8104"/>
    <cellStyle name="常规 4 3 2 2 2 5" xfId="8105"/>
    <cellStyle name="常规 4 3 2 2 3" xfId="8106"/>
    <cellStyle name="常规 4 3 2 2 3 10" xfId="8107"/>
    <cellStyle name="常规 4 3 2 2 3 11" xfId="8108"/>
    <cellStyle name="常规 4 3 2 2 3 12" xfId="8109"/>
    <cellStyle name="常规 4 3 2 2 3 13" xfId="8110"/>
    <cellStyle name="常规 4 3 2 2 3 2" xfId="8111"/>
    <cellStyle name="常规 4 3 2 2 3 3" xfId="8112"/>
    <cellStyle name="常规 4 3 2 2 3 4" xfId="8113"/>
    <cellStyle name="常规 4 3 2 2 3 5" xfId="8114"/>
    <cellStyle name="常规 4 3 2 2 3 6" xfId="8115"/>
    <cellStyle name="常规 4 3 2 2 3 7" xfId="8116"/>
    <cellStyle name="常规 4 3 2 2 3 8" xfId="8117"/>
    <cellStyle name="常规 4 3 2 2 3 9" xfId="8118"/>
    <cellStyle name="常规 4 3 2 2 4" xfId="8119"/>
    <cellStyle name="常规 4 3 2 2 5" xfId="8120"/>
    <cellStyle name="常规 4 3 2 2 6" xfId="8121"/>
    <cellStyle name="常规 4 3 2 2 7" xfId="8122"/>
    <cellStyle name="常规 4 3 2 2 8" xfId="8123"/>
    <cellStyle name="常规 4 3 2 2 9" xfId="8124"/>
    <cellStyle name="常规 4 3 2 2_2016-2018年财政规划附表(2)" xfId="8125"/>
    <cellStyle name="常规 4 3 2 3" xfId="8126"/>
    <cellStyle name="常规 4 3 2 3 2" xfId="8127"/>
    <cellStyle name="常规 4 3 2 3 3" xfId="8128"/>
    <cellStyle name="常规 4 3 2 3 4" xfId="8129"/>
    <cellStyle name="常规 4 3 2 3 5" xfId="8130"/>
    <cellStyle name="常规 4 3 2 4" xfId="8131"/>
    <cellStyle name="常规 4 3 2 4 10" xfId="8132"/>
    <cellStyle name="常规 4 3 2 4 11" xfId="8133"/>
    <cellStyle name="常规 4 3 2 4 13" xfId="8134"/>
    <cellStyle name="常规 4 3 2 4 2" xfId="8135"/>
    <cellStyle name="常规 4 3 2 4 3" xfId="8136"/>
    <cellStyle name="常规 4 3 2 4 4" xfId="8137"/>
    <cellStyle name="常规 4 3 2 4 5" xfId="8138"/>
    <cellStyle name="常规 4 3 2 4 6" xfId="8139"/>
    <cellStyle name="常规 4 3 2 4 7" xfId="8140"/>
    <cellStyle name="常规 4 3 2 4 8" xfId="8141"/>
    <cellStyle name="常规 4 3 2 4 9" xfId="8142"/>
    <cellStyle name="输出 5 2 2" xfId="8143"/>
    <cellStyle name="常规 4 3 2 5" xfId="8144"/>
    <cellStyle name="常规 4 3 2 6" xfId="8145"/>
    <cellStyle name="常规 4 3 2 7" xfId="8146"/>
    <cellStyle name="常规 4 3 2 8" xfId="8147"/>
    <cellStyle name="常规 4 3 2_2015.1.3县级预算表" xfId="8148"/>
    <cellStyle name="常规 4 3 3" xfId="8149"/>
    <cellStyle name="输出 4 4 5" xfId="8150"/>
    <cellStyle name="常规 4 3 3 10" xfId="8151"/>
    <cellStyle name="解释性文本 2 3 3 8" xfId="8152"/>
    <cellStyle name="常规 4 3 3 11" xfId="8153"/>
    <cellStyle name="解释性文本 2 3 3 9" xfId="8154"/>
    <cellStyle name="常规 4 3 3 12" xfId="8155"/>
    <cellStyle name="常规 4 3 3 13" xfId="8156"/>
    <cellStyle name="常规 4 3 3 14" xfId="8157"/>
    <cellStyle name="常规 4 3 3 15" xfId="8158"/>
    <cellStyle name="链接单元格 2 5 2" xfId="8159"/>
    <cellStyle name="常规 4 3 3 2" xfId="8160"/>
    <cellStyle name="常规 4 3 3 2 2" xfId="8161"/>
    <cellStyle name="输入 2 6 11" xfId="8162"/>
    <cellStyle name="常规 4 3 3 2 3" xfId="8163"/>
    <cellStyle name="输入 2 6 12" xfId="8164"/>
    <cellStyle name="常规 4 3 3 2 4" xfId="8165"/>
    <cellStyle name="输入 2 6 13" xfId="8166"/>
    <cellStyle name="常规 4 3 3 2 5" xfId="8167"/>
    <cellStyle name="输入 3 2 2 2" xfId="8168"/>
    <cellStyle name="常规 4 3 3 3" xfId="8169"/>
    <cellStyle name="常规 4 3 3 3 10" xfId="8170"/>
    <cellStyle name="常规 4 3 3 3 11" xfId="8171"/>
    <cellStyle name="常规 4 3 3 3 12" xfId="8172"/>
    <cellStyle name="常规 4 3 3 3 13" xfId="8173"/>
    <cellStyle name="常规 4 3 3 3 2" xfId="8174"/>
    <cellStyle name="常规 4 3 3 3 3" xfId="8175"/>
    <cellStyle name="常规 4 3 3 3 4" xfId="8176"/>
    <cellStyle name="常规 4 3 3 3 5" xfId="8177"/>
    <cellStyle name="输入 3 2 3 2" xfId="8178"/>
    <cellStyle name="常规 4 3 3 3 6" xfId="8179"/>
    <cellStyle name="输入 3 2 3 3" xfId="8180"/>
    <cellStyle name="常规 4 3 3 3 7" xfId="8181"/>
    <cellStyle name="输入 3 2 3 4" xfId="8182"/>
    <cellStyle name="常规 4 3 3 3 8" xfId="8183"/>
    <cellStyle name="输入 3 2 3 5" xfId="8184"/>
    <cellStyle name="常规 4 3 3 3 9" xfId="8185"/>
    <cellStyle name="常规 4 3 3 4" xfId="8186"/>
    <cellStyle name="常规 4 3 3 5" xfId="8187"/>
    <cellStyle name="常规 4 3 3 6" xfId="8188"/>
    <cellStyle name="常规 4 3 3 7" xfId="8189"/>
    <cellStyle name="常规 4 3 3 8" xfId="8190"/>
    <cellStyle name="常规 4 3 3 9" xfId="8191"/>
    <cellStyle name="常规 4 3 4" xfId="8192"/>
    <cellStyle name="输出 4 4 6" xfId="8193"/>
    <cellStyle name="常规 4 3 4 10" xfId="8194"/>
    <cellStyle name="常规 4 3 4 2" xfId="8195"/>
    <cellStyle name="常规 4 3 4 2 2" xfId="8196"/>
    <cellStyle name="常规 4 3 4 2 3" xfId="8197"/>
    <cellStyle name="常规 4 3 4 3" xfId="8198"/>
    <cellStyle name="常规 4 3 4 3 10" xfId="8199"/>
    <cellStyle name="常规 4 3 4 3 2" xfId="8200"/>
    <cellStyle name="计算 4 4 13" xfId="8201"/>
    <cellStyle name="常规 4 3 4 3 3" xfId="8202"/>
    <cellStyle name="计算 4 4 14" xfId="8203"/>
    <cellStyle name="常规 4 3 4 3 4" xfId="8204"/>
    <cellStyle name="计算 4 4 15" xfId="8205"/>
    <cellStyle name="常规 4 3 4 3 5" xfId="8206"/>
    <cellStyle name="输入 3 3 3 2" xfId="8207"/>
    <cellStyle name="常规 4 3 4 3 6" xfId="8208"/>
    <cellStyle name="输入 3 3 3 3" xfId="8209"/>
    <cellStyle name="常规 4 3 4 4" xfId="8210"/>
    <cellStyle name="常规 4 3 4 5" xfId="8211"/>
    <cellStyle name="常规 4 3 4 6" xfId="8212"/>
    <cellStyle name="常规 4 3 4 7" xfId="8213"/>
    <cellStyle name="常规 4 3 4 8" xfId="8214"/>
    <cellStyle name="常规 4 3 5" xfId="8215"/>
    <cellStyle name="输出 4 4 7" xfId="8216"/>
    <cellStyle name="常规 4 3 5 2" xfId="8217"/>
    <cellStyle name="警告文本 2 3 11" xfId="8218"/>
    <cellStyle name="常规 4 3 5 3" xfId="8219"/>
    <cellStyle name="警告文本 2 3 12" xfId="8220"/>
    <cellStyle name="常规 4 3 5 4" xfId="8221"/>
    <cellStyle name="警告文本 2 3 13" xfId="8222"/>
    <cellStyle name="常规 4 3 5 5" xfId="8223"/>
    <cellStyle name="警告文本 2 3 14" xfId="8224"/>
    <cellStyle name="常规 4 3 6" xfId="8225"/>
    <cellStyle name="输出 4 4 8" xfId="8226"/>
    <cellStyle name="常规 4 3 6 10" xfId="8227"/>
    <cellStyle name="常规 4 3 6 2" xfId="8228"/>
    <cellStyle name="适中 3 3 15" xfId="8229"/>
    <cellStyle name="常规 4 3 6 3" xfId="8230"/>
    <cellStyle name="常规 4 3 6 4" xfId="8231"/>
    <cellStyle name="常规 4 3 6 5" xfId="8232"/>
    <cellStyle name="常规 4 3 6 6" xfId="8233"/>
    <cellStyle name="常规 4 3 6 7" xfId="8234"/>
    <cellStyle name="常规 4 3 6 8" xfId="8235"/>
    <cellStyle name="常规 4 3 6 9" xfId="8236"/>
    <cellStyle name="常规 4 3 7" xfId="8237"/>
    <cellStyle name="输出 4 4 9" xfId="8238"/>
    <cellStyle name="常规 4 3 8" xfId="8239"/>
    <cellStyle name="常规 4 3 9" xfId="8240"/>
    <cellStyle name="常规 4 3_2015.1.3县级预算表" xfId="8241"/>
    <cellStyle name="常规 4 4" xfId="8242"/>
    <cellStyle name="常规 4 4 2" xfId="8243"/>
    <cellStyle name="输出 4 5 4" xfId="8244"/>
    <cellStyle name="常规 4 4 2 2" xfId="8245"/>
    <cellStyle name="常规 4 4 2 3" xfId="8246"/>
    <cellStyle name="常规 4 4 2 4" xfId="8247"/>
    <cellStyle name="常规 4 4 2 5" xfId="8248"/>
    <cellStyle name="常规 4 4 3" xfId="8249"/>
    <cellStyle name="输出 4 5 5" xfId="8250"/>
    <cellStyle name="常规 4 4 3 2" xfId="8251"/>
    <cellStyle name="常规 4 4 3 3" xfId="8252"/>
    <cellStyle name="常规 4 4 3 4" xfId="8253"/>
    <cellStyle name="常规 4 4 3 5" xfId="8254"/>
    <cellStyle name="常规 4 4 4" xfId="8255"/>
    <cellStyle name="常规 4 4 5" xfId="8256"/>
    <cellStyle name="常规 4 4 6" xfId="8257"/>
    <cellStyle name="常规 4 4 7" xfId="8258"/>
    <cellStyle name="常规 4 4_2016-2018年财政规划附表(2)" xfId="8259"/>
    <cellStyle name="输出 5 17" xfId="8260"/>
    <cellStyle name="注释 7 10" xfId="8261"/>
    <cellStyle name="常规 4 5" xfId="8262"/>
    <cellStyle name="常规 4 5 2 2" xfId="8263"/>
    <cellStyle name="常规 4 5 2 3" xfId="8264"/>
    <cellStyle name="常规 4 5 2 4" xfId="8265"/>
    <cellStyle name="常规 4 5 2 5" xfId="8266"/>
    <cellStyle name="常规 4 5 3 2" xfId="8267"/>
    <cellStyle name="注释 2 3 3 13" xfId="8268"/>
    <cellStyle name="常规 4 5 3 3" xfId="8269"/>
    <cellStyle name="常规 4 5 3 4" xfId="8270"/>
    <cellStyle name="常规 4 5 3 5" xfId="8271"/>
    <cellStyle name="常规 4 5_2016-2018年财政规划附表(2)" xfId="8272"/>
    <cellStyle name="常规 4 6" xfId="8273"/>
    <cellStyle name="解释性文本 4 2 3 2" xfId="8274"/>
    <cellStyle name="常规 4 6 2" xfId="8275"/>
    <cellStyle name="链接单元格 9" xfId="8276"/>
    <cellStyle name="常规 4 6 3" xfId="8277"/>
    <cellStyle name="常规 4 6 4" xfId="8278"/>
    <cellStyle name="常规 4 6 5" xfId="8279"/>
    <cellStyle name="常规 4 7" xfId="8280"/>
    <cellStyle name="解释性文本 4 2 3 3" xfId="8281"/>
    <cellStyle name="常规 4 7 3" xfId="8282"/>
    <cellStyle name="常规 4 7 4" xfId="8283"/>
    <cellStyle name="常规 4 7 5" xfId="8284"/>
    <cellStyle name="常规 4 8" xfId="8285"/>
    <cellStyle name="解释性文本 4 2 3 4" xfId="8286"/>
    <cellStyle name="输入 4_2015.1.3县级预算表" xfId="8287"/>
    <cellStyle name="常规 4 9" xfId="8288"/>
    <cellStyle name="解释性文本 4 2 3 5" xfId="8289"/>
    <cellStyle name="常规 5" xfId="8290"/>
    <cellStyle name="检查单元格 4 3 3 6" xfId="8291"/>
    <cellStyle name="常规 5 10" xfId="8292"/>
    <cellStyle name="常规 5 11" xfId="8293"/>
    <cellStyle name="常规 5 12" xfId="8294"/>
    <cellStyle name="常规 5 13" xfId="8295"/>
    <cellStyle name="常规 5 14" xfId="8296"/>
    <cellStyle name="常规 5 15" xfId="8297"/>
    <cellStyle name="常规 5 16" xfId="8298"/>
    <cellStyle name="常规 5 17" xfId="8299"/>
    <cellStyle name="常规 5 18" xfId="8300"/>
    <cellStyle name="常规 5 2" xfId="8301"/>
    <cellStyle name="常规 5 2 10" xfId="8302"/>
    <cellStyle name="常规 5 2 11" xfId="8303"/>
    <cellStyle name="常规 5 2 12" xfId="8304"/>
    <cellStyle name="常规 5 2 13" xfId="8305"/>
    <cellStyle name="常规 5 2 14" xfId="8306"/>
    <cellStyle name="常规 5 2 15" xfId="8307"/>
    <cellStyle name="常规 5 2 16" xfId="8308"/>
    <cellStyle name="常规 5 2 2" xfId="8309"/>
    <cellStyle name="输出 5 3 4" xfId="8310"/>
    <cellStyle name="常规 5 2 2 10" xfId="8311"/>
    <cellStyle name="常规 5 2 2 11" xfId="8312"/>
    <cellStyle name="常规 5 2 2 12" xfId="8313"/>
    <cellStyle name="常规 5 2 2 13" xfId="8314"/>
    <cellStyle name="常规 5 2 2 14" xfId="8315"/>
    <cellStyle name="常规 5 2 2 15" xfId="8316"/>
    <cellStyle name="常规 5 2 2 2" xfId="8317"/>
    <cellStyle name="输入 2 3_2016-2018年财政规划附表(2)" xfId="8318"/>
    <cellStyle name="常规 5 2 2 2 2" xfId="8319"/>
    <cellStyle name="常规 5 2 2 2 3" xfId="8320"/>
    <cellStyle name="常规 5 2 2 2 4" xfId="8321"/>
    <cellStyle name="常规 5 2 2 2 5" xfId="8322"/>
    <cellStyle name="常规 5 2 2 3" xfId="8323"/>
    <cellStyle name="常规 5 2 2 3 10" xfId="8324"/>
    <cellStyle name="常规 5 2 2 3 11" xfId="8325"/>
    <cellStyle name="常规 5 2 2 3 12" xfId="8326"/>
    <cellStyle name="常规 5 2 2 3 13" xfId="8327"/>
    <cellStyle name="常规 5 2 2 3 2" xfId="8328"/>
    <cellStyle name="常规 5 2 2 3 3" xfId="8329"/>
    <cellStyle name="常规 5 2 2 3 4" xfId="8330"/>
    <cellStyle name="常规 5 2 2 3 5" xfId="8331"/>
    <cellStyle name="常规 5 2 2 3 6" xfId="8332"/>
    <cellStyle name="常规 5 2 2 3 7" xfId="8333"/>
    <cellStyle name="常规 5 2 2 3 8" xfId="8334"/>
    <cellStyle name="常规 5 2 2 3 9" xfId="8335"/>
    <cellStyle name="常规 5 2 2 4" xfId="8336"/>
    <cellStyle name="常规 5 2 2 5" xfId="8337"/>
    <cellStyle name="常规 5 2 2_2016-2018年财政规划附表(2)" xfId="8338"/>
    <cellStyle name="常规 5 2 3" xfId="8339"/>
    <cellStyle name="输出 5 3 5" xfId="8340"/>
    <cellStyle name="常规 5 2 3 2" xfId="8341"/>
    <cellStyle name="常规 5 2 3 3" xfId="8342"/>
    <cellStyle name="常规 5 2 3 4" xfId="8343"/>
    <cellStyle name="常规 5 2 3 5" xfId="8344"/>
    <cellStyle name="常规 5 2 4" xfId="8345"/>
    <cellStyle name="解释性文本 6_2016-2018年财政规划附表(2)" xfId="8346"/>
    <cellStyle name="输出 5 3 6" xfId="8347"/>
    <cellStyle name="常规 5 2 4 10" xfId="8348"/>
    <cellStyle name="链接单元格 2 3 2 2" xfId="8349"/>
    <cellStyle name="常规 5 2 4 11" xfId="8350"/>
    <cellStyle name="链接单元格 2 3 2 3" xfId="8351"/>
    <cellStyle name="常规 5 2 4 12" xfId="8352"/>
    <cellStyle name="链接单元格 2 3 2 4" xfId="8353"/>
    <cellStyle name="常规 5 2 4 13" xfId="8354"/>
    <cellStyle name="链接单元格 2 3 2 5" xfId="8355"/>
    <cellStyle name="常规 5 2 4 2" xfId="8356"/>
    <cellStyle name="常规 5 2 4 3" xfId="8357"/>
    <cellStyle name="常规 5 2 4 4" xfId="8358"/>
    <cellStyle name="常规 5 2 4 5" xfId="8359"/>
    <cellStyle name="常规 5 2 4 6" xfId="8360"/>
    <cellStyle name="常规 5 2 4 7" xfId="8361"/>
    <cellStyle name="常规 5 2 4 8" xfId="8362"/>
    <cellStyle name="常规 5 2 4 9" xfId="8363"/>
    <cellStyle name="常规 5 2 5" xfId="8364"/>
    <cellStyle name="输出 5 3 7" xfId="8365"/>
    <cellStyle name="常规 5 2 6" xfId="8366"/>
    <cellStyle name="输出 5 3 8" xfId="8367"/>
    <cellStyle name="常规 5 2 7" xfId="8368"/>
    <cellStyle name="计算 4 4_2016-2018年财政规划附表(2)" xfId="8369"/>
    <cellStyle name="输出 5 3 9" xfId="8370"/>
    <cellStyle name="常规 5 2 8" xfId="8371"/>
    <cellStyle name="常规 5 2 9" xfId="8372"/>
    <cellStyle name="常规 5 3" xfId="8373"/>
    <cellStyle name="常规 5 3 10" xfId="8374"/>
    <cellStyle name="常规 5 3 11" xfId="8375"/>
    <cellStyle name="常规 5 3 12" xfId="8376"/>
    <cellStyle name="常规 5 3 13" xfId="8377"/>
    <cellStyle name="常规 5 3 14" xfId="8378"/>
    <cellStyle name="常规 5 3 15" xfId="8379"/>
    <cellStyle name="常规 5 3 2 2" xfId="8380"/>
    <cellStyle name="常规 5 3 2 3" xfId="8381"/>
    <cellStyle name="常规 5 3 2 4" xfId="8382"/>
    <cellStyle name="常规 5 3 2 5" xfId="8383"/>
    <cellStyle name="常规 5 3 3 10" xfId="8384"/>
    <cellStyle name="常规 5 3 3 11" xfId="8385"/>
    <cellStyle name="常规 5 3 3 12" xfId="8386"/>
    <cellStyle name="常规 5 3 3 13" xfId="8387"/>
    <cellStyle name="常规 5 3 3 2" xfId="8388"/>
    <cellStyle name="常规 5 3 3 3" xfId="8389"/>
    <cellStyle name="常规 5 3 3 4" xfId="8390"/>
    <cellStyle name="常规 5 3 3 5" xfId="8391"/>
    <cellStyle name="常规 5 3 3 6" xfId="8392"/>
    <cellStyle name="常规 5 3 3 7" xfId="8393"/>
    <cellStyle name="常规 5 3 3 8" xfId="8394"/>
    <cellStyle name="常规 5 3 5" xfId="8395"/>
    <cellStyle name="常规 5 3 6" xfId="8396"/>
    <cellStyle name="常规 5 3 7" xfId="8397"/>
    <cellStyle name="常规 5 3 8" xfId="8398"/>
    <cellStyle name="常规 5 3 9" xfId="8399"/>
    <cellStyle name="常规 5 3_2016-2018年财政规划附表(2)" xfId="8400"/>
    <cellStyle name="常规 5 4" xfId="8401"/>
    <cellStyle name="常规 5 4 10" xfId="8402"/>
    <cellStyle name="常规 5 4 11" xfId="8403"/>
    <cellStyle name="常规 5 4 12" xfId="8404"/>
    <cellStyle name="常规 5 4 13" xfId="8405"/>
    <cellStyle name="常规 5 4 14" xfId="8406"/>
    <cellStyle name="链接单元格 4 3 2 2" xfId="8407"/>
    <cellStyle name="常规 5 4 15" xfId="8408"/>
    <cellStyle name="链接单元格 4 3 2 3" xfId="8409"/>
    <cellStyle name="常规 5 4 2" xfId="8410"/>
    <cellStyle name="链接单元格 5 2 3 6" xfId="8411"/>
    <cellStyle name="输出 5 5 4" xfId="8412"/>
    <cellStyle name="常规 5 4 2 2" xfId="8413"/>
    <cellStyle name="常规 5 4 2 3" xfId="8414"/>
    <cellStyle name="常规 5 4 2 4" xfId="8415"/>
    <cellStyle name="常规 5 4 2 5" xfId="8416"/>
    <cellStyle name="常规 5 4 3" xfId="8417"/>
    <cellStyle name="链接单元格 5 2 3 7" xfId="8418"/>
    <cellStyle name="输出 5 5 5" xfId="8419"/>
    <cellStyle name="常规 5 4 3 10" xfId="8420"/>
    <cellStyle name="常规 5 4 3 11" xfId="8421"/>
    <cellStyle name="常规 5 4 3 12" xfId="8422"/>
    <cellStyle name="常规 5 4 3 13" xfId="8423"/>
    <cellStyle name="好 3 2 2 2 2" xfId="8424"/>
    <cellStyle name="常规 5 4 3 2" xfId="8425"/>
    <cellStyle name="常规 5 4 3 3" xfId="8426"/>
    <cellStyle name="常规 5 4 3 4" xfId="8427"/>
    <cellStyle name="常规 5 4 3 5" xfId="8428"/>
    <cellStyle name="常规 5 4 3 6" xfId="8429"/>
    <cellStyle name="常规 5 4 3 7" xfId="8430"/>
    <cellStyle name="常规 5 4 3 8" xfId="8431"/>
    <cellStyle name="常规 5 4 3 9" xfId="8432"/>
    <cellStyle name="常规 5 4 4" xfId="8433"/>
    <cellStyle name="链接单元格 5 2 3 8" xfId="8434"/>
    <cellStyle name="输出 5 5 6" xfId="8435"/>
    <cellStyle name="常规 5 4 5" xfId="8436"/>
    <cellStyle name="链接单元格 5 2 3 9" xfId="8437"/>
    <cellStyle name="输出 5 5 7" xfId="8438"/>
    <cellStyle name="常规 5 4 6" xfId="8439"/>
    <cellStyle name="输出 5 5 8" xfId="8440"/>
    <cellStyle name="常规 5 4 7" xfId="8441"/>
    <cellStyle name="输出 5 5 9" xfId="8442"/>
    <cellStyle name="常规 5 4 8" xfId="8443"/>
    <cellStyle name="常规 5 4 9" xfId="8444"/>
    <cellStyle name="常规 5 4_2016-2018年财政规划附表(2)" xfId="8445"/>
    <cellStyle name="检查单元格 5 10" xfId="8446"/>
    <cellStyle name="常规 5 5" xfId="8447"/>
    <cellStyle name="常规 5 5 2" xfId="8448"/>
    <cellStyle name="常规 5 5 3" xfId="8449"/>
    <cellStyle name="输入 4 2 2 10" xfId="8450"/>
    <cellStyle name="常规 5 5 4" xfId="8451"/>
    <cellStyle name="输入 4 2 2 11" xfId="8452"/>
    <cellStyle name="常规 5 5 5" xfId="8453"/>
    <cellStyle name="输入 4 2 2 12" xfId="8454"/>
    <cellStyle name="常规 5 6" xfId="8455"/>
    <cellStyle name="解释性文本 4 2 4 2" xfId="8456"/>
    <cellStyle name="常规 5 6 10" xfId="8457"/>
    <cellStyle name="常规 5 6 11" xfId="8458"/>
    <cellStyle name="常规 5 6 12" xfId="8459"/>
    <cellStyle name="常规 5 6 2" xfId="8460"/>
    <cellStyle name="常规 5 6 3" xfId="8461"/>
    <cellStyle name="常规 5 6 4" xfId="8462"/>
    <cellStyle name="常规 5 6 5" xfId="8463"/>
    <cellStyle name="常规 5 6 6" xfId="8464"/>
    <cellStyle name="常规 5 6 7" xfId="8465"/>
    <cellStyle name="常规 5 6 8" xfId="8466"/>
    <cellStyle name="常规 5 6 9" xfId="8467"/>
    <cellStyle name="常规 5 7" xfId="8468"/>
    <cellStyle name="解释性文本 4 2 4 3" xfId="8469"/>
    <cellStyle name="常规 5 8" xfId="8470"/>
    <cellStyle name="解释性文本 4 2 4 4" xfId="8471"/>
    <cellStyle name="常规 5 9" xfId="8472"/>
    <cellStyle name="解释性文本 4 2 4 5" xfId="8473"/>
    <cellStyle name="常规 5_2015.1.3县级预算表" xfId="8474"/>
    <cellStyle name="常规 6" xfId="8475"/>
    <cellStyle name="检查单元格 4 3 3 7" xfId="8476"/>
    <cellStyle name="常规 6 10" xfId="8477"/>
    <cellStyle name="常规 6 11" xfId="8478"/>
    <cellStyle name="常规 6 12" xfId="8479"/>
    <cellStyle name="好 4 2 2 2 2" xfId="8480"/>
    <cellStyle name="常规 6 13" xfId="8481"/>
    <cellStyle name="好 4 2 2 2 3" xfId="8482"/>
    <cellStyle name="常规 6 2 10" xfId="8483"/>
    <cellStyle name="汇总 4 3 2 2" xfId="8484"/>
    <cellStyle name="常规 6 2 11" xfId="8485"/>
    <cellStyle name="汇总 4 3 2 3" xfId="8486"/>
    <cellStyle name="常规 6 2 12" xfId="8487"/>
    <cellStyle name="汇总 4 3 2 4" xfId="8488"/>
    <cellStyle name="常规 6 2 13" xfId="8489"/>
    <cellStyle name="汇总 4 3 2 5" xfId="8490"/>
    <cellStyle name="常规 6 2 14" xfId="8491"/>
    <cellStyle name="常规 6 2 15" xfId="8492"/>
    <cellStyle name="常规 6 2 16" xfId="8493"/>
    <cellStyle name="常规 6 2 2" xfId="8494"/>
    <cellStyle name="输出 6 3 4" xfId="8495"/>
    <cellStyle name="常规 6 2 2 11" xfId="8496"/>
    <cellStyle name="解释性文本 4 2 2 3 6" xfId="8497"/>
    <cellStyle name="常规 6 2 2 12" xfId="8498"/>
    <cellStyle name="解释性文本 4 2 2 3 7" xfId="8499"/>
    <cellStyle name="常规 6 2 2 13" xfId="8500"/>
    <cellStyle name="解释性文本 4 2 2 3 8" xfId="8501"/>
    <cellStyle name="常规 6 2 2 14" xfId="8502"/>
    <cellStyle name="解释性文本 4 2 2 3 9" xfId="8503"/>
    <cellStyle name="常规 6 2 2 15" xfId="8504"/>
    <cellStyle name="常规 6 2 2 2" xfId="8505"/>
    <cellStyle name="常规 6 2 2 2 2" xfId="8506"/>
    <cellStyle name="常规 6 2 2 2 3" xfId="8507"/>
    <cellStyle name="常规 6 2 2 2 4" xfId="8508"/>
    <cellStyle name="常规 6 2 2 2 5" xfId="8509"/>
    <cellStyle name="常规 6 2 2 3" xfId="8510"/>
    <cellStyle name="常规 6 2 2 3 10" xfId="8511"/>
    <cellStyle name="常规 6 2 2 3 11" xfId="8512"/>
    <cellStyle name="常规 6 2 2 3 12" xfId="8513"/>
    <cellStyle name="常规 6 2 2 3 13" xfId="8514"/>
    <cellStyle name="常规 6 2 2 3 2" xfId="8515"/>
    <cellStyle name="常规 6 2 2 3 3" xfId="8516"/>
    <cellStyle name="常规 6 2 2 3 4" xfId="8517"/>
    <cellStyle name="常规 6 2 2 3 5" xfId="8518"/>
    <cellStyle name="常规 6 2 2 3 6" xfId="8519"/>
    <cellStyle name="常规 6 2 2 3 7" xfId="8520"/>
    <cellStyle name="常规 6 2 2 3 8" xfId="8521"/>
    <cellStyle name="常规 6 2 2 3 9" xfId="8522"/>
    <cellStyle name="常规 6 2 2 4" xfId="8523"/>
    <cellStyle name="常规 6 2 2 5" xfId="8524"/>
    <cellStyle name="常规 6 2 2 6" xfId="8525"/>
    <cellStyle name="解释性文本 4 2 2 10" xfId="8526"/>
    <cellStyle name="常规 6 2 2 8" xfId="8527"/>
    <cellStyle name="解释性文本 4 2 2 12" xfId="8528"/>
    <cellStyle name="常规 6 2 2 9" xfId="8529"/>
    <cellStyle name="解释性文本 4 2 2 13" xfId="8530"/>
    <cellStyle name="常规 6 2 2_2016-2018年财政规划附表(2)" xfId="8531"/>
    <cellStyle name="解释性文本 2 4 12" xfId="8532"/>
    <cellStyle name="常规 6 2 3" xfId="8533"/>
    <cellStyle name="输出 6 3 5" xfId="8534"/>
    <cellStyle name="常规 6 2 3 2" xfId="8535"/>
    <cellStyle name="常规 6 2 4" xfId="8536"/>
    <cellStyle name="输出 6 3 6" xfId="8537"/>
    <cellStyle name="常规 6 2 4 10" xfId="8538"/>
    <cellStyle name="常规 6 2 4 11" xfId="8539"/>
    <cellStyle name="常规 6 2 4 12" xfId="8540"/>
    <cellStyle name="常规 6 2 4 13" xfId="8541"/>
    <cellStyle name="常规 6 2 4 2" xfId="8542"/>
    <cellStyle name="常规 6 2 5" xfId="8543"/>
    <cellStyle name="输出 6 3 7" xfId="8544"/>
    <cellStyle name="常规 6 2 6" xfId="8545"/>
    <cellStyle name="输出 6 3 8" xfId="8546"/>
    <cellStyle name="常规 6 2 7" xfId="8547"/>
    <cellStyle name="输出 6 3 9" xfId="8548"/>
    <cellStyle name="常规 6 2 8" xfId="8549"/>
    <cellStyle name="常规 6 2_2015.1.3县级预算表" xfId="8550"/>
    <cellStyle name="常规 6 3" xfId="8551"/>
    <cellStyle name="常规 6 3 10" xfId="8552"/>
    <cellStyle name="常规 6 3 11" xfId="8553"/>
    <cellStyle name="常规 6 3 12" xfId="8554"/>
    <cellStyle name="常规 6 3 13" xfId="8555"/>
    <cellStyle name="常规 6 3 14" xfId="8556"/>
    <cellStyle name="常规 6 3 15" xfId="8557"/>
    <cellStyle name="常规 6 3 2" xfId="8558"/>
    <cellStyle name="常规 6 3 2 2" xfId="8559"/>
    <cellStyle name="常规 6 3 2 3" xfId="8560"/>
    <cellStyle name="常规 6 3 2 4" xfId="8561"/>
    <cellStyle name="常规 6 3 2 5" xfId="8562"/>
    <cellStyle name="常规 6 3 3" xfId="8563"/>
    <cellStyle name="常规 6 3 3 10" xfId="8564"/>
    <cellStyle name="常规 6 3 3 11" xfId="8565"/>
    <cellStyle name="常规 6 3 3 12" xfId="8566"/>
    <cellStyle name="常规 6 3 3 13" xfId="8567"/>
    <cellStyle name="常规 6 3 3 2" xfId="8568"/>
    <cellStyle name="常规 6 3 3 3" xfId="8569"/>
    <cellStyle name="常规 6 3 3 4" xfId="8570"/>
    <cellStyle name="常规 6 3 3 5" xfId="8571"/>
    <cellStyle name="常规 6 3 3 6" xfId="8572"/>
    <cellStyle name="常规 6 3 3 7" xfId="8573"/>
    <cellStyle name="常规 6 3 3 8" xfId="8574"/>
    <cellStyle name="常规 6 3 3 9" xfId="8575"/>
    <cellStyle name="常规 6 3 4" xfId="8576"/>
    <cellStyle name="常规 6 3 5" xfId="8577"/>
    <cellStyle name="常规 6 3 6" xfId="8578"/>
    <cellStyle name="常规 6 3 7" xfId="8579"/>
    <cellStyle name="常规 6 3 8" xfId="8580"/>
    <cellStyle name="常规 6 3 9" xfId="8581"/>
    <cellStyle name="常规 6 4" xfId="8582"/>
    <cellStyle name="常规 6 4 10" xfId="8583"/>
    <cellStyle name="常规 6 4 11" xfId="8584"/>
    <cellStyle name="常规 6 4 12" xfId="8585"/>
    <cellStyle name="常规 6 4 13" xfId="8586"/>
    <cellStyle name="常规 6 4 14" xfId="8587"/>
    <cellStyle name="常规 6 4 15" xfId="8588"/>
    <cellStyle name="常规 6 4 2 2" xfId="8589"/>
    <cellStyle name="常规 6 4 2 3" xfId="8590"/>
    <cellStyle name="常规 6 4 2 4" xfId="8591"/>
    <cellStyle name="常规 6 4 2 5" xfId="8592"/>
    <cellStyle name="常规 6 4 3 11" xfId="8593"/>
    <cellStyle name="常规 6 4 3 12" xfId="8594"/>
    <cellStyle name="常规 6 4 3 13" xfId="8595"/>
    <cellStyle name="常规 6 4 3 2" xfId="8596"/>
    <cellStyle name="常规 6 4 3 3" xfId="8597"/>
    <cellStyle name="常规 6 4 3 4" xfId="8598"/>
    <cellStyle name="常规 6 4 3 5" xfId="8599"/>
    <cellStyle name="常规 6 4 3 6" xfId="8600"/>
    <cellStyle name="常规 6 4 3 7" xfId="8601"/>
    <cellStyle name="常规 6 4 3 8" xfId="8602"/>
    <cellStyle name="常规 6 4 3 9" xfId="8603"/>
    <cellStyle name="常规 6 4 5" xfId="8604"/>
    <cellStyle name="链接单元格 5 3 3 9" xfId="8605"/>
    <cellStyle name="常规 6 4 6" xfId="8606"/>
    <cellStyle name="常规 6 4 7" xfId="8607"/>
    <cellStyle name="常规 6 4 8" xfId="8608"/>
    <cellStyle name="常规 6 4 9" xfId="8609"/>
    <cellStyle name="常规 6 4_2016-2018年财政规划附表(2)" xfId="8610"/>
    <cellStyle name="链接单元格 4 2 4 12" xfId="8611"/>
    <cellStyle name="常规 6 5" xfId="8612"/>
    <cellStyle name="常规 6 5 2" xfId="8613"/>
    <cellStyle name="常规 6 5 3" xfId="8614"/>
    <cellStyle name="常规 6 5 4" xfId="8615"/>
    <cellStyle name="常规 6 5 5" xfId="8616"/>
    <cellStyle name="常规 6 6" xfId="8617"/>
    <cellStyle name="常规 6 6 10" xfId="8618"/>
    <cellStyle name="常规 6 6 11" xfId="8619"/>
    <cellStyle name="常规 6 6 12" xfId="8620"/>
    <cellStyle name="常规 6 6 13" xfId="8621"/>
    <cellStyle name="常规 6 6 2" xfId="8622"/>
    <cellStyle name="常规 6 6 3" xfId="8623"/>
    <cellStyle name="常规 6 6 4" xfId="8624"/>
    <cellStyle name="常规 6 6 5" xfId="8625"/>
    <cellStyle name="常规 6 6 6" xfId="8626"/>
    <cellStyle name="常规 6 6 7" xfId="8627"/>
    <cellStyle name="常规 6 6 8" xfId="8628"/>
    <cellStyle name="常规 6 6 9" xfId="8629"/>
    <cellStyle name="常规 6 7" xfId="8630"/>
    <cellStyle name="常规 6 8" xfId="8631"/>
    <cellStyle name="常规 6 9" xfId="8632"/>
    <cellStyle name="常规 6_2015.1.3县级预算表" xfId="8633"/>
    <cellStyle name="常规 7" xfId="8634"/>
    <cellStyle name="检查单元格 4 3 3 8" xfId="8635"/>
    <cellStyle name="常规 7 10" xfId="8636"/>
    <cellStyle name="常规 7 11" xfId="8637"/>
    <cellStyle name="常规 7 12" xfId="8638"/>
    <cellStyle name="常规 7 13" xfId="8639"/>
    <cellStyle name="计算 4 5 2" xfId="8640"/>
    <cellStyle name="常规 7 14" xfId="8641"/>
    <cellStyle name="计算 4 5 3" xfId="8642"/>
    <cellStyle name="常规 7 15" xfId="8643"/>
    <cellStyle name="计算 4 5 4" xfId="8644"/>
    <cellStyle name="常规 7 16" xfId="8645"/>
    <cellStyle name="计算 4 5 5" xfId="8646"/>
    <cellStyle name="适中 6 3 2" xfId="8647"/>
    <cellStyle name="常规 7 17" xfId="8648"/>
    <cellStyle name="适中 6 3 3" xfId="8649"/>
    <cellStyle name="常规 7 2" xfId="8650"/>
    <cellStyle name="常规 7 2 10" xfId="8651"/>
    <cellStyle name="常规 7 2 11" xfId="8652"/>
    <cellStyle name="常规 7 2 12" xfId="8653"/>
    <cellStyle name="常规 7 2 13" xfId="8654"/>
    <cellStyle name="常规 7 2 14" xfId="8655"/>
    <cellStyle name="常规 7 2 15" xfId="8656"/>
    <cellStyle name="常规 7 2 2" xfId="8657"/>
    <cellStyle name="输出 7 3 4" xfId="8658"/>
    <cellStyle name="常规 7 2 2 2" xfId="8659"/>
    <cellStyle name="常规 7 2 2 3" xfId="8660"/>
    <cellStyle name="常规 7 2 2 4" xfId="8661"/>
    <cellStyle name="常规 7 2 2 5" xfId="8662"/>
    <cellStyle name="常规 7 2 3" xfId="8663"/>
    <cellStyle name="输出 7 3 5" xfId="8664"/>
    <cellStyle name="常规 7 2 3 10" xfId="8665"/>
    <cellStyle name="常规 7 2 3 11" xfId="8666"/>
    <cellStyle name="常规 7 2 3 2" xfId="8667"/>
    <cellStyle name="常规 7 2 3 3" xfId="8668"/>
    <cellStyle name="输出 2 2 2 2 2" xfId="8669"/>
    <cellStyle name="常规 7 2 3 4" xfId="8670"/>
    <cellStyle name="输出 2 2 2 2 3" xfId="8671"/>
    <cellStyle name="常规 7 2 3 5" xfId="8672"/>
    <cellStyle name="输出 2 2 2 2 4" xfId="8673"/>
    <cellStyle name="常规 7 2 3 6" xfId="8674"/>
    <cellStyle name="输出 2 2 2 2 5" xfId="8675"/>
    <cellStyle name="常规 7 2 4" xfId="8676"/>
    <cellStyle name="输出 7 3 6" xfId="8677"/>
    <cellStyle name="常规 7 2 5" xfId="8678"/>
    <cellStyle name="输出 7 3 7" xfId="8679"/>
    <cellStyle name="常规 7 2 6" xfId="8680"/>
    <cellStyle name="输出 7 3 8" xfId="8681"/>
    <cellStyle name="常规 7 2 7" xfId="8682"/>
    <cellStyle name="输出 7 3 9" xfId="8683"/>
    <cellStyle name="常规 7 2 8" xfId="8684"/>
    <cellStyle name="常规 7 2 9" xfId="8685"/>
    <cellStyle name="常规 7 2_2016-2018年财政规划附表(2)" xfId="8686"/>
    <cellStyle name="常规 7 3" xfId="8687"/>
    <cellStyle name="常规 7 3 10" xfId="8688"/>
    <cellStyle name="常规 7 3 11" xfId="8689"/>
    <cellStyle name="常规 7 3 12" xfId="8690"/>
    <cellStyle name="常规 7 3 13" xfId="8691"/>
    <cellStyle name="常规 7 3 14" xfId="8692"/>
    <cellStyle name="常规 7 3 15" xfId="8693"/>
    <cellStyle name="常规 7 3 2" xfId="8694"/>
    <cellStyle name="常规 7 3 2 2" xfId="8695"/>
    <cellStyle name="常规 7 3 2 3" xfId="8696"/>
    <cellStyle name="常规 7 3 2 4" xfId="8697"/>
    <cellStyle name="常规 7 3 2 5" xfId="8698"/>
    <cellStyle name="常规 7 3 3" xfId="8699"/>
    <cellStyle name="常规 7 3 3 10" xfId="8700"/>
    <cellStyle name="常规 7 3 3 11" xfId="8701"/>
    <cellStyle name="常规 7 3 3 12" xfId="8702"/>
    <cellStyle name="常规 7 3 3 13" xfId="8703"/>
    <cellStyle name="常规 7 3 3 2" xfId="8704"/>
    <cellStyle name="常规 7 3 3 3" xfId="8705"/>
    <cellStyle name="常规 7 3 3 4" xfId="8706"/>
    <cellStyle name="常规 7 3 3 5" xfId="8707"/>
    <cellStyle name="常规 7 3 3 6" xfId="8708"/>
    <cellStyle name="常规 7 3 3 7" xfId="8709"/>
    <cellStyle name="常规 7 3 3 8" xfId="8710"/>
    <cellStyle name="常规 7 3 3 9" xfId="8711"/>
    <cellStyle name="常规 7 3 4" xfId="8712"/>
    <cellStyle name="常规 7 3 5" xfId="8713"/>
    <cellStyle name="常规 7 3 6" xfId="8714"/>
    <cellStyle name="常规 7 3 7" xfId="8715"/>
    <cellStyle name="常规 7 3 8" xfId="8716"/>
    <cellStyle name="常规 7 3 9" xfId="8717"/>
    <cellStyle name="常规 7 3_2016-2018年财政规划附表(2)" xfId="8718"/>
    <cellStyle name="常规 7 4" xfId="8719"/>
    <cellStyle name="警告文本 4 2 2 3 10" xfId="8720"/>
    <cellStyle name="常规 7 4 2" xfId="8721"/>
    <cellStyle name="常规 7 4 3" xfId="8722"/>
    <cellStyle name="常规 7 4 4" xfId="8723"/>
    <cellStyle name="常规 7 4 5" xfId="8724"/>
    <cellStyle name="常规 7 5" xfId="8725"/>
    <cellStyle name="警告文本 4 2 2 3 11" xfId="8726"/>
    <cellStyle name="常规 7 5 10" xfId="8727"/>
    <cellStyle name="常规 7 5 11" xfId="8728"/>
    <cellStyle name="常规 7 5 12" xfId="8729"/>
    <cellStyle name="常规 7 5 13" xfId="8730"/>
    <cellStyle name="常规 7 5 2" xfId="8731"/>
    <cellStyle name="链接单元格 3_2015.1.3县级预算表" xfId="8732"/>
    <cellStyle name="常规 7 5 3" xfId="8733"/>
    <cellStyle name="常规 7 5 4" xfId="8734"/>
    <cellStyle name="常规 7 5 5" xfId="8735"/>
    <cellStyle name="适中 6 3 10" xfId="8736"/>
    <cellStyle name="常规 7 6" xfId="8737"/>
    <cellStyle name="警告文本 4 2 2 3 12" xfId="8738"/>
    <cellStyle name="常规 7 7" xfId="8739"/>
    <cellStyle name="警告文本 4 2 2 3 13" xfId="8740"/>
    <cellStyle name="常规 7 8" xfId="8741"/>
    <cellStyle name="常规 7 9" xfId="8742"/>
    <cellStyle name="常规 7_2015.1.3县级预算表" xfId="8743"/>
    <cellStyle name="常规 8" xfId="8744"/>
    <cellStyle name="检查单元格 4 3 3 9" xfId="8745"/>
    <cellStyle name="常规 8 2" xfId="8746"/>
    <cellStyle name="常规 8 2 2" xfId="8747"/>
    <cellStyle name="常规 8 2 3" xfId="8748"/>
    <cellStyle name="常规 8 2 4" xfId="8749"/>
    <cellStyle name="常规 8 2 5" xfId="8750"/>
    <cellStyle name="汇总 5_2015.1.3县级预算表" xfId="8751"/>
    <cellStyle name="常规 8 3" xfId="8752"/>
    <cellStyle name="输入 2 2 2 10" xfId="8753"/>
    <cellStyle name="常规 8 3 4" xfId="8754"/>
    <cellStyle name="常规 8 3 5" xfId="8755"/>
    <cellStyle name="常规 8 4" xfId="8756"/>
    <cellStyle name="输入 2 2 2 11" xfId="8757"/>
    <cellStyle name="常规 8 5" xfId="8758"/>
    <cellStyle name="输入 2 2 2 12" xfId="8759"/>
    <cellStyle name="常规 8 6" xfId="8760"/>
    <cellStyle name="输入 2 2 2 13" xfId="8761"/>
    <cellStyle name="常规 8 7" xfId="8762"/>
    <cellStyle name="输入 2 2 2 14" xfId="8763"/>
    <cellStyle name="常规 8_2016-2018年财政规划附表(2)" xfId="8764"/>
    <cellStyle name="好 5 3 3 2" xfId="8765"/>
    <cellStyle name="常规 9" xfId="8766"/>
    <cellStyle name="常规 9 10" xfId="8767"/>
    <cellStyle name="常规 9 11" xfId="8768"/>
    <cellStyle name="常规 9 12" xfId="8769"/>
    <cellStyle name="常规 9 13" xfId="8770"/>
    <cellStyle name="常规 9 14" xfId="8771"/>
    <cellStyle name="常规 9 2" xfId="8772"/>
    <cellStyle name="解释性文本 5 2 10" xfId="8773"/>
    <cellStyle name="常规 9 2 2" xfId="8774"/>
    <cellStyle name="常规 9 2 3" xfId="8775"/>
    <cellStyle name="常规 9 2 5" xfId="8776"/>
    <cellStyle name="常规 9 3" xfId="8777"/>
    <cellStyle name="解释性文本 5 2 11" xfId="8778"/>
    <cellStyle name="常规 9 3 10" xfId="8779"/>
    <cellStyle name="常规 9 3 11" xfId="8780"/>
    <cellStyle name="常规 9 3 12" xfId="8781"/>
    <cellStyle name="常规 9 3 13" xfId="8782"/>
    <cellStyle name="常规 9 3 2" xfId="8783"/>
    <cellStyle name="常规 9 3 3" xfId="8784"/>
    <cellStyle name="常规 9 3 4" xfId="8785"/>
    <cellStyle name="常规 9 3 5" xfId="8786"/>
    <cellStyle name="常规 9 3 6" xfId="8787"/>
    <cellStyle name="常规 9 3 7" xfId="8788"/>
    <cellStyle name="常规 9 3 8" xfId="8789"/>
    <cellStyle name="常规 9 4" xfId="8790"/>
    <cellStyle name="解释性文本 5 2 12" xfId="8791"/>
    <cellStyle name="常规 9 5" xfId="8792"/>
    <cellStyle name="解释性文本 5 2 13" xfId="8793"/>
    <cellStyle name="常规 9 6" xfId="8794"/>
    <cellStyle name="解释性文本 5 2 14" xfId="8795"/>
    <cellStyle name="常规 9 7" xfId="8796"/>
    <cellStyle name="解释性文本 5 2 15" xfId="8797"/>
    <cellStyle name="常规 9 8" xfId="8798"/>
    <cellStyle name="常规 9 9" xfId="8799"/>
    <cellStyle name="常规 9_2016-2018年财政规划附表(2)" xfId="8800"/>
    <cellStyle name="常规_大姚县2014年财政预算草案" xfId="8801"/>
    <cellStyle name="常规_附件2：二维表" xfId="8802"/>
    <cellStyle name="常规_附件2：二维表 2" xfId="8803"/>
    <cellStyle name="常规_公共财政预算收入表" xfId="8804"/>
    <cellStyle name="好 10" xfId="8805"/>
    <cellStyle name="好 11" xfId="8806"/>
    <cellStyle name="好 12" xfId="8807"/>
    <cellStyle name="好 2" xfId="8808"/>
    <cellStyle name="好 2 10" xfId="8809"/>
    <cellStyle name="好 2 11" xfId="8810"/>
    <cellStyle name="好 2 12" xfId="8811"/>
    <cellStyle name="好 2 13" xfId="8812"/>
    <cellStyle name="好 2 14" xfId="8813"/>
    <cellStyle name="好 2 15" xfId="8814"/>
    <cellStyle name="好 2 16" xfId="8815"/>
    <cellStyle name="好 2 17" xfId="8816"/>
    <cellStyle name="好 2 18" xfId="8817"/>
    <cellStyle name="好 2 2" xfId="8818"/>
    <cellStyle name="好 2 2 10" xfId="8819"/>
    <cellStyle name="好 2 2 11" xfId="8820"/>
    <cellStyle name="好 2 2 12" xfId="8821"/>
    <cellStyle name="好 2 2 13" xfId="8822"/>
    <cellStyle name="好 2 2 14" xfId="8823"/>
    <cellStyle name="好 2 2 15" xfId="8824"/>
    <cellStyle name="好 2 2 16" xfId="8825"/>
    <cellStyle name="好 2 2 2" xfId="8826"/>
    <cellStyle name="好 2 2 2 10" xfId="8827"/>
    <cellStyle name="好 3 2 4 6" xfId="8828"/>
    <cellStyle name="好 2 2 2 11" xfId="8829"/>
    <cellStyle name="好 3 2 4 7" xfId="8830"/>
    <cellStyle name="好 2 2 2 12" xfId="8831"/>
    <cellStyle name="好 3 2 4 8" xfId="8832"/>
    <cellStyle name="好 2 2 2 13" xfId="8833"/>
    <cellStyle name="好 3 2 4 9" xfId="8834"/>
    <cellStyle name="好 2 2 2 2" xfId="8835"/>
    <cellStyle name="好 2 2 2 2 3" xfId="8836"/>
    <cellStyle name="好 2 2 2 2 4" xfId="8837"/>
    <cellStyle name="好 2 2 2 2 5" xfId="8838"/>
    <cellStyle name="好 2 2 2 3" xfId="8839"/>
    <cellStyle name="好 2 2 2 3 3" xfId="8840"/>
    <cellStyle name="好 2 2 2 3 4" xfId="8841"/>
    <cellStyle name="好 2 2 2 3 5" xfId="8842"/>
    <cellStyle name="好 3 2 4 10" xfId="8843"/>
    <cellStyle name="好 2 2 2 3 6" xfId="8844"/>
    <cellStyle name="好 3 2 4 11" xfId="8845"/>
    <cellStyle name="好 2 2 2 3 7" xfId="8846"/>
    <cellStyle name="好 3 2 4 12" xfId="8847"/>
    <cellStyle name="好 2 2 2 3 8" xfId="8848"/>
    <cellStyle name="好 3 2 4 13" xfId="8849"/>
    <cellStyle name="好 2 2 2 3 9" xfId="8850"/>
    <cellStyle name="好 2 2 2 4" xfId="8851"/>
    <cellStyle name="好 2 2 2 5" xfId="8852"/>
    <cellStyle name="好 2 2 2 6" xfId="8853"/>
    <cellStyle name="好 2 2 2 7" xfId="8854"/>
    <cellStyle name="好 2 2 2 8" xfId="8855"/>
    <cellStyle name="好 2 2 2 9" xfId="8856"/>
    <cellStyle name="好 2 2 2_2016-2018年财政规划附表(2)" xfId="8857"/>
    <cellStyle name="好 2 2 3" xfId="8858"/>
    <cellStyle name="好 2 2 3 2" xfId="8859"/>
    <cellStyle name="好 2 2 3 3" xfId="8860"/>
    <cellStyle name="好 2 2 3 4" xfId="8861"/>
    <cellStyle name="好 2 2 3 5" xfId="8862"/>
    <cellStyle name="好 2 2 4" xfId="8863"/>
    <cellStyle name="好 2 2 4 10" xfId="8864"/>
    <cellStyle name="好 2 2 4 11" xfId="8865"/>
    <cellStyle name="好 2 2 4 12" xfId="8866"/>
    <cellStyle name="好 2 2 4 13" xfId="8867"/>
    <cellStyle name="好 2 2 4 5" xfId="8868"/>
    <cellStyle name="好 2 2 4 6" xfId="8869"/>
    <cellStyle name="好 2 2 4 7" xfId="8870"/>
    <cellStyle name="好 2 2 4 8" xfId="8871"/>
    <cellStyle name="好 2 2 4 9" xfId="8872"/>
    <cellStyle name="好 2 2 5" xfId="8873"/>
    <cellStyle name="好 2 2 6" xfId="8874"/>
    <cellStyle name="好 2 2 7" xfId="8875"/>
    <cellStyle name="好 2 2 8" xfId="8876"/>
    <cellStyle name="好 2 2 9" xfId="8877"/>
    <cellStyle name="好 2 3" xfId="8878"/>
    <cellStyle name="好 2 3 10" xfId="8879"/>
    <cellStyle name="好 2 3 11" xfId="8880"/>
    <cellStyle name="好 2 3 12" xfId="8881"/>
    <cellStyle name="好 2 3 13" xfId="8882"/>
    <cellStyle name="好 2 3 14" xfId="8883"/>
    <cellStyle name="好 2 3 15" xfId="8884"/>
    <cellStyle name="好 2 3 2" xfId="8885"/>
    <cellStyle name="好 2 3 2 2" xfId="8886"/>
    <cellStyle name="好 2 3 2 3" xfId="8887"/>
    <cellStyle name="好 2 3 2 4" xfId="8888"/>
    <cellStyle name="好 2 3 2 5" xfId="8889"/>
    <cellStyle name="好 2 3 3" xfId="8890"/>
    <cellStyle name="好 2 3 3 10" xfId="8891"/>
    <cellStyle name="好 2 3 3 11" xfId="8892"/>
    <cellStyle name="好 2 3 3 12" xfId="8893"/>
    <cellStyle name="好 2 3 3 13" xfId="8894"/>
    <cellStyle name="链接单元格 5 10" xfId="8895"/>
    <cellStyle name="好 2 3 3 2" xfId="8896"/>
    <cellStyle name="输出 4 2 2 2 4" xfId="8897"/>
    <cellStyle name="好 2 3 3 3" xfId="8898"/>
    <cellStyle name="输出 4 2 2 2 5" xfId="8899"/>
    <cellStyle name="好 2 3 3 4" xfId="8900"/>
    <cellStyle name="好 2 3 3 5" xfId="8901"/>
    <cellStyle name="汇总 2 2_2015.1.3县级预算表" xfId="8902"/>
    <cellStyle name="好 2 3 3 7" xfId="8903"/>
    <cellStyle name="好 2 3 3 8" xfId="8904"/>
    <cellStyle name="好 2 3 3 9" xfId="8905"/>
    <cellStyle name="好 2 3 4" xfId="8906"/>
    <cellStyle name="好 2 3 5" xfId="8907"/>
    <cellStyle name="好 2 3 6" xfId="8908"/>
    <cellStyle name="好 2 3 7" xfId="8909"/>
    <cellStyle name="好 2 3 8" xfId="8910"/>
    <cellStyle name="好 2 3 9" xfId="8911"/>
    <cellStyle name="好 2 3_2016-2018年财政规划附表(2)" xfId="8912"/>
    <cellStyle name="好 2 4" xfId="8913"/>
    <cellStyle name="好 2 4 10" xfId="8914"/>
    <cellStyle name="适中 4 2 2 2 3" xfId="8915"/>
    <cellStyle name="好 2 4 11" xfId="8916"/>
    <cellStyle name="适中 4 2 2 2 4" xfId="8917"/>
    <cellStyle name="好 2 4 12" xfId="8918"/>
    <cellStyle name="适中 4 2 2 2 5" xfId="8919"/>
    <cellStyle name="好 2 4 13" xfId="8920"/>
    <cellStyle name="好 2 4 14" xfId="8921"/>
    <cellStyle name="好 2 4 15" xfId="8922"/>
    <cellStyle name="好 2 4 2" xfId="8923"/>
    <cellStyle name="检查单元格 4 2 6" xfId="8924"/>
    <cellStyle name="好 2 4 2 2" xfId="8925"/>
    <cellStyle name="警告文本 2 2 2 3 12" xfId="8926"/>
    <cellStyle name="好 2 4 2 3" xfId="8927"/>
    <cellStyle name="警告文本 2 2 2 3 13" xfId="8928"/>
    <cellStyle name="好 2 4 2 4" xfId="8929"/>
    <cellStyle name="好 2 4 2 5" xfId="8930"/>
    <cellStyle name="好 2 4 3" xfId="8931"/>
    <cellStyle name="检查单元格 4 2 7" xfId="8932"/>
    <cellStyle name="好 2 4 3 10" xfId="8933"/>
    <cellStyle name="计算 3 4" xfId="8934"/>
    <cellStyle name="好 2 4 3 11" xfId="8935"/>
    <cellStyle name="计算 3 5" xfId="8936"/>
    <cellStyle name="好 2 4 3 12" xfId="8937"/>
    <cellStyle name="计算 3 6" xfId="8938"/>
    <cellStyle name="好 2 4 3 13" xfId="8939"/>
    <cellStyle name="计算 3 7" xfId="8940"/>
    <cellStyle name="好 2 4 3 2" xfId="8941"/>
    <cellStyle name="好 4 2 2 3 13" xfId="8942"/>
    <cellStyle name="好 2 4 3 3" xfId="8943"/>
    <cellStyle name="好 2 4 3 4" xfId="8944"/>
    <cellStyle name="好 2 4 3 5" xfId="8945"/>
    <cellStyle name="好 2 4 3 6" xfId="8946"/>
    <cellStyle name="好 2 4 3 7" xfId="8947"/>
    <cellStyle name="好 2 4 3 8" xfId="8948"/>
    <cellStyle name="好 2 4 3 9" xfId="8949"/>
    <cellStyle name="好 2 4 4" xfId="8950"/>
    <cellStyle name="检查单元格 4 2 8" xfId="8951"/>
    <cellStyle name="好 2 4 5" xfId="8952"/>
    <cellStyle name="检查单元格 4 2 9" xfId="8953"/>
    <cellStyle name="好 2 4 6" xfId="8954"/>
    <cellStyle name="好 2 4 7" xfId="8955"/>
    <cellStyle name="好 2 4 8" xfId="8956"/>
    <cellStyle name="好 2 4 9" xfId="8957"/>
    <cellStyle name="好 2 4_2016-2018年财政规划附表(2)" xfId="8958"/>
    <cellStyle name="好 2 5" xfId="8959"/>
    <cellStyle name="好 2 5 2" xfId="8960"/>
    <cellStyle name="检查单元格 4 3 6" xfId="8961"/>
    <cellStyle name="好 2 5 3" xfId="8962"/>
    <cellStyle name="检查单元格 4 3 7" xfId="8963"/>
    <cellStyle name="好 2 5 4" xfId="8964"/>
    <cellStyle name="检查单元格 4 3 8" xfId="8965"/>
    <cellStyle name="好 2 5 5" xfId="8966"/>
    <cellStyle name="检查单元格 4 3 9" xfId="8967"/>
    <cellStyle name="好 2 6" xfId="8968"/>
    <cellStyle name="好 2 6 13" xfId="8969"/>
    <cellStyle name="适中 3 3 2 2" xfId="8970"/>
    <cellStyle name="好 2 6 2" xfId="8971"/>
    <cellStyle name="检查单元格 4 4 6" xfId="8972"/>
    <cellStyle name="好 2 6 3" xfId="8973"/>
    <cellStyle name="检查单元格 4 4 7" xfId="8974"/>
    <cellStyle name="链接单元格 4 2 2 10" xfId="8975"/>
    <cellStyle name="好 2 6 4" xfId="8976"/>
    <cellStyle name="检查单元格 4 4 8" xfId="8977"/>
    <cellStyle name="解释性文本 2 2 2 3 10" xfId="8978"/>
    <cellStyle name="链接单元格 4 2 2 11" xfId="8979"/>
    <cellStyle name="好 2 6 5" xfId="8980"/>
    <cellStyle name="检查单元格 4 4 9" xfId="8981"/>
    <cellStyle name="解释性文本 2 2 2 3 11" xfId="8982"/>
    <cellStyle name="链接单元格 4 2 2 12" xfId="8983"/>
    <cellStyle name="好 2 6 6" xfId="8984"/>
    <cellStyle name="解释性文本 2 2 2 3 12" xfId="8985"/>
    <cellStyle name="链接单元格 4 2 2 13" xfId="8986"/>
    <cellStyle name="好 2 6 7" xfId="8987"/>
    <cellStyle name="解释性文本 2 2 2 3 13" xfId="8988"/>
    <cellStyle name="链接单元格 4 2 2 14" xfId="8989"/>
    <cellStyle name="好 2 6 8" xfId="8990"/>
    <cellStyle name="链接单元格 4 2 2 15" xfId="8991"/>
    <cellStyle name="好 2 6 9" xfId="8992"/>
    <cellStyle name="好 2 7" xfId="8993"/>
    <cellStyle name="好 2 8" xfId="8994"/>
    <cellStyle name="好 2 9" xfId="8995"/>
    <cellStyle name="好 2_2015.1.3县级预算表" xfId="8996"/>
    <cellStyle name="好 3" xfId="8997"/>
    <cellStyle name="好 3 10" xfId="8998"/>
    <cellStyle name="好 3 11" xfId="8999"/>
    <cellStyle name="好 3 12" xfId="9000"/>
    <cellStyle name="好 3 13" xfId="9001"/>
    <cellStyle name="好 3 14" xfId="9002"/>
    <cellStyle name="好 3 15" xfId="9003"/>
    <cellStyle name="好 3 16" xfId="9004"/>
    <cellStyle name="好 3 17" xfId="9005"/>
    <cellStyle name="好 3 18" xfId="9006"/>
    <cellStyle name="好 3 2" xfId="9007"/>
    <cellStyle name="好 3 2 10" xfId="9008"/>
    <cellStyle name="链接单元格 2 2 2 11" xfId="9009"/>
    <cellStyle name="好 3 2 11" xfId="9010"/>
    <cellStyle name="链接单元格 2 2 2 12" xfId="9011"/>
    <cellStyle name="好 3 2 2 10" xfId="9012"/>
    <cellStyle name="好 3 2 2 11" xfId="9013"/>
    <cellStyle name="好 3 2 2 12" xfId="9014"/>
    <cellStyle name="好 3 2 2 13" xfId="9015"/>
    <cellStyle name="好 3 2 2 2" xfId="9016"/>
    <cellStyle name="好 3 2 2 2 3" xfId="9017"/>
    <cellStyle name="好 3 2 2 2 4" xfId="9018"/>
    <cellStyle name="好 3 2 2 2 5" xfId="9019"/>
    <cellStyle name="好 3 2 2 3" xfId="9020"/>
    <cellStyle name="好 3 2 2 3 10" xfId="9021"/>
    <cellStyle name="好 3 2 2 3 11" xfId="9022"/>
    <cellStyle name="好 3 2 2 3 12" xfId="9023"/>
    <cellStyle name="好 3 2 2 3 13" xfId="9024"/>
    <cellStyle name="好 3 2 2 3 2" xfId="9025"/>
    <cellStyle name="汇总 2 14" xfId="9026"/>
    <cellStyle name="好 3 2 2 3 3" xfId="9027"/>
    <cellStyle name="汇总 2 15" xfId="9028"/>
    <cellStyle name="好 3 2 2 3 4" xfId="9029"/>
    <cellStyle name="汇总 2 16" xfId="9030"/>
    <cellStyle name="链接单元格 2 2 2_2016-2018年财政规划附表(2)" xfId="9031"/>
    <cellStyle name="好 3 2 2 3 5" xfId="9032"/>
    <cellStyle name="汇总 2 17" xfId="9033"/>
    <cellStyle name="好 3 2 2 3 6" xfId="9034"/>
    <cellStyle name="汇总 2 18" xfId="9035"/>
    <cellStyle name="好 3 2 2 3 7" xfId="9036"/>
    <cellStyle name="好 3 2 2 3 8" xfId="9037"/>
    <cellStyle name="好 3 2 2 3 9" xfId="9038"/>
    <cellStyle name="好 3 2 2 4" xfId="9039"/>
    <cellStyle name="好 3 2 2 5" xfId="9040"/>
    <cellStyle name="好 3 2 2 6" xfId="9041"/>
    <cellStyle name="好 3 2 2 7" xfId="9042"/>
    <cellStyle name="好 3 2 2 8" xfId="9043"/>
    <cellStyle name="好 3 2 2 9" xfId="9044"/>
    <cellStyle name="好 3 2 2_2016-2018年财政规划附表(2)" xfId="9045"/>
    <cellStyle name="好 3 2 3 2" xfId="9046"/>
    <cellStyle name="链接单元格 2 2 2 3 7" xfId="9047"/>
    <cellStyle name="好 3 2 3 3" xfId="9048"/>
    <cellStyle name="链接单元格 2 2 2 3 8" xfId="9049"/>
    <cellStyle name="好 3 2 3 4" xfId="9050"/>
    <cellStyle name="链接单元格 2 2 2 3 9" xfId="9051"/>
    <cellStyle name="好 3 2 3 5" xfId="9052"/>
    <cellStyle name="好 3 2 4 5" xfId="9053"/>
    <cellStyle name="好 3 3" xfId="9054"/>
    <cellStyle name="好 3 3 10" xfId="9055"/>
    <cellStyle name="好 3 3 11" xfId="9056"/>
    <cellStyle name="好 3 3 12" xfId="9057"/>
    <cellStyle name="好 3 3 13" xfId="9058"/>
    <cellStyle name="好 3 3 14" xfId="9059"/>
    <cellStyle name="好 3 3 15" xfId="9060"/>
    <cellStyle name="好 3 3 2" xfId="9061"/>
    <cellStyle name="好 3 3 2 2" xfId="9062"/>
    <cellStyle name="输出 2 13" xfId="9063"/>
    <cellStyle name="好 3 3 2 3" xfId="9064"/>
    <cellStyle name="输出 2 14" xfId="9065"/>
    <cellStyle name="好 3 3 2 4" xfId="9066"/>
    <cellStyle name="输出 2 15" xfId="9067"/>
    <cellStyle name="好 3 3 2 5" xfId="9068"/>
    <cellStyle name="输出 2 16" xfId="9069"/>
    <cellStyle name="好 3 3 3" xfId="9070"/>
    <cellStyle name="好 3 3 3 2" xfId="9071"/>
    <cellStyle name="好 3 3 3 3" xfId="9072"/>
    <cellStyle name="好 3 3 3 4" xfId="9073"/>
    <cellStyle name="好 3 3 3 5" xfId="9074"/>
    <cellStyle name="好 3 3 3 6" xfId="9075"/>
    <cellStyle name="好 3 3 4" xfId="9076"/>
    <cellStyle name="好 3 3 5" xfId="9077"/>
    <cellStyle name="好 3 3 6" xfId="9078"/>
    <cellStyle name="好 3 3 7" xfId="9079"/>
    <cellStyle name="好 3 3 8" xfId="9080"/>
    <cellStyle name="好 3 3 9" xfId="9081"/>
    <cellStyle name="好 3 3_2016-2018年财政规划附表(2)" xfId="9082"/>
    <cellStyle name="好 3 4" xfId="9083"/>
    <cellStyle name="解释性文本 5 3 10" xfId="9084"/>
    <cellStyle name="好 3 4 10" xfId="9085"/>
    <cellStyle name="链接单元格 2 2 4 11" xfId="9086"/>
    <cellStyle name="好 3 4 11" xfId="9087"/>
    <cellStyle name="链接单元格 2 2 4 12" xfId="9088"/>
    <cellStyle name="好 3 4 12" xfId="9089"/>
    <cellStyle name="链接单元格 2 2 4 13" xfId="9090"/>
    <cellStyle name="好 3 4 13" xfId="9091"/>
    <cellStyle name="好 3 4 14" xfId="9092"/>
    <cellStyle name="好 3 4 15" xfId="9093"/>
    <cellStyle name="好 3 4 2 2" xfId="9094"/>
    <cellStyle name="输出 7 13" xfId="9095"/>
    <cellStyle name="好 3 4 2 3" xfId="9096"/>
    <cellStyle name="输出 7 14" xfId="9097"/>
    <cellStyle name="好 3 4 2 4" xfId="9098"/>
    <cellStyle name="输出 7 15" xfId="9099"/>
    <cellStyle name="好 3 4 2 5" xfId="9100"/>
    <cellStyle name="好 3 4 3" xfId="9101"/>
    <cellStyle name="检查单元格 5 2 7" xfId="9102"/>
    <cellStyle name="好 3 4 3 2" xfId="9103"/>
    <cellStyle name="好 3 4 3 3" xfId="9104"/>
    <cellStyle name="好 3 4 3 4" xfId="9105"/>
    <cellStyle name="好 3 4 3 5" xfId="9106"/>
    <cellStyle name="好 3 4 4" xfId="9107"/>
    <cellStyle name="检查单元格 5 2 8" xfId="9108"/>
    <cellStyle name="好 3 4 5" xfId="9109"/>
    <cellStyle name="检查单元格 5 2 9" xfId="9110"/>
    <cellStyle name="好 3 4 6" xfId="9111"/>
    <cellStyle name="好 3 4 7" xfId="9112"/>
    <cellStyle name="好 3 4 8" xfId="9113"/>
    <cellStyle name="好 3 4 9" xfId="9114"/>
    <cellStyle name="好 3 4_2016-2018年财政规划附表(2)" xfId="9115"/>
    <cellStyle name="好 3 5" xfId="9116"/>
    <cellStyle name="解释性文本 5 3 11" xfId="9117"/>
    <cellStyle name="好 3 5 2" xfId="9118"/>
    <cellStyle name="检查单元格 5 3 6" xfId="9119"/>
    <cellStyle name="好 3 5 3" xfId="9120"/>
    <cellStyle name="检查单元格 5 3 7" xfId="9121"/>
    <cellStyle name="好 3 5 4" xfId="9122"/>
    <cellStyle name="检查单元格 5 3 8" xfId="9123"/>
    <cellStyle name="好 3 5 5" xfId="9124"/>
    <cellStyle name="检查单元格 5 3 9" xfId="9125"/>
    <cellStyle name="好 3 6" xfId="9126"/>
    <cellStyle name="解释性文本 5 3 12" xfId="9127"/>
    <cellStyle name="好 3 6 10" xfId="9128"/>
    <cellStyle name="好 3 6 11" xfId="9129"/>
    <cellStyle name="好 3 6 12" xfId="9130"/>
    <cellStyle name="好 3 6 13" xfId="9131"/>
    <cellStyle name="好 3 6 2" xfId="9132"/>
    <cellStyle name="好 3 6 3" xfId="9133"/>
    <cellStyle name="好 3 6 4" xfId="9134"/>
    <cellStyle name="好 3 6 5" xfId="9135"/>
    <cellStyle name="好 3 6 6" xfId="9136"/>
    <cellStyle name="好 3 6 7" xfId="9137"/>
    <cellStyle name="好 3 6 8" xfId="9138"/>
    <cellStyle name="好 3 6 9" xfId="9139"/>
    <cellStyle name="好 3 7" xfId="9140"/>
    <cellStyle name="解释性文本 5 3 13" xfId="9141"/>
    <cellStyle name="好 3 8" xfId="9142"/>
    <cellStyle name="解释性文本 5 3 14" xfId="9143"/>
    <cellStyle name="好 3 9" xfId="9144"/>
    <cellStyle name="解释性文本 5 3 15" xfId="9145"/>
    <cellStyle name="好 3_2015.1.3县级预算表" xfId="9146"/>
    <cellStyle name="好 4 16" xfId="9147"/>
    <cellStyle name="好 4 17" xfId="9148"/>
    <cellStyle name="好 4 18" xfId="9149"/>
    <cellStyle name="好 4 2" xfId="9150"/>
    <cellStyle name="好 4 2 10" xfId="9151"/>
    <cellStyle name="好 4 2 11" xfId="9152"/>
    <cellStyle name="警告文本 5 3_2016-2018年财政规划附表(2)" xfId="9153"/>
    <cellStyle name="好 4 2 12" xfId="9154"/>
    <cellStyle name="好 4 2 13" xfId="9155"/>
    <cellStyle name="好 4 2 14" xfId="9156"/>
    <cellStyle name="好 4 2 15" xfId="9157"/>
    <cellStyle name="好 4 2 16" xfId="9158"/>
    <cellStyle name="好 4 2 2 10" xfId="9159"/>
    <cellStyle name="好 4 2 2 11" xfId="9160"/>
    <cellStyle name="好 4 2 2 12" xfId="9161"/>
    <cellStyle name="好 4 2 2 13" xfId="9162"/>
    <cellStyle name="好 4 2 2 14" xfId="9163"/>
    <cellStyle name="好 4 2 2 15" xfId="9164"/>
    <cellStyle name="好 4 2 2 2" xfId="9165"/>
    <cellStyle name="好 4 2 2 3" xfId="9166"/>
    <cellStyle name="好 4 2 2 3 10" xfId="9167"/>
    <cellStyle name="好 4 2 2 3 11" xfId="9168"/>
    <cellStyle name="好 4 2 2 3 12" xfId="9169"/>
    <cellStyle name="好 4 2 2 3 7" xfId="9170"/>
    <cellStyle name="好 4 2 2 3 8" xfId="9171"/>
    <cellStyle name="好 4 2 2 3 9" xfId="9172"/>
    <cellStyle name="好 4 2 2 4" xfId="9173"/>
    <cellStyle name="好 4 2 2 5" xfId="9174"/>
    <cellStyle name="好 4 2 2 6" xfId="9175"/>
    <cellStyle name="好 4 2 2 7" xfId="9176"/>
    <cellStyle name="好 4 2 2 8" xfId="9177"/>
    <cellStyle name="好 4 2 2 9" xfId="9178"/>
    <cellStyle name="好 4 2 3 2" xfId="9179"/>
    <cellStyle name="好 4 2 3 3" xfId="9180"/>
    <cellStyle name="好 4 2 3 4" xfId="9181"/>
    <cellStyle name="好 4 2 3 5" xfId="9182"/>
    <cellStyle name="好 4 2 4" xfId="9183"/>
    <cellStyle name="好 4 2 4 10" xfId="9184"/>
    <cellStyle name="好 4 2 4 11" xfId="9185"/>
    <cellStyle name="好 4 2 4 12" xfId="9186"/>
    <cellStyle name="适中 5 2 2 2" xfId="9187"/>
    <cellStyle name="好 4 2 4 13" xfId="9188"/>
    <cellStyle name="适中 5 2 2 3" xfId="9189"/>
    <cellStyle name="好 4 2 4 5" xfId="9190"/>
    <cellStyle name="好 4 2 4 6" xfId="9191"/>
    <cellStyle name="好 4 2 4 7" xfId="9192"/>
    <cellStyle name="好 4 2 4 8" xfId="9193"/>
    <cellStyle name="好 4 2 4 9" xfId="9194"/>
    <cellStyle name="好 4 2 5" xfId="9195"/>
    <cellStyle name="好 4 2 6" xfId="9196"/>
    <cellStyle name="好 4 2 7" xfId="9197"/>
    <cellStyle name="好 4 2 8" xfId="9198"/>
    <cellStyle name="好 4 2 9" xfId="9199"/>
    <cellStyle name="好 4 2_2015.1.3县级预算表" xfId="9200"/>
    <cellStyle name="好 4 3" xfId="9201"/>
    <cellStyle name="好 4 3 10" xfId="9202"/>
    <cellStyle name="链接单元格 2 3 3 11" xfId="9203"/>
    <cellStyle name="好 4 3 11" xfId="9204"/>
    <cellStyle name="链接单元格 2 3 3 12" xfId="9205"/>
    <cellStyle name="好 4 3 12" xfId="9206"/>
    <cellStyle name="链接单元格 2 3 3 13" xfId="9207"/>
    <cellStyle name="好 4 3 13" xfId="9208"/>
    <cellStyle name="好 4 3 14" xfId="9209"/>
    <cellStyle name="好 4 3 15" xfId="9210"/>
    <cellStyle name="好 4 3 2" xfId="9211"/>
    <cellStyle name="好 4 3 2 2" xfId="9212"/>
    <cellStyle name="好 4 3 2 3" xfId="9213"/>
    <cellStyle name="好 4 3 2 4" xfId="9214"/>
    <cellStyle name="好 4 3 2 5" xfId="9215"/>
    <cellStyle name="好 4 3 3" xfId="9216"/>
    <cellStyle name="好 4 3 3 10" xfId="9217"/>
    <cellStyle name="好 4 3 3 2" xfId="9218"/>
    <cellStyle name="好 4 3 3 3" xfId="9219"/>
    <cellStyle name="好 4 3 3 4" xfId="9220"/>
    <cellStyle name="好 4 3 3 5" xfId="9221"/>
    <cellStyle name="好 4 3 3 6" xfId="9222"/>
    <cellStyle name="好 4 3 3 7" xfId="9223"/>
    <cellStyle name="好 4 3 3 8" xfId="9224"/>
    <cellStyle name="好 4 3 3 9" xfId="9225"/>
    <cellStyle name="好 4 3 4" xfId="9226"/>
    <cellStyle name="好 4 3 5" xfId="9227"/>
    <cellStyle name="好 4 3 6" xfId="9228"/>
    <cellStyle name="好 4 3 7" xfId="9229"/>
    <cellStyle name="好 4 3 8" xfId="9230"/>
    <cellStyle name="好 4 3 9" xfId="9231"/>
    <cellStyle name="好 4 3_2016-2018年财政规划附表(2)" xfId="9232"/>
    <cellStyle name="汇总 4 8" xfId="9233"/>
    <cellStyle name="好 4 4" xfId="9234"/>
    <cellStyle name="好 4 4 10" xfId="9235"/>
    <cellStyle name="好 4 4 11" xfId="9236"/>
    <cellStyle name="好 4 4 12" xfId="9237"/>
    <cellStyle name="好 4 4 13" xfId="9238"/>
    <cellStyle name="好 4 4 14" xfId="9239"/>
    <cellStyle name="好 4 4 15" xfId="9240"/>
    <cellStyle name="好 4 4 2" xfId="9241"/>
    <cellStyle name="好 4 4 2 2" xfId="9242"/>
    <cellStyle name="好 4 4 2 3" xfId="9243"/>
    <cellStyle name="好 4 4 2 4" xfId="9244"/>
    <cellStyle name="好 4 4 2 5" xfId="9245"/>
    <cellStyle name="好 4 4 3" xfId="9246"/>
    <cellStyle name="好 4 4 3 10" xfId="9247"/>
    <cellStyle name="好 4 4 3 11" xfId="9248"/>
    <cellStyle name="好 4 4 3 12" xfId="9249"/>
    <cellStyle name="好 4 4 3 13" xfId="9250"/>
    <cellStyle name="好 4 4 3 2" xfId="9251"/>
    <cellStyle name="警告文本 2 3_2016-2018年财政规划附表(2)" xfId="9252"/>
    <cellStyle name="好 4 4 3 3" xfId="9253"/>
    <cellStyle name="好 4 4 3 4" xfId="9254"/>
    <cellStyle name="好 4 4 3 5" xfId="9255"/>
    <cellStyle name="好 4 4 3 6" xfId="9256"/>
    <cellStyle name="好 4 4 3 7" xfId="9257"/>
    <cellStyle name="好 4 4 3 8" xfId="9258"/>
    <cellStyle name="好 4 4 3 9" xfId="9259"/>
    <cellStyle name="好 4 4 4" xfId="9260"/>
    <cellStyle name="好 4 4 5" xfId="9261"/>
    <cellStyle name="好 4 4 6" xfId="9262"/>
    <cellStyle name="好 4 4 7" xfId="9263"/>
    <cellStyle name="好 4 4 8" xfId="9264"/>
    <cellStyle name="好 4 4 9" xfId="9265"/>
    <cellStyle name="好 4 4_2016-2018年财政规划附表(2)" xfId="9266"/>
    <cellStyle name="好 4 5" xfId="9267"/>
    <cellStyle name="好 4 5 2" xfId="9268"/>
    <cellStyle name="检查单元格 6 3 6" xfId="9269"/>
    <cellStyle name="好 4 5 3" xfId="9270"/>
    <cellStyle name="检查单元格 6 3 7" xfId="9271"/>
    <cellStyle name="好 4 5 4" xfId="9272"/>
    <cellStyle name="检查单元格 6 3 8" xfId="9273"/>
    <cellStyle name="好 4 5 5" xfId="9274"/>
    <cellStyle name="检查单元格 6 3 9" xfId="9275"/>
    <cellStyle name="好 4 6" xfId="9276"/>
    <cellStyle name="好 4 6 10" xfId="9277"/>
    <cellStyle name="好 4 6 11" xfId="9278"/>
    <cellStyle name="好 4 6 12" xfId="9279"/>
    <cellStyle name="好 4 6 13" xfId="9280"/>
    <cellStyle name="好 4 6 2" xfId="9281"/>
    <cellStyle name="好 4 6 3" xfId="9282"/>
    <cellStyle name="好 4 6 4" xfId="9283"/>
    <cellStyle name="好 4 6 5" xfId="9284"/>
    <cellStyle name="好 4 6 6" xfId="9285"/>
    <cellStyle name="好 4 6 7" xfId="9286"/>
    <cellStyle name="好 4 6 8" xfId="9287"/>
    <cellStyle name="好 4 6 9" xfId="9288"/>
    <cellStyle name="好 4 7" xfId="9289"/>
    <cellStyle name="好 4 8" xfId="9290"/>
    <cellStyle name="好 4 9" xfId="9291"/>
    <cellStyle name="好 5 10" xfId="9292"/>
    <cellStyle name="好 5 11" xfId="9293"/>
    <cellStyle name="好 5 12" xfId="9294"/>
    <cellStyle name="好 5 13" xfId="9295"/>
    <cellStyle name="好 5 14" xfId="9296"/>
    <cellStyle name="好 5 15" xfId="9297"/>
    <cellStyle name="好 5 16" xfId="9298"/>
    <cellStyle name="好 5 17" xfId="9299"/>
    <cellStyle name="好 5 2" xfId="9300"/>
    <cellStyle name="好 5 2 12" xfId="9301"/>
    <cellStyle name="好 5 2 13" xfId="9302"/>
    <cellStyle name="好 5 2 14" xfId="9303"/>
    <cellStyle name="好 5 2 15" xfId="9304"/>
    <cellStyle name="好 5 2 2" xfId="9305"/>
    <cellStyle name="好 5 2 2 2" xfId="9306"/>
    <cellStyle name="好 5 2 2 3" xfId="9307"/>
    <cellStyle name="好 5 2 2 4" xfId="9308"/>
    <cellStyle name="好 5 2 2 5" xfId="9309"/>
    <cellStyle name="好 5 2 3" xfId="9310"/>
    <cellStyle name="好 5 2 3 10" xfId="9311"/>
    <cellStyle name="好 5 2 3 11" xfId="9312"/>
    <cellStyle name="好 5 2 3 12" xfId="9313"/>
    <cellStyle name="好 5 2 3 13" xfId="9314"/>
    <cellStyle name="好 5 2 3 2" xfId="9315"/>
    <cellStyle name="好 5 2 3 3" xfId="9316"/>
    <cellStyle name="好 5 2 3 4" xfId="9317"/>
    <cellStyle name="好 5 2 3 5" xfId="9318"/>
    <cellStyle name="好 5 2 3 6" xfId="9319"/>
    <cellStyle name="好 5 2 3 7" xfId="9320"/>
    <cellStyle name="好 5 2 3 8" xfId="9321"/>
    <cellStyle name="好 5 2 3 9" xfId="9322"/>
    <cellStyle name="好 5 2 4" xfId="9323"/>
    <cellStyle name="好 5 2 5" xfId="9324"/>
    <cellStyle name="好 5 2 6" xfId="9325"/>
    <cellStyle name="好 5 2 7" xfId="9326"/>
    <cellStyle name="好 5 2 8" xfId="9327"/>
    <cellStyle name="好 5 2 9" xfId="9328"/>
    <cellStyle name="好 5 3" xfId="9329"/>
    <cellStyle name="好 5 3 10" xfId="9330"/>
    <cellStyle name="链接单元格 2 4 3 11" xfId="9331"/>
    <cellStyle name="好 5 3 11" xfId="9332"/>
    <cellStyle name="链接单元格 2 4 3 12" xfId="9333"/>
    <cellStyle name="好 5 3 12" xfId="9334"/>
    <cellStyle name="链接单元格 2 4 3 13" xfId="9335"/>
    <cellStyle name="好 5 3 13" xfId="9336"/>
    <cellStyle name="好 5 3 14" xfId="9337"/>
    <cellStyle name="好 5 3 15" xfId="9338"/>
    <cellStyle name="好 5 3 2" xfId="9339"/>
    <cellStyle name="计算 3 2 2 3 9" xfId="9340"/>
    <cellStyle name="好 5 3 2 2" xfId="9341"/>
    <cellStyle name="好 5 3 2 3" xfId="9342"/>
    <cellStyle name="好 5 3 2 4" xfId="9343"/>
    <cellStyle name="好 5 3 2 5" xfId="9344"/>
    <cellStyle name="好 5 3 3" xfId="9345"/>
    <cellStyle name="好 5 3 3 10" xfId="9346"/>
    <cellStyle name="好 5 3 3 11" xfId="9347"/>
    <cellStyle name="好 5 3 3 12" xfId="9348"/>
    <cellStyle name="输入 3_2015.1.3县级预算表" xfId="9349"/>
    <cellStyle name="好 5 3 3 13" xfId="9350"/>
    <cellStyle name="好 5 3 3 3" xfId="9351"/>
    <cellStyle name="好 5 3 3 4" xfId="9352"/>
    <cellStyle name="好 5 3 3 5" xfId="9353"/>
    <cellStyle name="好 5 3 3 6" xfId="9354"/>
    <cellStyle name="好 5 3 3 7" xfId="9355"/>
    <cellStyle name="好 5 3 3 8" xfId="9356"/>
    <cellStyle name="好 5 3 3 9" xfId="9357"/>
    <cellStyle name="好 5 3 4" xfId="9358"/>
    <cellStyle name="好 5 3 5" xfId="9359"/>
    <cellStyle name="好 5 3_2016-2018年财政规划附表(2)" xfId="9360"/>
    <cellStyle name="好 5 4" xfId="9361"/>
    <cellStyle name="好 5 4 2" xfId="9362"/>
    <cellStyle name="检查单元格 3 4 13" xfId="9363"/>
    <cellStyle name="好 5 4 3" xfId="9364"/>
    <cellStyle name="检查单元格 3 4 14" xfId="9365"/>
    <cellStyle name="好 5 4 4" xfId="9366"/>
    <cellStyle name="检查单元格 3 4 15" xfId="9367"/>
    <cellStyle name="好 5 4 5" xfId="9368"/>
    <cellStyle name="好 5 5" xfId="9369"/>
    <cellStyle name="好 5 5 10" xfId="9370"/>
    <cellStyle name="好 5 5 11" xfId="9371"/>
    <cellStyle name="好 5 5 12" xfId="9372"/>
    <cellStyle name="好 5 5 13" xfId="9373"/>
    <cellStyle name="好 5 5 2" xfId="9374"/>
    <cellStyle name="检查单元格 7 3 6" xfId="9375"/>
    <cellStyle name="好 5 5 3" xfId="9376"/>
    <cellStyle name="检查单元格 7 3 7" xfId="9377"/>
    <cellStyle name="好 5 5 4" xfId="9378"/>
    <cellStyle name="检查单元格 7 3 8" xfId="9379"/>
    <cellStyle name="好 5 5 5" xfId="9380"/>
    <cellStyle name="检查单元格 7 3 9" xfId="9381"/>
    <cellStyle name="好 5 5 6" xfId="9382"/>
    <cellStyle name="好 5 5 7" xfId="9383"/>
    <cellStyle name="好 5 5 8" xfId="9384"/>
    <cellStyle name="好 5 5 9" xfId="9385"/>
    <cellStyle name="好 5 6" xfId="9386"/>
    <cellStyle name="好 5 7" xfId="9387"/>
    <cellStyle name="好 5 8" xfId="9388"/>
    <cellStyle name="好 5 9" xfId="9389"/>
    <cellStyle name="好 6 10" xfId="9390"/>
    <cellStyle name="好 6 11" xfId="9391"/>
    <cellStyle name="好 6 12" xfId="9392"/>
    <cellStyle name="好 6 13" xfId="9393"/>
    <cellStyle name="好 6 14" xfId="9394"/>
    <cellStyle name="好 6 15" xfId="9395"/>
    <cellStyle name="好 6 2" xfId="9396"/>
    <cellStyle name="好 6 2 2" xfId="9397"/>
    <cellStyle name="好 6 2 3" xfId="9398"/>
    <cellStyle name="好 6 2 4" xfId="9399"/>
    <cellStyle name="好 6 2 5" xfId="9400"/>
    <cellStyle name="好 6 3" xfId="9401"/>
    <cellStyle name="好 6 3 10" xfId="9402"/>
    <cellStyle name="好 6 3 11" xfId="9403"/>
    <cellStyle name="好 6 3 12" xfId="9404"/>
    <cellStyle name="好 6 3 13" xfId="9405"/>
    <cellStyle name="好 6 3 2" xfId="9406"/>
    <cellStyle name="好 6 3 3" xfId="9407"/>
    <cellStyle name="好 6 3 4" xfId="9408"/>
    <cellStyle name="好 6 3 5" xfId="9409"/>
    <cellStyle name="好 6 3 6" xfId="9410"/>
    <cellStyle name="好 6 3 7" xfId="9411"/>
    <cellStyle name="好 6 3 8" xfId="9412"/>
    <cellStyle name="好 6 3 9" xfId="9413"/>
    <cellStyle name="好 6 4" xfId="9414"/>
    <cellStyle name="好 6 5" xfId="9415"/>
    <cellStyle name="好 6 6" xfId="9416"/>
    <cellStyle name="好 6 7" xfId="9417"/>
    <cellStyle name="好 6 8" xfId="9418"/>
    <cellStyle name="好 6 9" xfId="9419"/>
    <cellStyle name="好 7 10" xfId="9420"/>
    <cellStyle name="好 7 11" xfId="9421"/>
    <cellStyle name="好 7 12" xfId="9422"/>
    <cellStyle name="好 7 13" xfId="9423"/>
    <cellStyle name="好 7 14" xfId="9424"/>
    <cellStyle name="好 7 15" xfId="9425"/>
    <cellStyle name="好 7 2" xfId="9426"/>
    <cellStyle name="好 7 2 2" xfId="9427"/>
    <cellStyle name="好 7 2 3" xfId="9428"/>
    <cellStyle name="好 7 2 4" xfId="9429"/>
    <cellStyle name="好 7 2 5" xfId="9430"/>
    <cellStyle name="好 7 3" xfId="9431"/>
    <cellStyle name="好 7 3 10" xfId="9432"/>
    <cellStyle name="好 7 3 11" xfId="9433"/>
    <cellStyle name="好 7 3 12" xfId="9434"/>
    <cellStyle name="好 7 3 13" xfId="9435"/>
    <cellStyle name="好 7 3 2" xfId="9436"/>
    <cellStyle name="好 7 3 3" xfId="9437"/>
    <cellStyle name="好 7 3 4" xfId="9438"/>
    <cellStyle name="好 7 3 5" xfId="9439"/>
    <cellStyle name="好 7 3 6" xfId="9440"/>
    <cellStyle name="好 7 3 7" xfId="9441"/>
    <cellStyle name="好 7 3 8" xfId="9442"/>
    <cellStyle name="好 7 3 9" xfId="9443"/>
    <cellStyle name="好 7 4" xfId="9444"/>
    <cellStyle name="好 7 5" xfId="9445"/>
    <cellStyle name="输入 2 2 4 10" xfId="9446"/>
    <cellStyle name="好 7 6" xfId="9447"/>
    <cellStyle name="输入 2 2 4 11" xfId="9448"/>
    <cellStyle name="好 7 7" xfId="9449"/>
    <cellStyle name="输入 2 2 4 12" xfId="9450"/>
    <cellStyle name="好 7 8" xfId="9451"/>
    <cellStyle name="输入 2 2 4 13" xfId="9452"/>
    <cellStyle name="好 7 9" xfId="9453"/>
    <cellStyle name="好 7_2016-2018年财政规划附表(2)" xfId="9454"/>
    <cellStyle name="好 8 10" xfId="9455"/>
    <cellStyle name="好 8 11" xfId="9456"/>
    <cellStyle name="好 8 12" xfId="9457"/>
    <cellStyle name="好 8 13" xfId="9458"/>
    <cellStyle name="好 8 2" xfId="9459"/>
    <cellStyle name="好 8 3" xfId="9460"/>
    <cellStyle name="好 8 4" xfId="9461"/>
    <cellStyle name="好 8 5" xfId="9462"/>
    <cellStyle name="好 8 6" xfId="9463"/>
    <cellStyle name="好 8 7" xfId="9464"/>
    <cellStyle name="好 8 8" xfId="9465"/>
    <cellStyle name="好 8 9" xfId="9466"/>
    <cellStyle name="汇总 10" xfId="9467"/>
    <cellStyle name="汇总 11" xfId="9468"/>
    <cellStyle name="汇总 12" xfId="9469"/>
    <cellStyle name="汇总 2 10" xfId="9470"/>
    <cellStyle name="汇总 2 11" xfId="9471"/>
    <cellStyle name="汇总 2 12" xfId="9472"/>
    <cellStyle name="汇总 2 13" xfId="9473"/>
    <cellStyle name="汇总 2 2" xfId="9474"/>
    <cellStyle name="汇总 2 2 10" xfId="9475"/>
    <cellStyle name="适中 2 3 3" xfId="9476"/>
    <cellStyle name="汇总 2 2 11" xfId="9477"/>
    <cellStyle name="适中 2 3 4" xfId="9478"/>
    <cellStyle name="汇总 2 2 12" xfId="9479"/>
    <cellStyle name="计算 10" xfId="9480"/>
    <cellStyle name="适中 2 3 5" xfId="9481"/>
    <cellStyle name="汇总 2 2 13" xfId="9482"/>
    <cellStyle name="计算 11" xfId="9483"/>
    <cellStyle name="适中 2 3 6" xfId="9484"/>
    <cellStyle name="汇总 2 2 14" xfId="9485"/>
    <cellStyle name="计算 12" xfId="9486"/>
    <cellStyle name="适中 2 3 7" xfId="9487"/>
    <cellStyle name="汇总 2 2 15" xfId="9488"/>
    <cellStyle name="适中 2 3 8" xfId="9489"/>
    <cellStyle name="汇总 2 2 2" xfId="9490"/>
    <cellStyle name="汇总 2 2 2 10" xfId="9491"/>
    <cellStyle name="注释 4 4 3 4" xfId="9492"/>
    <cellStyle name="汇总 2 2 2 2" xfId="9493"/>
    <cellStyle name="汇总 8" xfId="9494"/>
    <cellStyle name="汇总 2 2 2 2 2" xfId="9495"/>
    <cellStyle name="汇总 8 2" xfId="9496"/>
    <cellStyle name="汇总 2 2 2 2 3" xfId="9497"/>
    <cellStyle name="汇总 8 3" xfId="9498"/>
    <cellStyle name="汇总 2 2 2 2 4" xfId="9499"/>
    <cellStyle name="汇总 8 4" xfId="9500"/>
    <cellStyle name="汇总 2 2 2 2 5" xfId="9501"/>
    <cellStyle name="汇总 8 5" xfId="9502"/>
    <cellStyle name="汇总 2 2 2 3" xfId="9503"/>
    <cellStyle name="汇总 9" xfId="9504"/>
    <cellStyle name="汇总 2 2 2 3 10" xfId="9505"/>
    <cellStyle name="链接单元格 2 7" xfId="9506"/>
    <cellStyle name="汇总 2 2 2 3 11" xfId="9507"/>
    <cellStyle name="链接单元格 2 8" xfId="9508"/>
    <cellStyle name="汇总 2 2 2 3 12" xfId="9509"/>
    <cellStyle name="链接单元格 2 9" xfId="9510"/>
    <cellStyle name="汇总 2 2 2 3 13" xfId="9511"/>
    <cellStyle name="汇总 2 2 2 3 2" xfId="9512"/>
    <cellStyle name="汇总 2 2 2 3 3" xfId="9513"/>
    <cellStyle name="汇总 2 2 2 3 4" xfId="9514"/>
    <cellStyle name="汇总 2 2 2 3 5" xfId="9515"/>
    <cellStyle name="汇总 2 2 2 3 6" xfId="9516"/>
    <cellStyle name="汇总 2 2 2 3 7" xfId="9517"/>
    <cellStyle name="汇总 2 2 2 3 8" xfId="9518"/>
    <cellStyle name="汇总 2 2 2 3 9" xfId="9519"/>
    <cellStyle name="汇总 2 2 2 4" xfId="9520"/>
    <cellStyle name="汇总 2 2 2 5" xfId="9521"/>
    <cellStyle name="汇总 2 2 2 6" xfId="9522"/>
    <cellStyle name="汇总 2 2 2 7" xfId="9523"/>
    <cellStyle name="汇总 2 2 2 8" xfId="9524"/>
    <cellStyle name="汇总 2 2 2 9" xfId="9525"/>
    <cellStyle name="汇总 2 2 2_2016-2018年财政规划附表(2)" xfId="9526"/>
    <cellStyle name="汇总 2 2 3" xfId="9527"/>
    <cellStyle name="汇总 2 2 3 2" xfId="9528"/>
    <cellStyle name="汇总 2 2 3 3" xfId="9529"/>
    <cellStyle name="汇总 2 2 3 4" xfId="9530"/>
    <cellStyle name="汇总 2 2 3 5" xfId="9531"/>
    <cellStyle name="汇总 2 2 4" xfId="9532"/>
    <cellStyle name="汇总 2 2 4 10" xfId="9533"/>
    <cellStyle name="汇总 2 2 4 11" xfId="9534"/>
    <cellStyle name="汇总 2 2 4 12" xfId="9535"/>
    <cellStyle name="汇总 2 2 4 13" xfId="9536"/>
    <cellStyle name="汇总 2 2 4 2" xfId="9537"/>
    <cellStyle name="汇总 2 2 4 3" xfId="9538"/>
    <cellStyle name="汇总 2 2 4 4" xfId="9539"/>
    <cellStyle name="汇总 2 2 4 5" xfId="9540"/>
    <cellStyle name="汇总 2 2 4 6" xfId="9541"/>
    <cellStyle name="汇总 2 2 4 7" xfId="9542"/>
    <cellStyle name="汇总 2 2 4 8" xfId="9543"/>
    <cellStyle name="汇总 2 2 4 9" xfId="9544"/>
    <cellStyle name="汇总 2 2 5" xfId="9545"/>
    <cellStyle name="汇总 2 2 6" xfId="9546"/>
    <cellStyle name="汇总 2 2 7" xfId="9547"/>
    <cellStyle name="汇总 2 2 8" xfId="9548"/>
    <cellStyle name="汇总 2 2 9" xfId="9549"/>
    <cellStyle name="汇总 2 3" xfId="9550"/>
    <cellStyle name="汇总 2 3 11" xfId="9551"/>
    <cellStyle name="警告文本 3 2 2 3 13" xfId="9552"/>
    <cellStyle name="汇总 2 3 12" xfId="9553"/>
    <cellStyle name="汇总 2 3 13" xfId="9554"/>
    <cellStyle name="汇总 2 3 14" xfId="9555"/>
    <cellStyle name="汇总 2 3 15" xfId="9556"/>
    <cellStyle name="汇总 2 3 2" xfId="9557"/>
    <cellStyle name="汇总 2 3 2 2" xfId="9558"/>
    <cellStyle name="计算 4 2 2 3" xfId="9559"/>
    <cellStyle name="汇总 2 3 2 3" xfId="9560"/>
    <cellStyle name="计算 4 2 2 4" xfId="9561"/>
    <cellStyle name="汇总 2 3 2 4" xfId="9562"/>
    <cellStyle name="计算 4 2 2 5" xfId="9563"/>
    <cellStyle name="汇总 2 3 2 5" xfId="9564"/>
    <cellStyle name="计算 4 2 2 6" xfId="9565"/>
    <cellStyle name="汇总 2 3 3" xfId="9566"/>
    <cellStyle name="汇总 2 3 3 10" xfId="9567"/>
    <cellStyle name="汇总 2 3 3 11" xfId="9568"/>
    <cellStyle name="汇总 2 3 3 12" xfId="9569"/>
    <cellStyle name="汇总 2 3 3 13" xfId="9570"/>
    <cellStyle name="解释性文本 4 5 2" xfId="9571"/>
    <cellStyle name="汇总 2 3 3 2" xfId="9572"/>
    <cellStyle name="计算 4 2 3 3" xfId="9573"/>
    <cellStyle name="汇总 2 3 3 3" xfId="9574"/>
    <cellStyle name="计算 4 2 3 4" xfId="9575"/>
    <cellStyle name="汇总 2 3 3 4" xfId="9576"/>
    <cellStyle name="计算 4 2 3 5" xfId="9577"/>
    <cellStyle name="汇总 2 3 3 5" xfId="9578"/>
    <cellStyle name="汇总 2 3 3 6" xfId="9579"/>
    <cellStyle name="汇总 2 3 3 7" xfId="9580"/>
    <cellStyle name="汇总 2 3 3 8" xfId="9581"/>
    <cellStyle name="汇总 2 3 3 9" xfId="9582"/>
    <cellStyle name="汇总 2 3 4" xfId="9583"/>
    <cellStyle name="汇总 2 3 5" xfId="9584"/>
    <cellStyle name="汇总 2 3 6" xfId="9585"/>
    <cellStyle name="汇总 2 3 7" xfId="9586"/>
    <cellStyle name="汇总 2 3 8" xfId="9587"/>
    <cellStyle name="汇总 2 3 9" xfId="9588"/>
    <cellStyle name="汇总 2 3_2016-2018年财政规划附表(2)" xfId="9589"/>
    <cellStyle name="汇总 2 4" xfId="9590"/>
    <cellStyle name="汇总 2 4 2" xfId="9591"/>
    <cellStyle name="汇总 2 4 2 2" xfId="9592"/>
    <cellStyle name="计算 4 3 2 3" xfId="9593"/>
    <cellStyle name="汇总 2 4 2 3" xfId="9594"/>
    <cellStyle name="计算 4 3 2 4" xfId="9595"/>
    <cellStyle name="汇总 2 4 2 4" xfId="9596"/>
    <cellStyle name="计算 4 3 2 5" xfId="9597"/>
    <cellStyle name="汇总 2 4 2 5" xfId="9598"/>
    <cellStyle name="汇总 2 4 3" xfId="9599"/>
    <cellStyle name="汇总 2 4 3 10" xfId="9600"/>
    <cellStyle name="汇总 2 4 3 11" xfId="9601"/>
    <cellStyle name="汇总 2 4 3 12" xfId="9602"/>
    <cellStyle name="汇总 2 4 3 13" xfId="9603"/>
    <cellStyle name="汇总 2 4 3 2" xfId="9604"/>
    <cellStyle name="计算 4 3 3 3" xfId="9605"/>
    <cellStyle name="汇总 2 4 3 3" xfId="9606"/>
    <cellStyle name="计算 4 3 3 4" xfId="9607"/>
    <cellStyle name="汇总 2 4 3 4" xfId="9608"/>
    <cellStyle name="计算 4 3 3 5" xfId="9609"/>
    <cellStyle name="汇总 2 4 3 5" xfId="9610"/>
    <cellStyle name="计算 4 3 3 6" xfId="9611"/>
    <cellStyle name="汇总 2 4 3 6" xfId="9612"/>
    <cellStyle name="计算 4 3 3 7" xfId="9613"/>
    <cellStyle name="汇总 2 4 3 7" xfId="9614"/>
    <cellStyle name="计算 4 3 3 8" xfId="9615"/>
    <cellStyle name="汇总 2 4 3 8" xfId="9616"/>
    <cellStyle name="计算 4 3 3 9" xfId="9617"/>
    <cellStyle name="汇总 2 4 3 9" xfId="9618"/>
    <cellStyle name="汇总 2 4 4" xfId="9619"/>
    <cellStyle name="汇总 2 4 5" xfId="9620"/>
    <cellStyle name="解释性文本 5 3_2016-2018年财政规划附表(2)" xfId="9621"/>
    <cellStyle name="汇总 2 4 6" xfId="9622"/>
    <cellStyle name="汇总 2 4 7" xfId="9623"/>
    <cellStyle name="汇总 2 4 8" xfId="9624"/>
    <cellStyle name="汇总 2 4 9" xfId="9625"/>
    <cellStyle name="汇总 2 4_2016-2018年财政规划附表(2)" xfId="9626"/>
    <cellStyle name="汇总 2 5" xfId="9627"/>
    <cellStyle name="汇总 2 5 2" xfId="9628"/>
    <cellStyle name="汇总 2 5 3" xfId="9629"/>
    <cellStyle name="汇总 2 5 4" xfId="9630"/>
    <cellStyle name="汇总 2 5 5" xfId="9631"/>
    <cellStyle name="汇总 2 6" xfId="9632"/>
    <cellStyle name="汇总 2 6 10" xfId="9633"/>
    <cellStyle name="汇总 2 6 11" xfId="9634"/>
    <cellStyle name="汇总 2 6 12" xfId="9635"/>
    <cellStyle name="汇总 2 6 13" xfId="9636"/>
    <cellStyle name="汇总 2 6 2" xfId="9637"/>
    <cellStyle name="汇总 2 6 3" xfId="9638"/>
    <cellStyle name="汇总 2 6 4" xfId="9639"/>
    <cellStyle name="汇总 2 6 5" xfId="9640"/>
    <cellStyle name="汇总 2 6 6" xfId="9641"/>
    <cellStyle name="汇总 2 6 7" xfId="9642"/>
    <cellStyle name="汇总 2 6 8" xfId="9643"/>
    <cellStyle name="汇总 2 6 9" xfId="9644"/>
    <cellStyle name="汇总 2 7" xfId="9645"/>
    <cellStyle name="汇总 2 8" xfId="9646"/>
    <cellStyle name="汇总 2 9" xfId="9647"/>
    <cellStyle name="汇总 3" xfId="9648"/>
    <cellStyle name="汇总 3 10" xfId="9649"/>
    <cellStyle name="汇总 3 11" xfId="9650"/>
    <cellStyle name="汇总 3 12" xfId="9651"/>
    <cellStyle name="汇总 3 13" xfId="9652"/>
    <cellStyle name="汇总 3 14" xfId="9653"/>
    <cellStyle name="汇总 3 15" xfId="9654"/>
    <cellStyle name="汇总 3 16" xfId="9655"/>
    <cellStyle name="汇总 3 17" xfId="9656"/>
    <cellStyle name="汇总 3 18" xfId="9657"/>
    <cellStyle name="汇总 3 2" xfId="9658"/>
    <cellStyle name="汇总 3 2 11" xfId="9659"/>
    <cellStyle name="计算 5 5 7" xfId="9660"/>
    <cellStyle name="适中 7 3 4" xfId="9661"/>
    <cellStyle name="汇总 3 2 12" xfId="9662"/>
    <cellStyle name="计算 5 5 8" xfId="9663"/>
    <cellStyle name="适中 7 3 5" xfId="9664"/>
    <cellStyle name="汇总 3 2 13" xfId="9665"/>
    <cellStyle name="计算 5 5 9" xfId="9666"/>
    <cellStyle name="适中 7 3 6" xfId="9667"/>
    <cellStyle name="汇总 3 2 14" xfId="9668"/>
    <cellStyle name="适中 7 3 7" xfId="9669"/>
    <cellStyle name="汇总 3 2 15" xfId="9670"/>
    <cellStyle name="适中 7 3 8" xfId="9671"/>
    <cellStyle name="汇总 3 2 16" xfId="9672"/>
    <cellStyle name="适中 7 3 9" xfId="9673"/>
    <cellStyle name="汇总 3 2 2" xfId="9674"/>
    <cellStyle name="汇总 3 2 2 13" xfId="9675"/>
    <cellStyle name="计算 3 2 2 2 4" xfId="9676"/>
    <cellStyle name="汇总 3 2 2 14" xfId="9677"/>
    <cellStyle name="计算 3 2 2 2 5" xfId="9678"/>
    <cellStyle name="汇总 3 2 2 15" xfId="9679"/>
    <cellStyle name="汇总 3 2 2 2" xfId="9680"/>
    <cellStyle name="汇总 3 2 2 2 2" xfId="9681"/>
    <cellStyle name="汇总 3 2 2 2 3" xfId="9682"/>
    <cellStyle name="汇总 3 2 2 2 4" xfId="9683"/>
    <cellStyle name="汇总 3 2 2 2 5" xfId="9684"/>
    <cellStyle name="汇总 3 2 2 3" xfId="9685"/>
    <cellStyle name="汇总 3 2 2 3 10" xfId="9686"/>
    <cellStyle name="汇总 3 2 2 3 11" xfId="9687"/>
    <cellStyle name="汇总 3 2 2 3 12" xfId="9688"/>
    <cellStyle name="汇总 3 2 2 3 13" xfId="9689"/>
    <cellStyle name="汇总 3 2 2 3 6" xfId="9690"/>
    <cellStyle name="汇总 3 2 2 3 7" xfId="9691"/>
    <cellStyle name="汇总 3 2 2 3 8" xfId="9692"/>
    <cellStyle name="汇总 3 2 2 3 9" xfId="9693"/>
    <cellStyle name="汇总 3 2 2 4" xfId="9694"/>
    <cellStyle name="汇总 3 2 2 5" xfId="9695"/>
    <cellStyle name="汇总 3 2 2 6" xfId="9696"/>
    <cellStyle name="汇总 3 2 2 7" xfId="9697"/>
    <cellStyle name="汇总 3 2 2 8" xfId="9698"/>
    <cellStyle name="汇总 3 2 2 9" xfId="9699"/>
    <cellStyle name="汇总 3 2 2_2016-2018年财政规划附表(2)" xfId="9700"/>
    <cellStyle name="汇总 3 2 3" xfId="9701"/>
    <cellStyle name="汇总 3 2 3 2" xfId="9702"/>
    <cellStyle name="警告文本 6 3 13" xfId="9703"/>
    <cellStyle name="汇总 3 2 3 3" xfId="9704"/>
    <cellStyle name="汇总 3 2 3 4" xfId="9705"/>
    <cellStyle name="汇总 3 2 3 5" xfId="9706"/>
    <cellStyle name="计算 5 5 10" xfId="9707"/>
    <cellStyle name="汇总 3 2 4" xfId="9708"/>
    <cellStyle name="汇总 3 2 4 10" xfId="9709"/>
    <cellStyle name="汇总 3 2 4 11" xfId="9710"/>
    <cellStyle name="汇总 3 2 4 12" xfId="9711"/>
    <cellStyle name="汇总 3 2 4 13" xfId="9712"/>
    <cellStyle name="汇总 3 2 4 2" xfId="9713"/>
    <cellStyle name="汇总 3 2 4 3" xfId="9714"/>
    <cellStyle name="汇总 3 2 4 4" xfId="9715"/>
    <cellStyle name="汇总 3 2 4 5" xfId="9716"/>
    <cellStyle name="汇总 3 2 4 6" xfId="9717"/>
    <cellStyle name="汇总 3 2 4 7" xfId="9718"/>
    <cellStyle name="汇总 3 2 4 8" xfId="9719"/>
    <cellStyle name="汇总 3 2 4 9" xfId="9720"/>
    <cellStyle name="汇总 3 2 5" xfId="9721"/>
    <cellStyle name="汇总 3 2 6" xfId="9722"/>
    <cellStyle name="汇总 3 2 7" xfId="9723"/>
    <cellStyle name="汇总 3 2 8" xfId="9724"/>
    <cellStyle name="汇总 3 2 9" xfId="9725"/>
    <cellStyle name="汇总 3 2_2015.1.3县级预算表" xfId="9726"/>
    <cellStyle name="汇总 3 3" xfId="9727"/>
    <cellStyle name="汇总 3 3 10" xfId="9728"/>
    <cellStyle name="汇总 3 3 11" xfId="9729"/>
    <cellStyle name="汇总 3 3 12" xfId="9730"/>
    <cellStyle name="汇总 3 3 13" xfId="9731"/>
    <cellStyle name="汇总 3 3 14" xfId="9732"/>
    <cellStyle name="汇总 3 3 15" xfId="9733"/>
    <cellStyle name="汇总 3 3 2" xfId="9734"/>
    <cellStyle name="汇总 3 3 2 2" xfId="9735"/>
    <cellStyle name="计算 5 2 2 3" xfId="9736"/>
    <cellStyle name="汇总 3 3 2 3" xfId="9737"/>
    <cellStyle name="计算 5 2 2 4" xfId="9738"/>
    <cellStyle name="汇总 3 3 2 4" xfId="9739"/>
    <cellStyle name="计算 5 2 2 5" xfId="9740"/>
    <cellStyle name="汇总 3 3 2 5" xfId="9741"/>
    <cellStyle name="汇总 3 3 3" xfId="9742"/>
    <cellStyle name="汇总 3 3 3 13" xfId="9743"/>
    <cellStyle name="汇总 3 3 3 2" xfId="9744"/>
    <cellStyle name="计算 5 2 3 3" xfId="9745"/>
    <cellStyle name="汇总 3 3 3 3" xfId="9746"/>
    <cellStyle name="计算 5 2 3 4" xfId="9747"/>
    <cellStyle name="汇总 3 3 3 4" xfId="9748"/>
    <cellStyle name="计算 5 2 3 5" xfId="9749"/>
    <cellStyle name="汇总 3 3 3 5" xfId="9750"/>
    <cellStyle name="计算 5 2 3 6" xfId="9751"/>
    <cellStyle name="汇总 3 3 3 6" xfId="9752"/>
    <cellStyle name="计算 5 2 3 7" xfId="9753"/>
    <cellStyle name="汇总 3 3 3 7" xfId="9754"/>
    <cellStyle name="计算 5 2 3 8" xfId="9755"/>
    <cellStyle name="解释性文本 4 6 10" xfId="9756"/>
    <cellStyle name="汇总 3 3 3 8" xfId="9757"/>
    <cellStyle name="计算 5 2 3 9" xfId="9758"/>
    <cellStyle name="解释性文本 4 6 11" xfId="9759"/>
    <cellStyle name="汇总 3 3 3 9" xfId="9760"/>
    <cellStyle name="解释性文本 4 6 12" xfId="9761"/>
    <cellStyle name="汇总 3 3 4" xfId="9762"/>
    <cellStyle name="汇总 3 3 5" xfId="9763"/>
    <cellStyle name="汇总 3 3 6" xfId="9764"/>
    <cellStyle name="汇总 3 3 7" xfId="9765"/>
    <cellStyle name="汇总 3 3 8" xfId="9766"/>
    <cellStyle name="汇总 3 3 9" xfId="9767"/>
    <cellStyle name="汇总 3 4" xfId="9768"/>
    <cellStyle name="汇总 3 4 2" xfId="9769"/>
    <cellStyle name="汇总 3 4 2 2" xfId="9770"/>
    <cellStyle name="计算 5 3 2 3" xfId="9771"/>
    <cellStyle name="汇总 3 4 2 3" xfId="9772"/>
    <cellStyle name="计算 5 3 2 4" xfId="9773"/>
    <cellStyle name="汇总 3 4 2 4" xfId="9774"/>
    <cellStyle name="计算 5 3 2 5" xfId="9775"/>
    <cellStyle name="汇总 3 4 2 5" xfId="9776"/>
    <cellStyle name="汇总 3 4 3" xfId="9777"/>
    <cellStyle name="汇总 3 4 3 13" xfId="9778"/>
    <cellStyle name="汇总 3 4 3 2" xfId="9779"/>
    <cellStyle name="计算 5 3 3 3" xfId="9780"/>
    <cellStyle name="汇总 3 4 3 3" xfId="9781"/>
    <cellStyle name="计算 5 3 3 4" xfId="9782"/>
    <cellStyle name="汇总 3 4 3 4" xfId="9783"/>
    <cellStyle name="计算 5 3 3 5" xfId="9784"/>
    <cellStyle name="汇总 3 4 3 5" xfId="9785"/>
    <cellStyle name="计算 5 3 3 6" xfId="9786"/>
    <cellStyle name="汇总 3 4 3 6" xfId="9787"/>
    <cellStyle name="计算 5 3 3 7" xfId="9788"/>
    <cellStyle name="汇总 3 4 3 7" xfId="9789"/>
    <cellStyle name="计算 5 3 3 8" xfId="9790"/>
    <cellStyle name="汇总 3 4 3 8" xfId="9791"/>
    <cellStyle name="计算 5 3 3 9" xfId="9792"/>
    <cellStyle name="汇总 3 4 3 9" xfId="9793"/>
    <cellStyle name="汇总 3 4 4" xfId="9794"/>
    <cellStyle name="汇总 3 4 5" xfId="9795"/>
    <cellStyle name="汇总 3 4 6" xfId="9796"/>
    <cellStyle name="汇总 3 4 7" xfId="9797"/>
    <cellStyle name="汇总 3 4 8" xfId="9798"/>
    <cellStyle name="汇总 3 4 9" xfId="9799"/>
    <cellStyle name="汇总 3 5" xfId="9800"/>
    <cellStyle name="汇总 3 5 2" xfId="9801"/>
    <cellStyle name="汇总 3 5 3" xfId="9802"/>
    <cellStyle name="汇总 3 5 4" xfId="9803"/>
    <cellStyle name="汇总 3 5 5" xfId="9804"/>
    <cellStyle name="汇总 3 6" xfId="9805"/>
    <cellStyle name="汇总 3 6 10" xfId="9806"/>
    <cellStyle name="汇总 3 6 11" xfId="9807"/>
    <cellStyle name="汇总 3 6 2" xfId="9808"/>
    <cellStyle name="汇总 3 6 3" xfId="9809"/>
    <cellStyle name="汇总 3 6 4" xfId="9810"/>
    <cellStyle name="汇总 3 6 5" xfId="9811"/>
    <cellStyle name="汇总 3 6 6" xfId="9812"/>
    <cellStyle name="汇总 3 6 7" xfId="9813"/>
    <cellStyle name="汇总 3 6 8" xfId="9814"/>
    <cellStyle name="汇总 3 6 9" xfId="9815"/>
    <cellStyle name="汇总 3 7" xfId="9816"/>
    <cellStyle name="汇总 3 8" xfId="9817"/>
    <cellStyle name="汇总 3 9" xfId="9818"/>
    <cellStyle name="汇总 3_2015.1.3县级预算表" xfId="9819"/>
    <cellStyle name="汇总 4" xfId="9820"/>
    <cellStyle name="汇总 4 10" xfId="9821"/>
    <cellStyle name="汇总 4 11" xfId="9822"/>
    <cellStyle name="汇总 4 13" xfId="9823"/>
    <cellStyle name="汇总 4 14" xfId="9824"/>
    <cellStyle name="汇总 4 15" xfId="9825"/>
    <cellStyle name="汇总 4 16" xfId="9826"/>
    <cellStyle name="汇总 4 17" xfId="9827"/>
    <cellStyle name="汇总 4 18" xfId="9828"/>
    <cellStyle name="汇总 4 2 10" xfId="9829"/>
    <cellStyle name="汇总 4 2 11" xfId="9830"/>
    <cellStyle name="汇总 4 2 12" xfId="9831"/>
    <cellStyle name="汇总 4 2 13" xfId="9832"/>
    <cellStyle name="汇总 4 2 15" xfId="9833"/>
    <cellStyle name="汇总 4 2 16" xfId="9834"/>
    <cellStyle name="汇总 4 2 2" xfId="9835"/>
    <cellStyle name="汇总 4 2 2 10" xfId="9836"/>
    <cellStyle name="适中 2 2 4 13" xfId="9837"/>
    <cellStyle name="汇总 4 2 2 11" xfId="9838"/>
    <cellStyle name="汇总 4 2 2 12" xfId="9839"/>
    <cellStyle name="汇总 4 2 2 13" xfId="9840"/>
    <cellStyle name="汇总 4 2 2 14" xfId="9841"/>
    <cellStyle name="汇总 4 2 2 15" xfId="9842"/>
    <cellStyle name="汇总 4 2 2 2" xfId="9843"/>
    <cellStyle name="汇总 4 2 2 2 2" xfId="9844"/>
    <cellStyle name="汇总 4 2 2 2 3" xfId="9845"/>
    <cellStyle name="汇总 4 2 2 2 4" xfId="9846"/>
    <cellStyle name="汇总 4 2 2 2 5" xfId="9847"/>
    <cellStyle name="汇总 4 2 2 3" xfId="9848"/>
    <cellStyle name="汇总 4 2 2 3 10" xfId="9849"/>
    <cellStyle name="汇总 4 2 2 3 11" xfId="9850"/>
    <cellStyle name="汇总 4 2 2 3 12" xfId="9851"/>
    <cellStyle name="汇总 4 2 2 3 13" xfId="9852"/>
    <cellStyle name="汇总 4 2 2 3 2" xfId="9853"/>
    <cellStyle name="汇总 4 2 2 3 3" xfId="9854"/>
    <cellStyle name="汇总 4 2 2 3 4" xfId="9855"/>
    <cellStyle name="汇总 4 2 2 3 5" xfId="9856"/>
    <cellStyle name="汇总 4 2 2 4" xfId="9857"/>
    <cellStyle name="汇总 4 2 2 5" xfId="9858"/>
    <cellStyle name="汇总 4 2 2 6" xfId="9859"/>
    <cellStyle name="汇总 4 2 2 7" xfId="9860"/>
    <cellStyle name="汇总 4 2 2 8" xfId="9861"/>
    <cellStyle name="汇总 4 2 2 9" xfId="9862"/>
    <cellStyle name="汇总 4 2 3" xfId="9863"/>
    <cellStyle name="汇总 4 2 3 2" xfId="9864"/>
    <cellStyle name="汇总 4 2 3 3" xfId="9865"/>
    <cellStyle name="汇总 4 2 3 4" xfId="9866"/>
    <cellStyle name="汇总 4 2 3 5" xfId="9867"/>
    <cellStyle name="汇总 4 2 4" xfId="9868"/>
    <cellStyle name="汇总 4 2 4 12" xfId="9869"/>
    <cellStyle name="汇总 4 2 4 13" xfId="9870"/>
    <cellStyle name="汇总 4 2 4 2" xfId="9871"/>
    <cellStyle name="汇总 4 2 4 3" xfId="9872"/>
    <cellStyle name="汇总 4 2 4 4" xfId="9873"/>
    <cellStyle name="汇总 4 2 4 5" xfId="9874"/>
    <cellStyle name="汇总 4 2 4 6" xfId="9875"/>
    <cellStyle name="汇总 4 2 4 7" xfId="9876"/>
    <cellStyle name="汇总 4 2 4 8" xfId="9877"/>
    <cellStyle name="汇总 4 2 4 9" xfId="9878"/>
    <cellStyle name="汇总 4 2_2015.1.3县级预算表" xfId="9879"/>
    <cellStyle name="汇总 4 3 10" xfId="9880"/>
    <cellStyle name="汇总 4 3 11" xfId="9881"/>
    <cellStyle name="汇总 4 3 12" xfId="9882"/>
    <cellStyle name="汇总 4 3 13" xfId="9883"/>
    <cellStyle name="汇总 4 3 14" xfId="9884"/>
    <cellStyle name="汇总 4 3 15" xfId="9885"/>
    <cellStyle name="汇总 4 3 2" xfId="9886"/>
    <cellStyle name="汇总 4 3 3" xfId="9887"/>
    <cellStyle name="汇总 4 3 3 2" xfId="9888"/>
    <cellStyle name="汇总 4 3 3 3" xfId="9889"/>
    <cellStyle name="汇总 4 3 3 4" xfId="9890"/>
    <cellStyle name="汇总 4 3 3 5" xfId="9891"/>
    <cellStyle name="汇总 4 3 3 6" xfId="9892"/>
    <cellStyle name="汇总 4 3 3 7" xfId="9893"/>
    <cellStyle name="汇总 4 3 3 8" xfId="9894"/>
    <cellStyle name="汇总 4 3 3 9" xfId="9895"/>
    <cellStyle name="汇总 4 3 4" xfId="9896"/>
    <cellStyle name="汇总 4 3 5" xfId="9897"/>
    <cellStyle name="适中 2 2 2 3 2" xfId="9898"/>
    <cellStyle name="汇总 4 3 6" xfId="9899"/>
    <cellStyle name="适中 2 2 2 3 3" xfId="9900"/>
    <cellStyle name="汇总 4 3 7" xfId="9901"/>
    <cellStyle name="适中 2 2 2 3 4" xfId="9902"/>
    <cellStyle name="汇总 4 3 8" xfId="9903"/>
    <cellStyle name="适中 2 2 2 3 5" xfId="9904"/>
    <cellStyle name="汇总 4 3 9" xfId="9905"/>
    <cellStyle name="适中 2 2 2 3 6" xfId="9906"/>
    <cellStyle name="汇总 4 3_2016-2018年财政规划附表(2)" xfId="9907"/>
    <cellStyle name="汇总 4 4 12" xfId="9908"/>
    <cellStyle name="汇总 4 4 13" xfId="9909"/>
    <cellStyle name="汇总 4 4 14" xfId="9910"/>
    <cellStyle name="汇总 4 4 15" xfId="9911"/>
    <cellStyle name="汇总 4 4 2" xfId="9912"/>
    <cellStyle name="汇总 4 4 2 2" xfId="9913"/>
    <cellStyle name="汇总 4 4 2 3" xfId="9914"/>
    <cellStyle name="汇总 4 4 2 4" xfId="9915"/>
    <cellStyle name="汇总 4 4 2 5" xfId="9916"/>
    <cellStyle name="汇总 4 4 3" xfId="9917"/>
    <cellStyle name="汇总 4 4 3 10" xfId="9918"/>
    <cellStyle name="汇总 4 4 3 11" xfId="9919"/>
    <cellStyle name="汇总 4 4 3 12" xfId="9920"/>
    <cellStyle name="汇总 4 4 3 13" xfId="9921"/>
    <cellStyle name="汇总 4 4 3 2" xfId="9922"/>
    <cellStyle name="汇总 4 4 3 3" xfId="9923"/>
    <cellStyle name="汇总 4 4 3 4" xfId="9924"/>
    <cellStyle name="汇总 4 4 3 5" xfId="9925"/>
    <cellStyle name="汇总 4 4 3 6" xfId="9926"/>
    <cellStyle name="汇总 4 4 3 7" xfId="9927"/>
    <cellStyle name="汇总 4 4 3 8" xfId="9928"/>
    <cellStyle name="汇总 4 4 3 9" xfId="9929"/>
    <cellStyle name="汇总 4 4 4" xfId="9930"/>
    <cellStyle name="汇总 4 4 5" xfId="9931"/>
    <cellStyle name="汇总 4 4 6" xfId="9932"/>
    <cellStyle name="汇总 4 4 7" xfId="9933"/>
    <cellStyle name="汇总 4 4 8" xfId="9934"/>
    <cellStyle name="汇总 4 4 9" xfId="9935"/>
    <cellStyle name="汇总 4 4_2016-2018年财政规划附表(2)" xfId="9936"/>
    <cellStyle name="汇总 4 5 2" xfId="9937"/>
    <cellStyle name="汇总 4 5 3" xfId="9938"/>
    <cellStyle name="汇总 4 5 4" xfId="9939"/>
    <cellStyle name="汇总 4 5 5" xfId="9940"/>
    <cellStyle name="汇总 4 6 10" xfId="9941"/>
    <cellStyle name="汇总 4 6 11" xfId="9942"/>
    <cellStyle name="汇总 4 6 12" xfId="9943"/>
    <cellStyle name="汇总 4 6 13" xfId="9944"/>
    <cellStyle name="汇总 4 6 7" xfId="9945"/>
    <cellStyle name="汇总 4 6 8" xfId="9946"/>
    <cellStyle name="汇总 4 6 9" xfId="9947"/>
    <cellStyle name="汇总 4 7" xfId="9948"/>
    <cellStyle name="汇总 4 9" xfId="9949"/>
    <cellStyle name="汇总 4_2015.1.3县级预算表" xfId="9950"/>
    <cellStyle name="汇总 5" xfId="9951"/>
    <cellStyle name="汇总 5 10" xfId="9952"/>
    <cellStyle name="汇总 5 11" xfId="9953"/>
    <cellStyle name="汇总 5 12" xfId="9954"/>
    <cellStyle name="汇总 5 13" xfId="9955"/>
    <cellStyle name="汇总 5 14" xfId="9956"/>
    <cellStyle name="汇总 5 15" xfId="9957"/>
    <cellStyle name="汇总 5 16" xfId="9958"/>
    <cellStyle name="汇总 5 17" xfId="9959"/>
    <cellStyle name="汇总 5 2" xfId="9960"/>
    <cellStyle name="汇总 5 2 10" xfId="9961"/>
    <cellStyle name="汇总 5 2 11" xfId="9962"/>
    <cellStyle name="汇总 5 2 12" xfId="9963"/>
    <cellStyle name="汇总 5 2 13" xfId="9964"/>
    <cellStyle name="汇总 5 2 14" xfId="9965"/>
    <cellStyle name="汇总 5 2 15" xfId="9966"/>
    <cellStyle name="汇总 5 2 2" xfId="9967"/>
    <cellStyle name="汇总 5 2 2 2" xfId="9968"/>
    <cellStyle name="汇总 5 2 2 3" xfId="9969"/>
    <cellStyle name="汇总 5 2 2 4" xfId="9970"/>
    <cellStyle name="汇总 5 2 2 5" xfId="9971"/>
    <cellStyle name="汇总 5 2 3" xfId="9972"/>
    <cellStyle name="汇总 5 2 3 10" xfId="9973"/>
    <cellStyle name="输出 4 2 6" xfId="9974"/>
    <cellStyle name="汇总 5 2 3 11" xfId="9975"/>
    <cellStyle name="输出 4 2 7" xfId="9976"/>
    <cellStyle name="汇总 5 2 3 12" xfId="9977"/>
    <cellStyle name="输出 4 2 8" xfId="9978"/>
    <cellStyle name="汇总 5 2 3 13" xfId="9979"/>
    <cellStyle name="输出 4 2 9" xfId="9980"/>
    <cellStyle name="汇总 5 2 3 6" xfId="9981"/>
    <cellStyle name="汇总 5 2 3 7" xfId="9982"/>
    <cellStyle name="汇总 5 2 3 8" xfId="9983"/>
    <cellStyle name="汇总 5 2 3 9" xfId="9984"/>
    <cellStyle name="汇总 5 2 4" xfId="9985"/>
    <cellStyle name="汇总 5 2 5" xfId="9986"/>
    <cellStyle name="汇总 5 2 7" xfId="9987"/>
    <cellStyle name="汇总 5 2 8" xfId="9988"/>
    <cellStyle name="汇总 5 2 9" xfId="9989"/>
    <cellStyle name="汇总 5 3" xfId="9990"/>
    <cellStyle name="汇总 5 3 10" xfId="9991"/>
    <cellStyle name="汇总 5 3 11" xfId="9992"/>
    <cellStyle name="汇总 5 3 12" xfId="9993"/>
    <cellStyle name="汇总 5 3 13" xfId="9994"/>
    <cellStyle name="汇总 5 3 14" xfId="9995"/>
    <cellStyle name="汇总 5 3 15" xfId="9996"/>
    <cellStyle name="汇总 5 3 2" xfId="9997"/>
    <cellStyle name="汇总 5 3 2 2" xfId="9998"/>
    <cellStyle name="汇总 5 3 2 3" xfId="9999"/>
    <cellStyle name="汇总 5 3 2 4" xfId="10000"/>
    <cellStyle name="汇总 5 3 2 5" xfId="10001"/>
    <cellStyle name="汇总 5 3 3" xfId="10002"/>
    <cellStyle name="汇总 5 3 3 10" xfId="10003"/>
    <cellStyle name="汇总 5 3 3 11" xfId="10004"/>
    <cellStyle name="汇总 5 3 3 12" xfId="10005"/>
    <cellStyle name="汇总 5 3 3 13" xfId="10006"/>
    <cellStyle name="汇总 5 3 3 2" xfId="10007"/>
    <cellStyle name="汇总 5 3 3 3" xfId="10008"/>
    <cellStyle name="汇总 5 3 3 4" xfId="10009"/>
    <cellStyle name="汇总 5 3 3 5" xfId="10010"/>
    <cellStyle name="汇总 5 3 3 6" xfId="10011"/>
    <cellStyle name="汇总 5 3 3 7" xfId="10012"/>
    <cellStyle name="汇总 5 3 3 8" xfId="10013"/>
    <cellStyle name="汇总 5 3 3 9" xfId="10014"/>
    <cellStyle name="汇总 5 3 4" xfId="10015"/>
    <cellStyle name="汇总 5 3 5" xfId="10016"/>
    <cellStyle name="汇总 5 3 6" xfId="10017"/>
    <cellStyle name="汇总 5 3 7" xfId="10018"/>
    <cellStyle name="汇总 5 3 9" xfId="10019"/>
    <cellStyle name="汇总 5 3_2016-2018年财政规划附表(2)" xfId="10020"/>
    <cellStyle name="汇总 5 4" xfId="10021"/>
    <cellStyle name="汇总 5 4 2" xfId="10022"/>
    <cellStyle name="汇总 5 4 3" xfId="10023"/>
    <cellStyle name="汇总 5 4 4" xfId="10024"/>
    <cellStyle name="汇总 5 4 5" xfId="10025"/>
    <cellStyle name="汇总 5 5" xfId="10026"/>
    <cellStyle name="汇总 5 5 10" xfId="10027"/>
    <cellStyle name="解释性文本 4 4 2" xfId="10028"/>
    <cellStyle name="汇总 5 5 11" xfId="10029"/>
    <cellStyle name="解释性文本 4 4 3" xfId="10030"/>
    <cellStyle name="汇总 5 5 12" xfId="10031"/>
    <cellStyle name="解释性文本 4 4 4" xfId="10032"/>
    <cellStyle name="汇总 5 5 13" xfId="10033"/>
    <cellStyle name="解释性文本 4 4 5" xfId="10034"/>
    <cellStyle name="汇总 5 5 2" xfId="10035"/>
    <cellStyle name="汇总 5 5 3" xfId="10036"/>
    <cellStyle name="汇总 5 5 4" xfId="10037"/>
    <cellStyle name="汇总 5 5 5" xfId="10038"/>
    <cellStyle name="汇总 5 5 6" xfId="10039"/>
    <cellStyle name="汇总 5 5 7" xfId="10040"/>
    <cellStyle name="汇总 5 5 8" xfId="10041"/>
    <cellStyle name="汇总 5 5 9" xfId="10042"/>
    <cellStyle name="汇总 5 6" xfId="10043"/>
    <cellStyle name="汇总 5 7" xfId="10044"/>
    <cellStyle name="汇总 5 8" xfId="10045"/>
    <cellStyle name="汇总 5 9" xfId="10046"/>
    <cellStyle name="汇总 6" xfId="10047"/>
    <cellStyle name="汇总 6 10" xfId="10048"/>
    <cellStyle name="汇总 6 11" xfId="10049"/>
    <cellStyle name="汇总 6 12" xfId="10050"/>
    <cellStyle name="汇总 6 13" xfId="10051"/>
    <cellStyle name="汇总 6 14" xfId="10052"/>
    <cellStyle name="汇总 6 15" xfId="10053"/>
    <cellStyle name="汇总 6 2" xfId="10054"/>
    <cellStyle name="汇总 6 2 2" xfId="10055"/>
    <cellStyle name="输入 4 2 3 3" xfId="10056"/>
    <cellStyle name="汇总 6 2 3" xfId="10057"/>
    <cellStyle name="输入 4 2 3 4" xfId="10058"/>
    <cellStyle name="汇总 6 2 4" xfId="10059"/>
    <cellStyle name="输入 4 2 3 5" xfId="10060"/>
    <cellStyle name="汇总 6 2 5" xfId="10061"/>
    <cellStyle name="汇总 6 3" xfId="10062"/>
    <cellStyle name="汇总 6 3 10" xfId="10063"/>
    <cellStyle name="汇总 6 3 11" xfId="10064"/>
    <cellStyle name="汇总 6 3 12" xfId="10065"/>
    <cellStyle name="汇总 6 3 13" xfId="10066"/>
    <cellStyle name="汇总 6 3 5" xfId="10067"/>
    <cellStyle name="输入 4 2 4 6" xfId="10068"/>
    <cellStyle name="汇总 6 3 6" xfId="10069"/>
    <cellStyle name="输入 4 2 4 7" xfId="10070"/>
    <cellStyle name="汇总 6 3 7" xfId="10071"/>
    <cellStyle name="输入 4 2 4 8" xfId="10072"/>
    <cellStyle name="汇总 6 3 8" xfId="10073"/>
    <cellStyle name="输入 4 2 4 9" xfId="10074"/>
    <cellStyle name="汇总 6 4" xfId="10075"/>
    <cellStyle name="汇总 6 9" xfId="10076"/>
    <cellStyle name="汇总 6_2016-2018年财政规划附表(2)" xfId="10077"/>
    <cellStyle name="汇总 7" xfId="10078"/>
    <cellStyle name="汇总 7 10" xfId="10079"/>
    <cellStyle name="汇总 7 11" xfId="10080"/>
    <cellStyle name="汇总 7 12" xfId="10081"/>
    <cellStyle name="汇总 7 13" xfId="10082"/>
    <cellStyle name="汇总 7 14" xfId="10083"/>
    <cellStyle name="汇总 7 15" xfId="10084"/>
    <cellStyle name="适中 6_2016-2018年财政规划附表(2)" xfId="10085"/>
    <cellStyle name="汇总 7 2" xfId="10086"/>
    <cellStyle name="汇总 7 2 2" xfId="10087"/>
    <cellStyle name="警告文本 5 10" xfId="10088"/>
    <cellStyle name="输入 4 3 3 3" xfId="10089"/>
    <cellStyle name="汇总 7 3" xfId="10090"/>
    <cellStyle name="汇总 7 3 11" xfId="10091"/>
    <cellStyle name="检查单元格 2 4 2 5" xfId="10092"/>
    <cellStyle name="汇总 7 3 12" xfId="10093"/>
    <cellStyle name="汇总 7 3 13" xfId="10094"/>
    <cellStyle name="汇总 7 3 2" xfId="10095"/>
    <cellStyle name="汇总 7 3 3" xfId="10096"/>
    <cellStyle name="汇总 7 3 4" xfId="10097"/>
    <cellStyle name="汇总 7 3 5" xfId="10098"/>
    <cellStyle name="汇总 7 3 6" xfId="10099"/>
    <cellStyle name="汇总 7 3 7" xfId="10100"/>
    <cellStyle name="汇总 7 3 8" xfId="10101"/>
    <cellStyle name="汇总 7 4" xfId="10102"/>
    <cellStyle name="汇总 7_2016-2018年财政规划附表(2)" xfId="10103"/>
    <cellStyle name="输出 5 3 3 12" xfId="10104"/>
    <cellStyle name="汇总 8 10" xfId="10105"/>
    <cellStyle name="汇总 8 11" xfId="10106"/>
    <cellStyle name="汇总 8 12" xfId="10107"/>
    <cellStyle name="汇总 8 13" xfId="10108"/>
    <cellStyle name="汇总 8 6" xfId="10109"/>
    <cellStyle name="汇总 8 7" xfId="10110"/>
    <cellStyle name="汇总 8 8" xfId="10111"/>
    <cellStyle name="汇总 8 9" xfId="10112"/>
    <cellStyle name="计算 2" xfId="10113"/>
    <cellStyle name="计算 2 10" xfId="10114"/>
    <cellStyle name="计算 2 11" xfId="10115"/>
    <cellStyle name="计算 2 12" xfId="10116"/>
    <cellStyle name="计算 2 13" xfId="10117"/>
    <cellStyle name="计算 2 14" xfId="10118"/>
    <cellStyle name="计算 2 15" xfId="10119"/>
    <cellStyle name="计算 2 16" xfId="10120"/>
    <cellStyle name="计算 2 17" xfId="10121"/>
    <cellStyle name="计算 2 18" xfId="10122"/>
    <cellStyle name="计算 2 2" xfId="10123"/>
    <cellStyle name="计算 2 2 10" xfId="10124"/>
    <cellStyle name="计算 2 2 11" xfId="10125"/>
    <cellStyle name="计算 2 2 12" xfId="10126"/>
    <cellStyle name="计算 2 2 13" xfId="10127"/>
    <cellStyle name="计算 2 2 14" xfId="10128"/>
    <cellStyle name="计算 2 2 15" xfId="10129"/>
    <cellStyle name="计算 2 2 16" xfId="10130"/>
    <cellStyle name="计算 2 2 2" xfId="10131"/>
    <cellStyle name="计算 5 9" xfId="10132"/>
    <cellStyle name="计算 2 2 2 10" xfId="10133"/>
    <cellStyle name="计算 2 2 2 11" xfId="10134"/>
    <cellStyle name="计算 2 2 2 12" xfId="10135"/>
    <cellStyle name="计算 2 2 2 13" xfId="10136"/>
    <cellStyle name="计算 2 2 2 14" xfId="10137"/>
    <cellStyle name="计算 2 2 2 15" xfId="10138"/>
    <cellStyle name="计算 2 2 2 2" xfId="10139"/>
    <cellStyle name="计算 2 2 2 2 4" xfId="10140"/>
    <cellStyle name="输入 6 11" xfId="10141"/>
    <cellStyle name="计算 2 2 2 2 5" xfId="10142"/>
    <cellStyle name="输入 6 12" xfId="10143"/>
    <cellStyle name="计算 2 2 2 3" xfId="10144"/>
    <cellStyle name="计算 2 2 2 3 10" xfId="10145"/>
    <cellStyle name="计算 2 2 2 3 11" xfId="10146"/>
    <cellStyle name="计算 2 2 2 3 12" xfId="10147"/>
    <cellStyle name="计算 2 2 2 3 13" xfId="10148"/>
    <cellStyle name="计算 2 2 2 3 2" xfId="10149"/>
    <cellStyle name="计算 2 2 2 3 3" xfId="10150"/>
    <cellStyle name="计算 2 2 2 3 4" xfId="10151"/>
    <cellStyle name="计算 2 2 2 3 5" xfId="10152"/>
    <cellStyle name="计算 2 2 2 3 6" xfId="10153"/>
    <cellStyle name="计算 2 2 2 3 7" xfId="10154"/>
    <cellStyle name="计算 2 2 2 3 8" xfId="10155"/>
    <cellStyle name="计算 2 2 2 3 9" xfId="10156"/>
    <cellStyle name="计算 2 2 2 4" xfId="10157"/>
    <cellStyle name="计算 2 2 2 5" xfId="10158"/>
    <cellStyle name="计算 2 2 2 6" xfId="10159"/>
    <cellStyle name="计算 2 2 2 7" xfId="10160"/>
    <cellStyle name="计算 2 2 2 8" xfId="10161"/>
    <cellStyle name="计算 2 2 2 9" xfId="10162"/>
    <cellStyle name="计算 2 2 3" xfId="10163"/>
    <cellStyle name="输入 3 2 2 3 10" xfId="10164"/>
    <cellStyle name="计算 2 2 3 2" xfId="10165"/>
    <cellStyle name="计算 2 2 3 3" xfId="10166"/>
    <cellStyle name="计算 2 2 3 4" xfId="10167"/>
    <cellStyle name="计算 2 2 3 5" xfId="10168"/>
    <cellStyle name="计算 2 2 4" xfId="10169"/>
    <cellStyle name="输入 3 2 2 3 11" xfId="10170"/>
    <cellStyle name="计算 2 2 4 10" xfId="10171"/>
    <cellStyle name="计算 2 2 4 11" xfId="10172"/>
    <cellStyle name="计算 2 2 4 12" xfId="10173"/>
    <cellStyle name="计算 2 2 4 13" xfId="10174"/>
    <cellStyle name="计算 2 2 4 2" xfId="10175"/>
    <cellStyle name="计算 2 2 4 3" xfId="10176"/>
    <cellStyle name="计算 2 2 4 4" xfId="10177"/>
    <cellStyle name="计算 2 2 4 5" xfId="10178"/>
    <cellStyle name="计算 2 2 4 7" xfId="10179"/>
    <cellStyle name="计算 2 2 4 8" xfId="10180"/>
    <cellStyle name="计算 2 2 4 9" xfId="10181"/>
    <cellStyle name="计算 2 2 5" xfId="10182"/>
    <cellStyle name="输入 3 2 2 3 12" xfId="10183"/>
    <cellStyle name="计算 2 2 6" xfId="10184"/>
    <cellStyle name="输入 3 2 2 3 13" xfId="10185"/>
    <cellStyle name="计算 2 2 7" xfId="10186"/>
    <cellStyle name="计算 2 2 8" xfId="10187"/>
    <cellStyle name="计算 2 2 9" xfId="10188"/>
    <cellStyle name="计算 2 2_2015.1.3县级预算表" xfId="10189"/>
    <cellStyle name="计算 2 3" xfId="10190"/>
    <cellStyle name="计算 2 3 10" xfId="10191"/>
    <cellStyle name="计算 2 3 11" xfId="10192"/>
    <cellStyle name="计算 2 3 12" xfId="10193"/>
    <cellStyle name="计算 2 3 2" xfId="10194"/>
    <cellStyle name="计算 6 9" xfId="10195"/>
    <cellStyle name="计算 2 3 2 2" xfId="10196"/>
    <cellStyle name="计算 2 3 2 3" xfId="10197"/>
    <cellStyle name="计算 2 3 2 4" xfId="10198"/>
    <cellStyle name="计算 2 3 3" xfId="10199"/>
    <cellStyle name="计算 2 3 3 10" xfId="10200"/>
    <cellStyle name="计算 2 3 3 11" xfId="10201"/>
    <cellStyle name="计算 2 3 3 13" xfId="10202"/>
    <cellStyle name="计算 2 3 3 2" xfId="10203"/>
    <cellStyle name="计算 2 3 3 3" xfId="10204"/>
    <cellStyle name="计算 2 3 3 4" xfId="10205"/>
    <cellStyle name="计算 2 3 3 5" xfId="10206"/>
    <cellStyle name="计算 2 3 3 6" xfId="10207"/>
    <cellStyle name="计算 2 3 3 7" xfId="10208"/>
    <cellStyle name="计算 2 3 3 8" xfId="10209"/>
    <cellStyle name="计算 2 3 3 9" xfId="10210"/>
    <cellStyle name="计算 2 3 4" xfId="10211"/>
    <cellStyle name="计算 2 3 5" xfId="10212"/>
    <cellStyle name="计算 2 3 6" xfId="10213"/>
    <cellStyle name="计算 2 3 7" xfId="10214"/>
    <cellStyle name="计算 2 3 8" xfId="10215"/>
    <cellStyle name="计算 2 3 9" xfId="10216"/>
    <cellStyle name="计算 2 3_2016-2018年财政规划附表(2)" xfId="10217"/>
    <cellStyle name="计算 2 9" xfId="10218"/>
    <cellStyle name="计算 2 4" xfId="10219"/>
    <cellStyle name="计算 2 4 10" xfId="10220"/>
    <cellStyle name="警告文本 3 2 16" xfId="10221"/>
    <cellStyle name="计算 2 4 11" xfId="10222"/>
    <cellStyle name="计算 2 4 12" xfId="10223"/>
    <cellStyle name="计算 2 4 13" xfId="10224"/>
    <cellStyle name="计算 2 4 14" xfId="10225"/>
    <cellStyle name="计算 2 4 15" xfId="10226"/>
    <cellStyle name="计算 2 4 2" xfId="10227"/>
    <cellStyle name="计算 7 9" xfId="10228"/>
    <cellStyle name="计算 2 4 2 2" xfId="10229"/>
    <cellStyle name="计算 2 4 2 3" xfId="10230"/>
    <cellStyle name="计算 2 4 2 4" xfId="10231"/>
    <cellStyle name="计算 2 4 2 5" xfId="10232"/>
    <cellStyle name="计算 2 4 3" xfId="10233"/>
    <cellStyle name="计算 2 4 3 10" xfId="10234"/>
    <cellStyle name="计算 2 4 3 11" xfId="10235"/>
    <cellStyle name="计算 2 4 3 12" xfId="10236"/>
    <cellStyle name="计算 2 4 3 13" xfId="10237"/>
    <cellStyle name="计算 2 4 3 2" xfId="10238"/>
    <cellStyle name="警告文本 3 2 4 7" xfId="10239"/>
    <cellStyle name="计算 2 4 3 3" xfId="10240"/>
    <cellStyle name="警告文本 3 2 4 8" xfId="10241"/>
    <cellStyle name="计算 2 4 3 4" xfId="10242"/>
    <cellStyle name="警告文本 3 2 4 9" xfId="10243"/>
    <cellStyle name="计算 2 4 3 5" xfId="10244"/>
    <cellStyle name="计算 2 4 3 6" xfId="10245"/>
    <cellStyle name="计算 2 4 3 7" xfId="10246"/>
    <cellStyle name="计算 2 4 3 8" xfId="10247"/>
    <cellStyle name="计算 2 4 3 9" xfId="10248"/>
    <cellStyle name="计算 2 4 4" xfId="10249"/>
    <cellStyle name="计算 2 4 5" xfId="10250"/>
    <cellStyle name="适中 4 2 2" xfId="10251"/>
    <cellStyle name="计算 2 4 6" xfId="10252"/>
    <cellStyle name="适中 4 2 3" xfId="10253"/>
    <cellStyle name="计算 2 4 7" xfId="10254"/>
    <cellStyle name="适中 4 2 4" xfId="10255"/>
    <cellStyle name="计算 2 4 8" xfId="10256"/>
    <cellStyle name="适中 4 2 5" xfId="10257"/>
    <cellStyle name="计算 2 4 9" xfId="10258"/>
    <cellStyle name="适中 4 2 6" xfId="10259"/>
    <cellStyle name="计算 2 4_2016-2018年财政规划附表(2)" xfId="10260"/>
    <cellStyle name="计算 2 5" xfId="10261"/>
    <cellStyle name="计算 2 5 2" xfId="10262"/>
    <cellStyle name="计算 8 9" xfId="10263"/>
    <cellStyle name="计算 2 5 3" xfId="10264"/>
    <cellStyle name="适中 2 4 10" xfId="10265"/>
    <cellStyle name="计算 2 5 4" xfId="10266"/>
    <cellStyle name="适中 2 4 11" xfId="10267"/>
    <cellStyle name="计算 2 5 5" xfId="10268"/>
    <cellStyle name="适中 2 4 12" xfId="10269"/>
    <cellStyle name="适中 4 3 2" xfId="10270"/>
    <cellStyle name="计算 2 6" xfId="10271"/>
    <cellStyle name="计算 2 6 10" xfId="10272"/>
    <cellStyle name="计算 2 6 11" xfId="10273"/>
    <cellStyle name="计算 2 6 12" xfId="10274"/>
    <cellStyle name="计算 2 6 13" xfId="10275"/>
    <cellStyle name="计算 2 6 2" xfId="10276"/>
    <cellStyle name="计算 2 6 3" xfId="10277"/>
    <cellStyle name="计算 2 6 4" xfId="10278"/>
    <cellStyle name="计算 2 6 5" xfId="10279"/>
    <cellStyle name="适中 4 4 2" xfId="10280"/>
    <cellStyle name="计算 2 6 6" xfId="10281"/>
    <cellStyle name="适中 4 4 3" xfId="10282"/>
    <cellStyle name="计算 2 6 7" xfId="10283"/>
    <cellStyle name="适中 4 4 4" xfId="10284"/>
    <cellStyle name="计算 2 6 8" xfId="10285"/>
    <cellStyle name="适中 4 4 5" xfId="10286"/>
    <cellStyle name="计算 2 6 9" xfId="10287"/>
    <cellStyle name="适中 4 4 6" xfId="10288"/>
    <cellStyle name="计算 2 7" xfId="10289"/>
    <cellStyle name="计算 2 8" xfId="10290"/>
    <cellStyle name="计算 2_2015.1.3县级预算表" xfId="10291"/>
    <cellStyle name="计算 3" xfId="10292"/>
    <cellStyle name="计算 3 14" xfId="10293"/>
    <cellStyle name="计算 3 15" xfId="10294"/>
    <cellStyle name="计算 3 16" xfId="10295"/>
    <cellStyle name="计算 3 17" xfId="10296"/>
    <cellStyle name="计算 3 18" xfId="10297"/>
    <cellStyle name="计算 3 2" xfId="10298"/>
    <cellStyle name="计算 3 2 10" xfId="10299"/>
    <cellStyle name="计算 3 2 11" xfId="10300"/>
    <cellStyle name="计算 3 2 12" xfId="10301"/>
    <cellStyle name="计算 3 2 13" xfId="10302"/>
    <cellStyle name="计算 3 2 14" xfId="10303"/>
    <cellStyle name="计算 3 2 15" xfId="10304"/>
    <cellStyle name="计算 3 2 16" xfId="10305"/>
    <cellStyle name="计算 3 2 2 10" xfId="10306"/>
    <cellStyle name="输出 5 3 12" xfId="10307"/>
    <cellStyle name="计算 3 2 2 11" xfId="10308"/>
    <cellStyle name="输出 5 3 13" xfId="10309"/>
    <cellStyle name="计算 3 2 2 12" xfId="10310"/>
    <cellStyle name="输出 5 3 14" xfId="10311"/>
    <cellStyle name="计算 3 2 2 13" xfId="10312"/>
    <cellStyle name="输出 5 3 15" xfId="10313"/>
    <cellStyle name="计算 3 2 2 14" xfId="10314"/>
    <cellStyle name="计算 3 2 2 15" xfId="10315"/>
    <cellStyle name="计算 3 2 2 2" xfId="10316"/>
    <cellStyle name="计算 3 2 2 3" xfId="10317"/>
    <cellStyle name="计算 3 2 2 3 10" xfId="10318"/>
    <cellStyle name="计算 3 2 2 3 11" xfId="10319"/>
    <cellStyle name="计算 3 2 2 3 12" xfId="10320"/>
    <cellStyle name="计算 3 2 2 3 13" xfId="10321"/>
    <cellStyle name="计算 3 2 2 3 2" xfId="10322"/>
    <cellStyle name="计算 3 2 2 4" xfId="10323"/>
    <cellStyle name="计算 3 2 2 5" xfId="10324"/>
    <cellStyle name="计算 3 2 2 6" xfId="10325"/>
    <cellStyle name="计算 3 2 2 7" xfId="10326"/>
    <cellStyle name="计算 3 2 2 8" xfId="10327"/>
    <cellStyle name="计算 3 2 2 9" xfId="10328"/>
    <cellStyle name="计算 3 2 3 2" xfId="10329"/>
    <cellStyle name="计算 3 2 3 3" xfId="10330"/>
    <cellStyle name="计算 3 2 3 4" xfId="10331"/>
    <cellStyle name="计算 3 2 3 5" xfId="10332"/>
    <cellStyle name="计算 3 2 4 10" xfId="10333"/>
    <cellStyle name="输出 5 5 12" xfId="10334"/>
    <cellStyle name="计算 3 2 4 11" xfId="10335"/>
    <cellStyle name="输出 5 5 13" xfId="10336"/>
    <cellStyle name="计算 3 2 4 12" xfId="10337"/>
    <cellStyle name="计算 3 2 4 13" xfId="10338"/>
    <cellStyle name="计算 3 2 4 2" xfId="10339"/>
    <cellStyle name="计算 3 2 4 3" xfId="10340"/>
    <cellStyle name="计算 3 2 6" xfId="10341"/>
    <cellStyle name="计算 3 2 7" xfId="10342"/>
    <cellStyle name="计算 3 2 8" xfId="10343"/>
    <cellStyle name="计算 3 2 9" xfId="10344"/>
    <cellStyle name="计算 3 2_2015.1.3县级预算表" xfId="10345"/>
    <cellStyle name="输入 3 2 2 2 4" xfId="10346"/>
    <cellStyle name="计算 3 3" xfId="10347"/>
    <cellStyle name="计算 3 3 10" xfId="10348"/>
    <cellStyle name="计算 3 3 11" xfId="10349"/>
    <cellStyle name="计算 3 3 12" xfId="10350"/>
    <cellStyle name="计算 3 3 2 2" xfId="10351"/>
    <cellStyle name="计算 3 3 2 3" xfId="10352"/>
    <cellStyle name="计算 3 3 2 4" xfId="10353"/>
    <cellStyle name="计算 3 3 2 5" xfId="10354"/>
    <cellStyle name="计算 3 3 3 2" xfId="10355"/>
    <cellStyle name="计算 3 3 3 3" xfId="10356"/>
    <cellStyle name="计算 3 3 3 4" xfId="10357"/>
    <cellStyle name="计算 3 3 3 5" xfId="10358"/>
    <cellStyle name="计算 3 3 3 6" xfId="10359"/>
    <cellStyle name="计算 3 3 3 7" xfId="10360"/>
    <cellStyle name="计算 3 3 3 8" xfId="10361"/>
    <cellStyle name="计算 3 3 3 9" xfId="10362"/>
    <cellStyle name="计算 3 3 6" xfId="10363"/>
    <cellStyle name="计算 3 3 7" xfId="10364"/>
    <cellStyle name="计算 3 3 8" xfId="10365"/>
    <cellStyle name="计算 3 3 9" xfId="10366"/>
    <cellStyle name="计算 3 3_2016-2018年财政规划附表(2)" xfId="10367"/>
    <cellStyle name="计算 3 4 10" xfId="10368"/>
    <cellStyle name="解释性文本 5 3 9" xfId="10369"/>
    <cellStyle name="警告文本 4 2 16" xfId="10370"/>
    <cellStyle name="计算 3 4 11" xfId="10371"/>
    <cellStyle name="计算 3 4 12" xfId="10372"/>
    <cellStyle name="计算 3 4 13" xfId="10373"/>
    <cellStyle name="计算 3 4 2" xfId="10374"/>
    <cellStyle name="计算 3 4 2 2" xfId="10375"/>
    <cellStyle name="计算 3 4 2 3" xfId="10376"/>
    <cellStyle name="计算 3 4 2 4" xfId="10377"/>
    <cellStyle name="计算 3 4 2 5" xfId="10378"/>
    <cellStyle name="计算 3 4 3" xfId="10379"/>
    <cellStyle name="计算 3 4 3 13" xfId="10380"/>
    <cellStyle name="计算 3 4 3 2" xfId="10381"/>
    <cellStyle name="警告文本 4 2 4 7" xfId="10382"/>
    <cellStyle name="计算 3 4 3 3" xfId="10383"/>
    <cellStyle name="警告文本 4 2 4 8" xfId="10384"/>
    <cellStyle name="计算 3 4 3 4" xfId="10385"/>
    <cellStyle name="警告文本 4 2 4 9" xfId="10386"/>
    <cellStyle name="计算 3 4 3 5" xfId="10387"/>
    <cellStyle name="计算 3 4 3 6" xfId="10388"/>
    <cellStyle name="计算 3 4 3 7" xfId="10389"/>
    <cellStyle name="计算 3 4 3 8" xfId="10390"/>
    <cellStyle name="计算 3 4 3 9" xfId="10391"/>
    <cellStyle name="计算 3 4 4" xfId="10392"/>
    <cellStyle name="计算 3 4 5" xfId="10393"/>
    <cellStyle name="适中 5 2 2" xfId="10394"/>
    <cellStyle name="计算 3 4 6" xfId="10395"/>
    <cellStyle name="适中 5 2 3" xfId="10396"/>
    <cellStyle name="计算 3 4 7" xfId="10397"/>
    <cellStyle name="适中 5 2 4" xfId="10398"/>
    <cellStyle name="计算 3 4 8" xfId="10399"/>
    <cellStyle name="适中 5 2 5" xfId="10400"/>
    <cellStyle name="计算 3 4 9" xfId="10401"/>
    <cellStyle name="适中 5 2 6" xfId="10402"/>
    <cellStyle name="计算 3 4_2016-2018年财政规划附表(2)" xfId="10403"/>
    <cellStyle name="计算 3 6 10" xfId="10404"/>
    <cellStyle name="计算 3 6 11" xfId="10405"/>
    <cellStyle name="计算 3 6 12" xfId="10406"/>
    <cellStyle name="解释性文本 2 2 10" xfId="10407"/>
    <cellStyle name="计算 3 6 13" xfId="10408"/>
    <cellStyle name="解释性文本 2 2 11" xfId="10409"/>
    <cellStyle name="计算 3 6 2" xfId="10410"/>
    <cellStyle name="计算 3 6 3" xfId="10411"/>
    <cellStyle name="计算 3 6 4" xfId="10412"/>
    <cellStyle name="输入 10" xfId="10413"/>
    <cellStyle name="计算 3 6 5" xfId="10414"/>
    <cellStyle name="适中 5 4 2" xfId="10415"/>
    <cellStyle name="输入 11" xfId="10416"/>
    <cellStyle name="计算 3 6 6" xfId="10417"/>
    <cellStyle name="适中 5 4 3" xfId="10418"/>
    <cellStyle name="输入 12" xfId="10419"/>
    <cellStyle name="计算 3 6 7" xfId="10420"/>
    <cellStyle name="适中 5 4 4" xfId="10421"/>
    <cellStyle name="计算 3 6 8" xfId="10422"/>
    <cellStyle name="适中 5 4 5" xfId="10423"/>
    <cellStyle name="计算 3 6 9" xfId="10424"/>
    <cellStyle name="计算 3 8" xfId="10425"/>
    <cellStyle name="计算 3 9" xfId="10426"/>
    <cellStyle name="计算 3_2015.1.3县级预算表" xfId="10427"/>
    <cellStyle name="计算 4" xfId="10428"/>
    <cellStyle name="计算 4 10" xfId="10429"/>
    <cellStyle name="计算 4 11" xfId="10430"/>
    <cellStyle name="计算 4 12" xfId="10431"/>
    <cellStyle name="计算 4 13" xfId="10432"/>
    <cellStyle name="计算 4 14" xfId="10433"/>
    <cellStyle name="计算 4 15" xfId="10434"/>
    <cellStyle name="计算 4 16" xfId="10435"/>
    <cellStyle name="计算 4 17" xfId="10436"/>
    <cellStyle name="计算 4 18" xfId="10437"/>
    <cellStyle name="计算 4 2" xfId="10438"/>
    <cellStyle name="计算 4 2 10" xfId="10439"/>
    <cellStyle name="计算 4 2 11" xfId="10440"/>
    <cellStyle name="计算 4 2 12" xfId="10441"/>
    <cellStyle name="计算 4 2 13" xfId="10442"/>
    <cellStyle name="计算 4 2 14" xfId="10443"/>
    <cellStyle name="计算 4 2 15" xfId="10444"/>
    <cellStyle name="计算 4 2 16" xfId="10445"/>
    <cellStyle name="计算 4 2 2 11" xfId="10446"/>
    <cellStyle name="计算 4 2 2 12" xfId="10447"/>
    <cellStyle name="计算 4 2 2 13" xfId="10448"/>
    <cellStyle name="计算 4 2 2 14" xfId="10449"/>
    <cellStyle name="计算 4 2 2 15" xfId="10450"/>
    <cellStyle name="计算 4 2 2 2" xfId="10451"/>
    <cellStyle name="计算 4 2 2 2 2" xfId="10452"/>
    <cellStyle name="计算 4 2 2 2 3" xfId="10453"/>
    <cellStyle name="计算 4 2 2 2 4" xfId="10454"/>
    <cellStyle name="计算 4 2 2 3 10" xfId="10455"/>
    <cellStyle name="计算 4 2 2 3 11" xfId="10456"/>
    <cellStyle name="计算 4 2 2 3 12" xfId="10457"/>
    <cellStyle name="计算 4 2 2 3 13" xfId="10458"/>
    <cellStyle name="计算 4 2 2 3 2" xfId="10459"/>
    <cellStyle name="计算 4 2 2 3 3" xfId="10460"/>
    <cellStyle name="计算 4 2 2 3 4" xfId="10461"/>
    <cellStyle name="计算 4 2 2 3 5" xfId="10462"/>
    <cellStyle name="计算 4 2 2 3 6" xfId="10463"/>
    <cellStyle name="计算 4 2 2 3 7" xfId="10464"/>
    <cellStyle name="计算 4 2 2 3 9" xfId="10465"/>
    <cellStyle name="计算 4 2 2 7" xfId="10466"/>
    <cellStyle name="计算 4 2 2 8" xfId="10467"/>
    <cellStyle name="计算 4 2 2 9" xfId="10468"/>
    <cellStyle name="计算 4 2 2_2016-2018年财政规划附表(2)" xfId="10469"/>
    <cellStyle name="计算 4 2 3 2" xfId="10470"/>
    <cellStyle name="计算 4 2 4 12" xfId="10471"/>
    <cellStyle name="计算 4 2 4 13" xfId="10472"/>
    <cellStyle name="计算 4 2 4 2" xfId="10473"/>
    <cellStyle name="计算 4 2 4 3" xfId="10474"/>
    <cellStyle name="计算 4 2 4 4" xfId="10475"/>
    <cellStyle name="计算 4 2 4 5" xfId="10476"/>
    <cellStyle name="计算 4 2 4 6" xfId="10477"/>
    <cellStyle name="计算 4 2 4 7" xfId="10478"/>
    <cellStyle name="计算 4 2 4 8" xfId="10479"/>
    <cellStyle name="计算 4 2 4 9" xfId="10480"/>
    <cellStyle name="计算 4 2 6" xfId="10481"/>
    <cellStyle name="注释 2 2 4 11" xfId="10482"/>
    <cellStyle name="计算 4 2 7" xfId="10483"/>
    <cellStyle name="注释 2 2 4 12" xfId="10484"/>
    <cellStyle name="计算 4 2 8" xfId="10485"/>
    <cellStyle name="注释 2 2 4 13" xfId="10486"/>
    <cellStyle name="计算 4 2 9" xfId="10487"/>
    <cellStyle name="计算 4 2_2015.1.3县级预算表" xfId="10488"/>
    <cellStyle name="计算 4 3" xfId="10489"/>
    <cellStyle name="计算 4 3 11" xfId="10490"/>
    <cellStyle name="计算 4 3 12" xfId="10491"/>
    <cellStyle name="计算 4 3 13" xfId="10492"/>
    <cellStyle name="计算 4 3 14" xfId="10493"/>
    <cellStyle name="计算 4 3 15" xfId="10494"/>
    <cellStyle name="计算 4 3 2" xfId="10495"/>
    <cellStyle name="计算 4 3 2 2" xfId="10496"/>
    <cellStyle name="计算 4 3 3" xfId="10497"/>
    <cellStyle name="计算 4 3 3 10" xfId="10498"/>
    <cellStyle name="输出 6 2 2" xfId="10499"/>
    <cellStyle name="输入 3 2 4 6" xfId="10500"/>
    <cellStyle name="计算 4 3 3 11" xfId="10501"/>
    <cellStyle name="输出 6 2 3" xfId="10502"/>
    <cellStyle name="输入 3 2 4 7" xfId="10503"/>
    <cellStyle name="计算 4 3 3 12" xfId="10504"/>
    <cellStyle name="输出 6 2 4" xfId="10505"/>
    <cellStyle name="输入 3 2 4 8" xfId="10506"/>
    <cellStyle name="计算 4 3 3 13" xfId="10507"/>
    <cellStyle name="输出 6 2 5" xfId="10508"/>
    <cellStyle name="输入 3 2 4 9" xfId="10509"/>
    <cellStyle name="计算 4 3 3 2" xfId="10510"/>
    <cellStyle name="计算 4 3 4" xfId="10511"/>
    <cellStyle name="计算 4 3 5" xfId="10512"/>
    <cellStyle name="计算 4 3 6" xfId="10513"/>
    <cellStyle name="计算 4 3 7" xfId="10514"/>
    <cellStyle name="计算 4 3 8" xfId="10515"/>
    <cellStyle name="计算 4 3 9" xfId="10516"/>
    <cellStyle name="计算 4 3_2016-2018年财政规划附表(2)" xfId="10517"/>
    <cellStyle name="计算 4 4" xfId="10518"/>
    <cellStyle name="计算 4 4 10" xfId="10519"/>
    <cellStyle name="计算 4 4 11" xfId="10520"/>
    <cellStyle name="计算 4 4 12" xfId="10521"/>
    <cellStyle name="计算 4 4 2 2" xfId="10522"/>
    <cellStyle name="警告文本 5 2 3 7" xfId="10523"/>
    <cellStyle name="计算 4 4 2 3" xfId="10524"/>
    <cellStyle name="警告文本 5 2 3 8" xfId="10525"/>
    <cellStyle name="计算 4 4 2 4" xfId="10526"/>
    <cellStyle name="警告文本 5 2 3 9" xfId="10527"/>
    <cellStyle name="计算 4 4 2 5" xfId="10528"/>
    <cellStyle name="计算 4 4 3 12" xfId="10529"/>
    <cellStyle name="计算 4 4 3 13" xfId="10530"/>
    <cellStyle name="计算 4 4 3 2" xfId="10531"/>
    <cellStyle name="计算 4 4 3 3" xfId="10532"/>
    <cellStyle name="计算 4 4 3 4" xfId="10533"/>
    <cellStyle name="计算 4 4 3 5" xfId="10534"/>
    <cellStyle name="计算 4 4 3 6" xfId="10535"/>
    <cellStyle name="计算 4 4 3 7" xfId="10536"/>
    <cellStyle name="计算 4 4 3 8" xfId="10537"/>
    <cellStyle name="计算 4 4 3 9" xfId="10538"/>
    <cellStyle name="计算 4 4 6" xfId="10539"/>
    <cellStyle name="适中 6 2 3" xfId="10540"/>
    <cellStyle name="计算 4 4 7" xfId="10541"/>
    <cellStyle name="适中 6 2 4" xfId="10542"/>
    <cellStyle name="计算 4 4 8" xfId="10543"/>
    <cellStyle name="适中 6 2 5" xfId="10544"/>
    <cellStyle name="计算 4 4 9" xfId="10545"/>
    <cellStyle name="计算 4 5" xfId="10546"/>
    <cellStyle name="计算 4 6" xfId="10547"/>
    <cellStyle name="计算 4 6 10" xfId="10548"/>
    <cellStyle name="警告文本 2 3 7" xfId="10549"/>
    <cellStyle name="计算 4 6 11" xfId="10550"/>
    <cellStyle name="警告文本 2 3 8" xfId="10551"/>
    <cellStyle name="计算 4 6 12" xfId="10552"/>
    <cellStyle name="解释性文本 3 2 10" xfId="10553"/>
    <cellStyle name="警告文本 2 3 9" xfId="10554"/>
    <cellStyle name="计算 4 6 13" xfId="10555"/>
    <cellStyle name="解释性文本 3 2 11" xfId="10556"/>
    <cellStyle name="解释性文本 3 2 2 2 2" xfId="10557"/>
    <cellStyle name="计算 4 6 2" xfId="10558"/>
    <cellStyle name="计算 4 6 3" xfId="10559"/>
    <cellStyle name="计算 4 6 4" xfId="10560"/>
    <cellStyle name="计算 4 6 5" xfId="10561"/>
    <cellStyle name="计算 4 6 6" xfId="10562"/>
    <cellStyle name="计算 4 6 7" xfId="10563"/>
    <cellStyle name="计算 4 6 8" xfId="10564"/>
    <cellStyle name="计算 4 6 9" xfId="10565"/>
    <cellStyle name="计算 4 7" xfId="10566"/>
    <cellStyle name="计算 4 8" xfId="10567"/>
    <cellStyle name="计算 4 9" xfId="10568"/>
    <cellStyle name="计算 4_2015.1.3县级预算表" xfId="10569"/>
    <cellStyle name="计算 5" xfId="10570"/>
    <cellStyle name="计算 5 16" xfId="10571"/>
    <cellStyle name="计算 5 17" xfId="10572"/>
    <cellStyle name="计算 5 2 10" xfId="10573"/>
    <cellStyle name="解释性文本 2 2 2 3 8" xfId="10574"/>
    <cellStyle name="计算 5 2 11" xfId="10575"/>
    <cellStyle name="解释性文本 2 2 2 3 9" xfId="10576"/>
    <cellStyle name="计算 5 2 12" xfId="10577"/>
    <cellStyle name="计算 5 2 13" xfId="10578"/>
    <cellStyle name="计算 5 2 14" xfId="10579"/>
    <cellStyle name="计算 5 2 15" xfId="10580"/>
    <cellStyle name="计算 5 2 2 2" xfId="10581"/>
    <cellStyle name="计算 5 2 3 10" xfId="10582"/>
    <cellStyle name="计算 5 2 3 11" xfId="10583"/>
    <cellStyle name="计算 5 2 3 12" xfId="10584"/>
    <cellStyle name="计算 5 2 3 13" xfId="10585"/>
    <cellStyle name="计算 5 2 3 2" xfId="10586"/>
    <cellStyle name="计算 5 2 6" xfId="10587"/>
    <cellStyle name="输出 3 2 4 12" xfId="10588"/>
    <cellStyle name="计算 5 2 7" xfId="10589"/>
    <cellStyle name="输出 3 2 4 13" xfId="10590"/>
    <cellStyle name="计算 5 2 8" xfId="10591"/>
    <cellStyle name="计算 5 2 9" xfId="10592"/>
    <cellStyle name="计算 5 3 10" xfId="10593"/>
    <cellStyle name="计算 5 3 11" xfId="10594"/>
    <cellStyle name="计算 5 3 12" xfId="10595"/>
    <cellStyle name="计算 5 3 13" xfId="10596"/>
    <cellStyle name="计算 5 3 14" xfId="10597"/>
    <cellStyle name="计算 5 3 15" xfId="10598"/>
    <cellStyle name="计算 5 3 2" xfId="10599"/>
    <cellStyle name="计算 5 3 2 2" xfId="10600"/>
    <cellStyle name="计算 5 3 3" xfId="10601"/>
    <cellStyle name="计算 5 3 3 10" xfId="10602"/>
    <cellStyle name="计算 5 3 3 11" xfId="10603"/>
    <cellStyle name="计算 5 3 3 12" xfId="10604"/>
    <cellStyle name="计算 5 3 3 13" xfId="10605"/>
    <cellStyle name="警告文本 6_2016-2018年财政规划附表(2)" xfId="10606"/>
    <cellStyle name="计算 5 3 3 2" xfId="10607"/>
    <cellStyle name="计算 5 3 4" xfId="10608"/>
    <cellStyle name="计算 5 3 5" xfId="10609"/>
    <cellStyle name="计算 5 3 6" xfId="10610"/>
    <cellStyle name="计算 5 3 7" xfId="10611"/>
    <cellStyle name="计算 5 3 8" xfId="10612"/>
    <cellStyle name="计算 5 3 9" xfId="10613"/>
    <cellStyle name="计算 5 3_2016-2018年财政规划附表(2)" xfId="10614"/>
    <cellStyle name="计算 5 4 2" xfId="10615"/>
    <cellStyle name="计算 5 4 3" xfId="10616"/>
    <cellStyle name="计算 5 4 4" xfId="10617"/>
    <cellStyle name="计算 5 4 5" xfId="10618"/>
    <cellStyle name="适中 7 2 2" xfId="10619"/>
    <cellStyle name="计算 5 5" xfId="10620"/>
    <cellStyle name="计算 5 5 11" xfId="10621"/>
    <cellStyle name="计算 5 5 12" xfId="10622"/>
    <cellStyle name="计算 5 5 13" xfId="10623"/>
    <cellStyle name="计算 5 5 2" xfId="10624"/>
    <cellStyle name="计算 5 5 3" xfId="10625"/>
    <cellStyle name="计算 5 5 4" xfId="10626"/>
    <cellStyle name="计算 5 5 5" xfId="10627"/>
    <cellStyle name="适中 7 3 2" xfId="10628"/>
    <cellStyle name="计算 5 6" xfId="10629"/>
    <cellStyle name="计算 5 7" xfId="10630"/>
    <cellStyle name="计算 5 8" xfId="10631"/>
    <cellStyle name="计算 5_2015.1.3县级预算表" xfId="10632"/>
    <cellStyle name="计算 6" xfId="10633"/>
    <cellStyle name="适中 2 10" xfId="10634"/>
    <cellStyle name="计算 6 15" xfId="10635"/>
    <cellStyle name="计算 6 2" xfId="10636"/>
    <cellStyle name="计算 6 3" xfId="10637"/>
    <cellStyle name="计算 6 3 10" xfId="10638"/>
    <cellStyle name="计算 6 3 11" xfId="10639"/>
    <cellStyle name="计算 6 3 2" xfId="10640"/>
    <cellStyle name="计算 6 3 3" xfId="10641"/>
    <cellStyle name="计算 6 3 4" xfId="10642"/>
    <cellStyle name="计算 6 3 5" xfId="10643"/>
    <cellStyle name="计算 6 3 6" xfId="10644"/>
    <cellStyle name="计算 6 3 7" xfId="10645"/>
    <cellStyle name="计算 6 3 8" xfId="10646"/>
    <cellStyle name="计算 6 3 9" xfId="10647"/>
    <cellStyle name="计算 6 4" xfId="10648"/>
    <cellStyle name="计算 6 5" xfId="10649"/>
    <cellStyle name="计算 6 6" xfId="10650"/>
    <cellStyle name="计算 6 7" xfId="10651"/>
    <cellStyle name="计算 6 8" xfId="10652"/>
    <cellStyle name="计算 6_2016-2018年财政规划附表(2)" xfId="10653"/>
    <cellStyle name="计算 7 10" xfId="10654"/>
    <cellStyle name="计算 7 11" xfId="10655"/>
    <cellStyle name="计算 7 12" xfId="10656"/>
    <cellStyle name="计算 7 13" xfId="10657"/>
    <cellStyle name="计算 7 14" xfId="10658"/>
    <cellStyle name="计算 7 15" xfId="10659"/>
    <cellStyle name="计算 7 2" xfId="10660"/>
    <cellStyle name="计算 7 2 2" xfId="10661"/>
    <cellStyle name="计算 7 2 3" xfId="10662"/>
    <cellStyle name="计算 7 2 4" xfId="10663"/>
    <cellStyle name="计算 7 2 5" xfId="10664"/>
    <cellStyle name="计算 7 3" xfId="10665"/>
    <cellStyle name="计算 7 3 10" xfId="10666"/>
    <cellStyle name="计算 7 3 11" xfId="10667"/>
    <cellStyle name="计算 7 3 12" xfId="10668"/>
    <cellStyle name="计算 7 3 2" xfId="10669"/>
    <cellStyle name="计算 7 3 3" xfId="10670"/>
    <cellStyle name="计算 7 3 4" xfId="10671"/>
    <cellStyle name="计算 7 3 5" xfId="10672"/>
    <cellStyle name="计算 7 3 6" xfId="10673"/>
    <cellStyle name="计算 7 3 7" xfId="10674"/>
    <cellStyle name="计算 7 3 8" xfId="10675"/>
    <cellStyle name="计算 7 3 9" xfId="10676"/>
    <cellStyle name="计算 7 4" xfId="10677"/>
    <cellStyle name="计算 7 5" xfId="10678"/>
    <cellStyle name="计算 7 6" xfId="10679"/>
    <cellStyle name="计算 7 7" xfId="10680"/>
    <cellStyle name="计算 7 8" xfId="10681"/>
    <cellStyle name="计算 7_2016-2018年财政规划附表(2)" xfId="10682"/>
    <cellStyle name="计算 8 2" xfId="10683"/>
    <cellStyle name="计算 8 3" xfId="10684"/>
    <cellStyle name="计算 8 4" xfId="10685"/>
    <cellStyle name="计算 8 5" xfId="10686"/>
    <cellStyle name="计算 8 6" xfId="10687"/>
    <cellStyle name="计算 8 7" xfId="10688"/>
    <cellStyle name="计算 8 8" xfId="10689"/>
    <cellStyle name="检查单元格 11" xfId="10690"/>
    <cellStyle name="链接单元格 3 4 3 11" xfId="10691"/>
    <cellStyle name="注释 5 5 7" xfId="10692"/>
    <cellStyle name="检查单元格 12" xfId="10693"/>
    <cellStyle name="链接单元格 3 4 3 12" xfId="10694"/>
    <cellStyle name="注释 5 5 8" xfId="10695"/>
    <cellStyle name="检查单元格 2" xfId="10696"/>
    <cellStyle name="链接单元格 3 4 3 2" xfId="10697"/>
    <cellStyle name="检查单元格 2 10" xfId="10698"/>
    <cellStyle name="检查单元格 2 11" xfId="10699"/>
    <cellStyle name="检查单元格 2 12" xfId="10700"/>
    <cellStyle name="检查单元格 2 13" xfId="10701"/>
    <cellStyle name="检查单元格 2 14" xfId="10702"/>
    <cellStyle name="检查单元格 2 15" xfId="10703"/>
    <cellStyle name="检查单元格 2 16" xfId="10704"/>
    <cellStyle name="检查单元格 2 17" xfId="10705"/>
    <cellStyle name="检查单元格 2 18" xfId="10706"/>
    <cellStyle name="检查单元格 2 2 10" xfId="10707"/>
    <cellStyle name="检查单元格 2 2 11" xfId="10708"/>
    <cellStyle name="检查单元格 2 2 12" xfId="10709"/>
    <cellStyle name="检查单元格 2 2 13" xfId="10710"/>
    <cellStyle name="检查单元格 2 2 14" xfId="10711"/>
    <cellStyle name="检查单元格 2 2 15" xfId="10712"/>
    <cellStyle name="检查单元格 2 2 16" xfId="10713"/>
    <cellStyle name="检查单元格 2 2 2" xfId="10714"/>
    <cellStyle name="检查单元格 2 2 2 10" xfId="10715"/>
    <cellStyle name="检查单元格 2 2 2 11" xfId="10716"/>
    <cellStyle name="检查单元格 2 2 2 12" xfId="10717"/>
    <cellStyle name="检查单元格 2 2 2 13" xfId="10718"/>
    <cellStyle name="检查单元格 2 2 2 14" xfId="10719"/>
    <cellStyle name="检查单元格 2 2 2 15" xfId="10720"/>
    <cellStyle name="检查单元格 2 2 2 2" xfId="10721"/>
    <cellStyle name="注释 2 4 14" xfId="10722"/>
    <cellStyle name="检查单元格 2 2 2 3" xfId="10723"/>
    <cellStyle name="注释 2 4 15" xfId="10724"/>
    <cellStyle name="检查单元格 2 2 2 3 10" xfId="10725"/>
    <cellStyle name="检查单元格 2 2 2 3 11" xfId="10726"/>
    <cellStyle name="检查单元格 2 2 2 3 12" xfId="10727"/>
    <cellStyle name="检查单元格 2 2 2 3 13" xfId="10728"/>
    <cellStyle name="检查单元格 2 2 2 3 2" xfId="10729"/>
    <cellStyle name="检查单元格 2 2 2 3 3" xfId="10730"/>
    <cellStyle name="检查单元格 2 2 2 3 4" xfId="10731"/>
    <cellStyle name="检查单元格 2 2 2 3 5" xfId="10732"/>
    <cellStyle name="检查单元格 2 2 2 3 6" xfId="10733"/>
    <cellStyle name="检查单元格 2 2 2 3 7" xfId="10734"/>
    <cellStyle name="检查单元格 2 2 2 4" xfId="10735"/>
    <cellStyle name="检查单元格 2 2 2 5" xfId="10736"/>
    <cellStyle name="检查单元格 2 2 2 6" xfId="10737"/>
    <cellStyle name="检查单元格 2 2 2 7" xfId="10738"/>
    <cellStyle name="检查单元格 2 2 2 8" xfId="10739"/>
    <cellStyle name="检查单元格 2 2 2 9" xfId="10740"/>
    <cellStyle name="检查单元格 2 2 2_2016-2018年财政规划附表(2)" xfId="10741"/>
    <cellStyle name="检查单元格 2 2 3" xfId="10742"/>
    <cellStyle name="检查单元格 2 4 10" xfId="10743"/>
    <cellStyle name="检查单元格 2 2 3 2" xfId="10744"/>
    <cellStyle name="检查单元格 2 2 3 3" xfId="10745"/>
    <cellStyle name="检查单元格 2 2 3 4" xfId="10746"/>
    <cellStyle name="检查单元格 2 2 3 5" xfId="10747"/>
    <cellStyle name="检查单元格 2 2 4" xfId="10748"/>
    <cellStyle name="检查单元格 2 4 11" xfId="10749"/>
    <cellStyle name="检查单元格 2 2 4 10" xfId="10750"/>
    <cellStyle name="检查单元格 2 2 4 11" xfId="10751"/>
    <cellStyle name="检查单元格 2 2 4 12" xfId="10752"/>
    <cellStyle name="检查单元格 2 2 4 13" xfId="10753"/>
    <cellStyle name="检查单元格 2 2 4 2" xfId="10754"/>
    <cellStyle name="检查单元格 2 2 4 3" xfId="10755"/>
    <cellStyle name="检查单元格 2 2 4 4" xfId="10756"/>
    <cellStyle name="检查单元格 2 2 4 5" xfId="10757"/>
    <cellStyle name="检查单元格 2 2 4 6" xfId="10758"/>
    <cellStyle name="检查单元格 2 2 4 7" xfId="10759"/>
    <cellStyle name="检查单元格 2 2 4 9" xfId="10760"/>
    <cellStyle name="检查单元格 2 2 5" xfId="10761"/>
    <cellStyle name="检查单元格 2 4 12" xfId="10762"/>
    <cellStyle name="检查单元格 2 2 6" xfId="10763"/>
    <cellStyle name="检查单元格 2 4 13" xfId="10764"/>
    <cellStyle name="检查单元格 2 2 7" xfId="10765"/>
    <cellStyle name="检查单元格 2 4 14" xfId="10766"/>
    <cellStyle name="检查单元格 2 2 8" xfId="10767"/>
    <cellStyle name="检查单元格 2 4 15" xfId="10768"/>
    <cellStyle name="检查单元格 2 2 9" xfId="10769"/>
    <cellStyle name="检查单元格 2 3 10" xfId="10770"/>
    <cellStyle name="检查单元格 2 3 11" xfId="10771"/>
    <cellStyle name="检查单元格 2 3 12" xfId="10772"/>
    <cellStyle name="检查单元格 2 3 13" xfId="10773"/>
    <cellStyle name="检查单元格 2 3 14" xfId="10774"/>
    <cellStyle name="检查单元格 2 3 15" xfId="10775"/>
    <cellStyle name="检查单元格 2 3 2" xfId="10776"/>
    <cellStyle name="检查单元格 2 3 2 2" xfId="10777"/>
    <cellStyle name="检查单元格 2 3 3" xfId="10778"/>
    <cellStyle name="检查单元格 2 3 3 10" xfId="10779"/>
    <cellStyle name="检查单元格 2 3 3 11" xfId="10780"/>
    <cellStyle name="检查单元格 2 3 3 12" xfId="10781"/>
    <cellStyle name="检查单元格 2 3 3 13" xfId="10782"/>
    <cellStyle name="检查单元格 2 3 3 2" xfId="10783"/>
    <cellStyle name="检查单元格 2 3 3 3" xfId="10784"/>
    <cellStyle name="检查单元格 2 3 3 4" xfId="10785"/>
    <cellStyle name="检查单元格 2 3 3 5" xfId="10786"/>
    <cellStyle name="检查单元格 2 3 3 6" xfId="10787"/>
    <cellStyle name="检查单元格 2 3 3 7" xfId="10788"/>
    <cellStyle name="检查单元格 2 3 3 8" xfId="10789"/>
    <cellStyle name="检查单元格 2 3 3 9" xfId="10790"/>
    <cellStyle name="检查单元格 2 3 4" xfId="10791"/>
    <cellStyle name="检查单元格 2 3 5" xfId="10792"/>
    <cellStyle name="检查单元格 2 3 6" xfId="10793"/>
    <cellStyle name="检查单元格 2 3 7" xfId="10794"/>
    <cellStyle name="检查单元格 2 3 8" xfId="10795"/>
    <cellStyle name="检查单元格 2 3 9" xfId="10796"/>
    <cellStyle name="检查单元格 2 4 2" xfId="10797"/>
    <cellStyle name="检查单元格 2 4 3" xfId="10798"/>
    <cellStyle name="检查单元格 2 4 3 10" xfId="10799"/>
    <cellStyle name="检查单元格 2 4 3 11" xfId="10800"/>
    <cellStyle name="检查单元格 2 4 3 12" xfId="10801"/>
    <cellStyle name="链接单元格 3 3 2 2" xfId="10802"/>
    <cellStyle name="检查单元格 2 4 3 13" xfId="10803"/>
    <cellStyle name="链接单元格 3 3 2 3" xfId="10804"/>
    <cellStyle name="检查单元格 2 4 3 2" xfId="10805"/>
    <cellStyle name="检查单元格 2 4 3 3" xfId="10806"/>
    <cellStyle name="检查单元格 2 4 3 4" xfId="10807"/>
    <cellStyle name="检查单元格 2 4 3 5" xfId="10808"/>
    <cellStyle name="检查单元格 2 4 3 6" xfId="10809"/>
    <cellStyle name="检查单元格 2 4 3 7" xfId="10810"/>
    <cellStyle name="检查单元格 2 4 3 8" xfId="10811"/>
    <cellStyle name="检查单元格 2 4 3 9" xfId="10812"/>
    <cellStyle name="检查单元格 2 4 4" xfId="10813"/>
    <cellStyle name="检查单元格 2 4 5" xfId="10814"/>
    <cellStyle name="检查单元格 2 4 6" xfId="10815"/>
    <cellStyle name="检查单元格 2 4 7" xfId="10816"/>
    <cellStyle name="检查单元格 2 4 8" xfId="10817"/>
    <cellStyle name="检查单元格 2 4 9" xfId="10818"/>
    <cellStyle name="检查单元格 2 4_2016-2018年财政规划附表(2)" xfId="10819"/>
    <cellStyle name="检查单元格 2 5 2" xfId="10820"/>
    <cellStyle name="检查单元格 2 5 3" xfId="10821"/>
    <cellStyle name="检查单元格 2 5 4" xfId="10822"/>
    <cellStyle name="检查单元格 2 5 5" xfId="10823"/>
    <cellStyle name="检查单元格 2 6 6" xfId="10824"/>
    <cellStyle name="检查单元格 2 6 7" xfId="10825"/>
    <cellStyle name="检查单元格 2 6 8" xfId="10826"/>
    <cellStyle name="检查单元格 2 6 9" xfId="10827"/>
    <cellStyle name="检查单元格 2 7" xfId="10828"/>
    <cellStyle name="检查单元格 2 8" xfId="10829"/>
    <cellStyle name="检查单元格 2 9" xfId="10830"/>
    <cellStyle name="检查单元格 2_2015.1.3县级预算表" xfId="10831"/>
    <cellStyle name="检查单元格 3" xfId="10832"/>
    <cellStyle name="链接单元格 3 4 3 3" xfId="10833"/>
    <cellStyle name="检查单元格 3 10" xfId="10834"/>
    <cellStyle name="检查单元格 3 11" xfId="10835"/>
    <cellStyle name="检查单元格 3 12" xfId="10836"/>
    <cellStyle name="检查单元格 3 13" xfId="10837"/>
    <cellStyle name="检查单元格 3 14" xfId="10838"/>
    <cellStyle name="适中 5 3_2016-2018年财政规划附表(2)" xfId="10839"/>
    <cellStyle name="检查单元格 3 15" xfId="10840"/>
    <cellStyle name="检查单元格 3 16" xfId="10841"/>
    <cellStyle name="检查单元格 3 2" xfId="10842"/>
    <cellStyle name="检查单元格 3 2 10" xfId="10843"/>
    <cellStyle name="检查单元格 3 2 11" xfId="10844"/>
    <cellStyle name="检查单元格 3 2 13" xfId="10845"/>
    <cellStyle name="检查单元格 3 2 14" xfId="10846"/>
    <cellStyle name="检查单元格 3 2 15" xfId="10847"/>
    <cellStyle name="检查单元格 3 2 16" xfId="10848"/>
    <cellStyle name="检查单元格 4 2 2 3 10" xfId="10849"/>
    <cellStyle name="检查单元格 3 2 2" xfId="10850"/>
    <cellStyle name="检查单元格 3 2 2 2" xfId="10851"/>
    <cellStyle name="检查单元格 3 2 2 3" xfId="10852"/>
    <cellStyle name="检查单元格 3 2 2 3 10" xfId="10853"/>
    <cellStyle name="检查单元格 3 2 2 3 11" xfId="10854"/>
    <cellStyle name="检查单元格 3 2 2 3 12" xfId="10855"/>
    <cellStyle name="检查单元格 3 2 2 3 13" xfId="10856"/>
    <cellStyle name="检查单元格 3 2 2 3 2" xfId="10857"/>
    <cellStyle name="检查单元格 3 2 2 3 3" xfId="10858"/>
    <cellStyle name="检查单元格 3 2 2 3 4" xfId="10859"/>
    <cellStyle name="检查单元格 3 2 2 3 5" xfId="10860"/>
    <cellStyle name="检查单元格 3 2 2 3 6" xfId="10861"/>
    <cellStyle name="检查单元格 3 2 2 3 7" xfId="10862"/>
    <cellStyle name="检查单元格 3 2 2 3 8" xfId="10863"/>
    <cellStyle name="警告文本 3 3_2016-2018年财政规划附表(2)" xfId="10864"/>
    <cellStyle name="输入 3 4 3 10" xfId="10865"/>
    <cellStyle name="检查单元格 3 2 2 3 9" xfId="10866"/>
    <cellStyle name="输入 3 4 3 11" xfId="10867"/>
    <cellStyle name="检查单元格 3 2 2 4" xfId="10868"/>
    <cellStyle name="检查单元格 3 2 2 9" xfId="10869"/>
    <cellStyle name="检查单元格 3 2 2_2016-2018年财政规划附表(2)" xfId="10870"/>
    <cellStyle name="检查单元格 3 2 3" xfId="10871"/>
    <cellStyle name="检查单元格 3 2 3 2" xfId="10872"/>
    <cellStyle name="检查单元格 3 2 3 3" xfId="10873"/>
    <cellStyle name="检查单元格 3 2 3 4" xfId="10874"/>
    <cellStyle name="检查单元格 3 2 3 5" xfId="10875"/>
    <cellStyle name="检查单元格 3 2 4" xfId="10876"/>
    <cellStyle name="检查单元格 3 2 4 10" xfId="10877"/>
    <cellStyle name="检查单元格 3 2 4 11" xfId="10878"/>
    <cellStyle name="检查单元格 3 2 4 12" xfId="10879"/>
    <cellStyle name="检查单元格 3 2 4 13" xfId="10880"/>
    <cellStyle name="检查单元格 3 2 4 3" xfId="10881"/>
    <cellStyle name="检查单元格 3 2 4 4" xfId="10882"/>
    <cellStyle name="检查单元格 3 2 4 5" xfId="10883"/>
    <cellStyle name="检查单元格 3 2 4 6" xfId="10884"/>
    <cellStyle name="检查单元格 3 2 5" xfId="10885"/>
    <cellStyle name="检查单元格 3 2 6" xfId="10886"/>
    <cellStyle name="检查单元格 3 2 7" xfId="10887"/>
    <cellStyle name="检查单元格 3 2 8" xfId="10888"/>
    <cellStyle name="检查单元格 3 2 9" xfId="10889"/>
    <cellStyle name="检查单元格 3 2_2015.1.3县级预算表" xfId="10890"/>
    <cellStyle name="检查单元格 3 3 10" xfId="10891"/>
    <cellStyle name="检查单元格 3 3 11" xfId="10892"/>
    <cellStyle name="检查单元格 3 3 12" xfId="10893"/>
    <cellStyle name="检查单元格 3 3 13" xfId="10894"/>
    <cellStyle name="检查单元格 3 3 14" xfId="10895"/>
    <cellStyle name="检查单元格 3 3 15" xfId="10896"/>
    <cellStyle name="检查单元格 3 3 2" xfId="10897"/>
    <cellStyle name="检查单元格 3 3 2 2" xfId="10898"/>
    <cellStyle name="检查单元格 3 3 2 3" xfId="10899"/>
    <cellStyle name="检查单元格 3 3 2 4" xfId="10900"/>
    <cellStyle name="检查单元格 3 3 2 5" xfId="10901"/>
    <cellStyle name="检查单元格 3 3 3" xfId="10902"/>
    <cellStyle name="检查单元格 3 3 3 11" xfId="10903"/>
    <cellStyle name="检查单元格 3 3 3 12" xfId="10904"/>
    <cellStyle name="检查单元格 3 3 3 13" xfId="10905"/>
    <cellStyle name="检查单元格 3 3 3 2" xfId="10906"/>
    <cellStyle name="检查单元格 3 3 3 3" xfId="10907"/>
    <cellStyle name="检查单元格 3 3 3 4" xfId="10908"/>
    <cellStyle name="检查单元格 3 3 3 5" xfId="10909"/>
    <cellStyle name="检查单元格 3 3 3 6" xfId="10910"/>
    <cellStyle name="检查单元格 3 3 3 7" xfId="10911"/>
    <cellStyle name="检查单元格 3 3 3 8" xfId="10912"/>
    <cellStyle name="检查单元格 3 3 3 9" xfId="10913"/>
    <cellStyle name="检查单元格 3 3 4" xfId="10914"/>
    <cellStyle name="检查单元格 3 3 5" xfId="10915"/>
    <cellStyle name="检查单元格 3 3 6" xfId="10916"/>
    <cellStyle name="检查单元格 3 3 7" xfId="10917"/>
    <cellStyle name="检查单元格 3 3 8" xfId="10918"/>
    <cellStyle name="检查单元格 3 3 9" xfId="10919"/>
    <cellStyle name="检查单元格 3 3_2016-2018年财政规划附表(2)" xfId="10920"/>
    <cellStyle name="检查单元格 3 4 10" xfId="10921"/>
    <cellStyle name="检查单元格 7 2 3" xfId="10922"/>
    <cellStyle name="检查单元格 3 4 11" xfId="10923"/>
    <cellStyle name="检查单元格 7 2 4" xfId="10924"/>
    <cellStyle name="检查单元格 3 4 12" xfId="10925"/>
    <cellStyle name="检查单元格 7 2 5" xfId="10926"/>
    <cellStyle name="检查单元格 3 4 2" xfId="10927"/>
    <cellStyle name="检查单元格 3 4 2 4" xfId="10928"/>
    <cellStyle name="检查单元格 3 4 2 5" xfId="10929"/>
    <cellStyle name="检查单元格 3 4 3" xfId="10930"/>
    <cellStyle name="检查单元格 3 4 3 10" xfId="10931"/>
    <cellStyle name="检查单元格 3 4 3 2" xfId="10932"/>
    <cellStyle name="检查单元格 3 4 3 3" xfId="10933"/>
    <cellStyle name="检查单元格 3 4 3 4" xfId="10934"/>
    <cellStyle name="检查单元格 3 4 3 5" xfId="10935"/>
    <cellStyle name="检查单元格 3 4 3 6" xfId="10936"/>
    <cellStyle name="检查单元格 3 4 3 7" xfId="10937"/>
    <cellStyle name="检查单元格 3 4 3 8" xfId="10938"/>
    <cellStyle name="检查单元格 3 4 3 9" xfId="10939"/>
    <cellStyle name="检查单元格 3 4 4" xfId="10940"/>
    <cellStyle name="检查单元格 3 4 5" xfId="10941"/>
    <cellStyle name="检查单元格 3 4 6" xfId="10942"/>
    <cellStyle name="检查单元格 3 4 7" xfId="10943"/>
    <cellStyle name="检查单元格 3 4 8" xfId="10944"/>
    <cellStyle name="检查单元格 3 4 9" xfId="10945"/>
    <cellStyle name="检查单元格 3 4_2016-2018年财政规划附表(2)" xfId="10946"/>
    <cellStyle name="检查单元格 3 5 2" xfId="10947"/>
    <cellStyle name="检查单元格 3 5 3" xfId="10948"/>
    <cellStyle name="检查单元格 3 5 4" xfId="10949"/>
    <cellStyle name="检查单元格 3 5 5" xfId="10950"/>
    <cellStyle name="检查单元格 3 6 10" xfId="10951"/>
    <cellStyle name="检查单元格 3 6 11" xfId="10952"/>
    <cellStyle name="检查单元格 3 6 12" xfId="10953"/>
    <cellStyle name="检查单元格 3 6 13" xfId="10954"/>
    <cellStyle name="检查单元格 3 6 3" xfId="10955"/>
    <cellStyle name="检查单元格 3 6 4" xfId="10956"/>
    <cellStyle name="检查单元格 3 6 5" xfId="10957"/>
    <cellStyle name="检查单元格 3 6 6" xfId="10958"/>
    <cellStyle name="检查单元格 3 6 7" xfId="10959"/>
    <cellStyle name="检查单元格 3 6 8" xfId="10960"/>
    <cellStyle name="检查单元格 3 6 9" xfId="10961"/>
    <cellStyle name="检查单元格 3_2015.1.3县级预算表" xfId="10962"/>
    <cellStyle name="检查单元格 4" xfId="10963"/>
    <cellStyle name="链接单元格 3 4 3 4" xfId="10964"/>
    <cellStyle name="检查单元格 4 10" xfId="10965"/>
    <cellStyle name="检查单元格 4 11" xfId="10966"/>
    <cellStyle name="检查单元格 4 12" xfId="10967"/>
    <cellStyle name="检查单元格 4 13" xfId="10968"/>
    <cellStyle name="检查单元格 4 14" xfId="10969"/>
    <cellStyle name="检查单元格 4 15" xfId="10970"/>
    <cellStyle name="检查单元格 4 16" xfId="10971"/>
    <cellStyle name="检查单元格 4 17" xfId="10972"/>
    <cellStyle name="检查单元格 4 18" xfId="10973"/>
    <cellStyle name="检查单元格 4 2 10" xfId="10974"/>
    <cellStyle name="检查单元格 4 2 11" xfId="10975"/>
    <cellStyle name="链接单元格 2 6 2" xfId="10976"/>
    <cellStyle name="检查单元格 4 2 12" xfId="10977"/>
    <cellStyle name="链接单元格 2 6 3" xfId="10978"/>
    <cellStyle name="检查单元格 4 2 13" xfId="10979"/>
    <cellStyle name="链接单元格 2 6 4" xfId="10980"/>
    <cellStyle name="检查单元格 4 2 14" xfId="10981"/>
    <cellStyle name="链接单元格 2 6 5" xfId="10982"/>
    <cellStyle name="检查单元格 4 2 15" xfId="10983"/>
    <cellStyle name="链接单元格 2 6 6" xfId="10984"/>
    <cellStyle name="检查单元格 4 2 16" xfId="10985"/>
    <cellStyle name="链接单元格 2 6 7" xfId="10986"/>
    <cellStyle name="检查单元格 4 2 2" xfId="10987"/>
    <cellStyle name="检查单元格 4 2 2 10" xfId="10988"/>
    <cellStyle name="检查单元格 4 2 2 11" xfId="10989"/>
    <cellStyle name="检查单元格 4 2 2 12" xfId="10990"/>
    <cellStyle name="检查单元格 4 2 2 13" xfId="10991"/>
    <cellStyle name="检查单元格 4 2 2 14" xfId="10992"/>
    <cellStyle name="检查单元格 4 2 2 15" xfId="10993"/>
    <cellStyle name="检查单元格 4 2 2 2" xfId="10994"/>
    <cellStyle name="检查单元格 4 2 2 3" xfId="10995"/>
    <cellStyle name="检查单元格 4 2 2 3 11" xfId="10996"/>
    <cellStyle name="检查单元格 4 2 2 3 12" xfId="10997"/>
    <cellStyle name="检查单元格 4 2 2 3 13" xfId="10998"/>
    <cellStyle name="检查单元格 4 2 2 3 3" xfId="10999"/>
    <cellStyle name="检查单元格 4 2 2 3 4" xfId="11000"/>
    <cellStyle name="检查单元格 4 2 2 3 5" xfId="11001"/>
    <cellStyle name="检查单元格 4 2 2 3 6" xfId="11002"/>
    <cellStyle name="检查单元格 4 2 2 3 8" xfId="11003"/>
    <cellStyle name="检查单元格 4 2 2 3 9" xfId="11004"/>
    <cellStyle name="检查单元格 4 2 2 4" xfId="11005"/>
    <cellStyle name="检查单元格 4 2 2 5" xfId="11006"/>
    <cellStyle name="检查单元格 4 2 2 6" xfId="11007"/>
    <cellStyle name="检查单元格 4 2 2 7" xfId="11008"/>
    <cellStyle name="检查单元格 4 2 2 8" xfId="11009"/>
    <cellStyle name="检查单元格 4 2 2 9" xfId="11010"/>
    <cellStyle name="检查单元格 4 2 2_2016-2018年财政规划附表(2)" xfId="11011"/>
    <cellStyle name="检查单元格 4 2 3" xfId="11012"/>
    <cellStyle name="检查单元格 4 2 3 2" xfId="11013"/>
    <cellStyle name="检查单元格 4 2 3 3" xfId="11014"/>
    <cellStyle name="检查单元格 4 2 3 4" xfId="11015"/>
    <cellStyle name="检查单元格 4 2 3 5" xfId="11016"/>
    <cellStyle name="检查单元格 4 2 4" xfId="11017"/>
    <cellStyle name="检查单元格 4 2 4 10" xfId="11018"/>
    <cellStyle name="检查单元格 4 2 4 11" xfId="11019"/>
    <cellStyle name="检查单元格 4 2 4 12" xfId="11020"/>
    <cellStyle name="检查单元格 4 2 4 13" xfId="11021"/>
    <cellStyle name="检查单元格 4 2 4 2" xfId="11022"/>
    <cellStyle name="检查单元格 4 2 4 3" xfId="11023"/>
    <cellStyle name="检查单元格 4 2 4 4" xfId="11024"/>
    <cellStyle name="检查单元格 4 2 4 5" xfId="11025"/>
    <cellStyle name="链接单元格 2 6 10" xfId="11026"/>
    <cellStyle name="检查单元格 4 2 4 6" xfId="11027"/>
    <cellStyle name="链接单元格 2 6 11" xfId="11028"/>
    <cellStyle name="检查单元格 4 2 4 7" xfId="11029"/>
    <cellStyle name="链接单元格 2 6 12" xfId="11030"/>
    <cellStyle name="检查单元格 4 2 4 8" xfId="11031"/>
    <cellStyle name="链接单元格 2 6 13" xfId="11032"/>
    <cellStyle name="检查单元格 4 2 4 9" xfId="11033"/>
    <cellStyle name="检查单元格 4 2 5" xfId="11034"/>
    <cellStyle name="检查单元格 4 2_2015.1.3县级预算表" xfId="11035"/>
    <cellStyle name="检查单元格 4 3 10" xfId="11036"/>
    <cellStyle name="检查单元格 4 3 11" xfId="11037"/>
    <cellStyle name="检查单元格 4 3 12" xfId="11038"/>
    <cellStyle name="检查单元格 4 3 13" xfId="11039"/>
    <cellStyle name="检查单元格 4 3 14" xfId="11040"/>
    <cellStyle name="检查单元格 4 3 15" xfId="11041"/>
    <cellStyle name="检查单元格 4 3 2" xfId="11042"/>
    <cellStyle name="检查单元格 4 3 2 2" xfId="11043"/>
    <cellStyle name="警告文本 5 3 14" xfId="11044"/>
    <cellStyle name="检查单元格 4 3 2 3" xfId="11045"/>
    <cellStyle name="警告文本 5 3 15" xfId="11046"/>
    <cellStyle name="检查单元格 4 3 2 4" xfId="11047"/>
    <cellStyle name="检查单元格 4 3 2 5" xfId="11048"/>
    <cellStyle name="检查单元格 4 3 3" xfId="11049"/>
    <cellStyle name="检查单元格 4 3 3 10" xfId="11050"/>
    <cellStyle name="检查单元格 4 3 3 11" xfId="11051"/>
    <cellStyle name="检查单元格 4 3 3 12" xfId="11052"/>
    <cellStyle name="检查单元格 4 3 3 13" xfId="11053"/>
    <cellStyle name="检查单元格 4 3 4" xfId="11054"/>
    <cellStyle name="检查单元格 4 3 5" xfId="11055"/>
    <cellStyle name="检查单元格 4 4" xfId="11056"/>
    <cellStyle name="输出 2 2 2 3 12" xfId="11057"/>
    <cellStyle name="检查单元格 4 4 10" xfId="11058"/>
    <cellStyle name="检查单元格 4 4 11" xfId="11059"/>
    <cellStyle name="检查单元格 4 4 12" xfId="11060"/>
    <cellStyle name="链接单元格 4 2 2 3 2" xfId="11061"/>
    <cellStyle name="检查单元格 4 4 13" xfId="11062"/>
    <cellStyle name="链接单元格 4 2 2 3 3" xfId="11063"/>
    <cellStyle name="检查单元格 4 4 14" xfId="11064"/>
    <cellStyle name="链接单元格 4 2 2 3 4" xfId="11065"/>
    <cellStyle name="检查单元格 4 4 15" xfId="11066"/>
    <cellStyle name="链接单元格 4 2 2 3 5" xfId="11067"/>
    <cellStyle name="检查单元格 4 4 2" xfId="11068"/>
    <cellStyle name="检查单元格 4 4 2 2" xfId="11069"/>
    <cellStyle name="检查单元格 4 4 2 3" xfId="11070"/>
    <cellStyle name="检查单元格 4 4 2 4" xfId="11071"/>
    <cellStyle name="检查单元格 4 4 2 5" xfId="11072"/>
    <cellStyle name="检查单元格 4 4 3" xfId="11073"/>
    <cellStyle name="检查单元格 4 4 3 10" xfId="11074"/>
    <cellStyle name="检查单元格 4 4 3 2" xfId="11075"/>
    <cellStyle name="检查单元格 4 4 3 3" xfId="11076"/>
    <cellStyle name="检查单元格 4 4 3 4" xfId="11077"/>
    <cellStyle name="检查单元格 4 4 3 5" xfId="11078"/>
    <cellStyle name="检查单元格 4 4 3 6" xfId="11079"/>
    <cellStyle name="检查单元格 4 4 3 7" xfId="11080"/>
    <cellStyle name="检查单元格 4 4 3 8" xfId="11081"/>
    <cellStyle name="检查单元格 4 4 3 9" xfId="11082"/>
    <cellStyle name="检查单元格 4 4 4" xfId="11083"/>
    <cellStyle name="检查单元格 4 4 5" xfId="11084"/>
    <cellStyle name="检查单元格 4 4_2016-2018年财政规划附表(2)" xfId="11085"/>
    <cellStyle name="解释性文本 4 2 4 11" xfId="11086"/>
    <cellStyle name="检查单元格 4 5" xfId="11087"/>
    <cellStyle name="输出 2 2 2 3 13" xfId="11088"/>
    <cellStyle name="检查单元格 4 5 2" xfId="11089"/>
    <cellStyle name="检查单元格 4 5 3" xfId="11090"/>
    <cellStyle name="检查单元格 4 5 4" xfId="11091"/>
    <cellStyle name="检查单元格 4 5 5" xfId="11092"/>
    <cellStyle name="检查单元格 4 6" xfId="11093"/>
    <cellStyle name="检查单元格 4 6 10" xfId="11094"/>
    <cellStyle name="检查单元格 4 6 11" xfId="11095"/>
    <cellStyle name="检查单元格 4 6 12" xfId="11096"/>
    <cellStyle name="检查单元格 4 6 13" xfId="11097"/>
    <cellStyle name="检查单元格 4 6 2" xfId="11098"/>
    <cellStyle name="检查单元格 4 6 3" xfId="11099"/>
    <cellStyle name="检查单元格 4 7" xfId="11100"/>
    <cellStyle name="检查单元格 4_2015.1.3县级预算表" xfId="11101"/>
    <cellStyle name="链接单元格 7 3 13" xfId="11102"/>
    <cellStyle name="检查单元格 5" xfId="11103"/>
    <cellStyle name="链接单元格 3 4 3 5" xfId="11104"/>
    <cellStyle name="检查单元格 5 11" xfId="11105"/>
    <cellStyle name="检查单元格 5 12" xfId="11106"/>
    <cellStyle name="检查单元格 5 13" xfId="11107"/>
    <cellStyle name="检查单元格 5 14" xfId="11108"/>
    <cellStyle name="检查单元格 5 15" xfId="11109"/>
    <cellStyle name="检查单元格 5 16" xfId="11110"/>
    <cellStyle name="检查单元格 5 17" xfId="11111"/>
    <cellStyle name="检查单元格 5 2" xfId="11112"/>
    <cellStyle name="检查单元格 5 2 10" xfId="11113"/>
    <cellStyle name="检查单元格 5 2 11" xfId="11114"/>
    <cellStyle name="检查单元格 5 2 12" xfId="11115"/>
    <cellStyle name="检查单元格 5 2 13" xfId="11116"/>
    <cellStyle name="检查单元格 5 2 14" xfId="11117"/>
    <cellStyle name="检查单元格 5 2 15" xfId="11118"/>
    <cellStyle name="检查单元格 5 2 2 2" xfId="11119"/>
    <cellStyle name="检查单元格 5 2 2 3" xfId="11120"/>
    <cellStyle name="检查单元格 5 2 2 4" xfId="11121"/>
    <cellStyle name="检查单元格 5 2 2 5" xfId="11122"/>
    <cellStyle name="检查单元格 5 2 3 10" xfId="11123"/>
    <cellStyle name="检查单元格 5 2 3 11" xfId="11124"/>
    <cellStyle name="检查单元格 5 2 3 12" xfId="11125"/>
    <cellStyle name="检查单元格 5 2 3 13" xfId="11126"/>
    <cellStyle name="检查单元格 5 2 3 2" xfId="11127"/>
    <cellStyle name="检查单元格 5 2 3 3" xfId="11128"/>
    <cellStyle name="检查单元格 5 2 3 4" xfId="11129"/>
    <cellStyle name="检查单元格 5 2 3 5" xfId="11130"/>
    <cellStyle name="检查单元格 5 2 3 6" xfId="11131"/>
    <cellStyle name="检查单元格 5 2 3 7" xfId="11132"/>
    <cellStyle name="检查单元格 5 2 3 9" xfId="11133"/>
    <cellStyle name="检查单元格 5 2_2016-2018年财政规划附表(2)" xfId="11134"/>
    <cellStyle name="检查单元格 5 3" xfId="11135"/>
    <cellStyle name="检查单元格 5 3 10" xfId="11136"/>
    <cellStyle name="检查单元格 5 3 11" xfId="11137"/>
    <cellStyle name="检查单元格 5 3 12" xfId="11138"/>
    <cellStyle name="检查单元格 5 3 13" xfId="11139"/>
    <cellStyle name="检查单元格 5 3 14" xfId="11140"/>
    <cellStyle name="检查单元格 5 3 15" xfId="11141"/>
    <cellStyle name="检查单元格 5 3 2" xfId="11142"/>
    <cellStyle name="检查单元格 5 3 2 2" xfId="11143"/>
    <cellStyle name="检查单元格 5 3 2 3" xfId="11144"/>
    <cellStyle name="检查单元格 5 3 2 4" xfId="11145"/>
    <cellStyle name="检查单元格 5 3 2 5" xfId="11146"/>
    <cellStyle name="检查单元格 5 3 3" xfId="11147"/>
    <cellStyle name="检查单元格 5 3 3 10" xfId="11148"/>
    <cellStyle name="检查单元格 5 3 3 11" xfId="11149"/>
    <cellStyle name="检查单元格 5 3 3 12" xfId="11150"/>
    <cellStyle name="检查单元格 5 3 3 13" xfId="11151"/>
    <cellStyle name="检查单元格 5 3 3 2" xfId="11152"/>
    <cellStyle name="检查单元格 5 3 3 3" xfId="11153"/>
    <cellStyle name="检查单元格 5 3 3 4" xfId="11154"/>
    <cellStyle name="检查单元格 5 3 3 5" xfId="11155"/>
    <cellStyle name="检查单元格 5 3 3 6" xfId="11156"/>
    <cellStyle name="检查单元格 5 3 3 7" xfId="11157"/>
    <cellStyle name="检查单元格 5 3 3 8" xfId="11158"/>
    <cellStyle name="检查单元格 5 3 3 9" xfId="11159"/>
    <cellStyle name="检查单元格 5 3 4" xfId="11160"/>
    <cellStyle name="检查单元格 5 3 5" xfId="11161"/>
    <cellStyle name="检查单元格 5 4" xfId="11162"/>
    <cellStyle name="检查单元格 5 4 2" xfId="11163"/>
    <cellStyle name="检查单元格 5 4 3" xfId="11164"/>
    <cellStyle name="检查单元格 5 4 4" xfId="11165"/>
    <cellStyle name="检查单元格 5 4 5" xfId="11166"/>
    <cellStyle name="检查单元格 5 5" xfId="11167"/>
    <cellStyle name="检查单元格 5 5 11" xfId="11168"/>
    <cellStyle name="检查单元格 5 5 12" xfId="11169"/>
    <cellStyle name="检查单元格 5 5 13" xfId="11170"/>
    <cellStyle name="检查单元格 5 5 2" xfId="11171"/>
    <cellStyle name="检查单元格 5 5 3" xfId="11172"/>
    <cellStyle name="检查单元格 5 6" xfId="11173"/>
    <cellStyle name="检查单元格 5 7" xfId="11174"/>
    <cellStyle name="检查单元格 5 8" xfId="11175"/>
    <cellStyle name="检查单元格 5 9" xfId="11176"/>
    <cellStyle name="检查单元格 5_2015.1.3县级预算表" xfId="11177"/>
    <cellStyle name="检查单元格 6" xfId="11178"/>
    <cellStyle name="链接单元格 3 4 3 6" xfId="11179"/>
    <cellStyle name="检查单元格 6 10" xfId="11180"/>
    <cellStyle name="检查单元格 6 11" xfId="11181"/>
    <cellStyle name="检查单元格 6 12" xfId="11182"/>
    <cellStyle name="检查单元格 6 13" xfId="11183"/>
    <cellStyle name="检查单元格 6 14" xfId="11184"/>
    <cellStyle name="检查单元格 6 15" xfId="11185"/>
    <cellStyle name="检查单元格 6 2" xfId="11186"/>
    <cellStyle name="检查单元格 6 2 2" xfId="11187"/>
    <cellStyle name="警告文本 4_2015.1.3县级预算表" xfId="11188"/>
    <cellStyle name="检查单元格 6 2 3" xfId="11189"/>
    <cellStyle name="检查单元格 6 2 4" xfId="11190"/>
    <cellStyle name="检查单元格 6 2 5" xfId="11191"/>
    <cellStyle name="检查单元格 6 3" xfId="11192"/>
    <cellStyle name="检查单元格 6 3 10" xfId="11193"/>
    <cellStyle name="检查单元格 6 3 11" xfId="11194"/>
    <cellStyle name="检查单元格 6 3 12" xfId="11195"/>
    <cellStyle name="检查单元格 6 3 13" xfId="11196"/>
    <cellStyle name="检查单元格 6 3 2" xfId="11197"/>
    <cellStyle name="检查单元格 6 3 3" xfId="11198"/>
    <cellStyle name="检查单元格 6 3 4" xfId="11199"/>
    <cellStyle name="检查单元格 6 3 5" xfId="11200"/>
    <cellStyle name="检查单元格 6 4" xfId="11201"/>
    <cellStyle name="检查单元格 6 5" xfId="11202"/>
    <cellStyle name="检查单元格 6 6" xfId="11203"/>
    <cellStyle name="检查单元格 6 7" xfId="11204"/>
    <cellStyle name="检查单元格 6 8" xfId="11205"/>
    <cellStyle name="检查单元格 6 9" xfId="11206"/>
    <cellStyle name="检查单元格 7" xfId="11207"/>
    <cellStyle name="链接单元格 3 4 3 7" xfId="11208"/>
    <cellStyle name="检查单元格 7 10" xfId="11209"/>
    <cellStyle name="检查单元格 7 11" xfId="11210"/>
    <cellStyle name="检查单元格 7 12" xfId="11211"/>
    <cellStyle name="检查单元格 7 13" xfId="11212"/>
    <cellStyle name="检查单元格 7 14" xfId="11213"/>
    <cellStyle name="检查单元格 7 15" xfId="11214"/>
    <cellStyle name="检查单元格 7 2 2" xfId="11215"/>
    <cellStyle name="检查单元格 7 3 10" xfId="11216"/>
    <cellStyle name="检查单元格 7 3 11" xfId="11217"/>
    <cellStyle name="检查单元格 7 3 12" xfId="11218"/>
    <cellStyle name="检查单元格 7 3 13" xfId="11219"/>
    <cellStyle name="检查单元格 7 3 2" xfId="11220"/>
    <cellStyle name="检查单元格 7 3 3" xfId="11221"/>
    <cellStyle name="检查单元格 7 3 4" xfId="11222"/>
    <cellStyle name="检查单元格 7 3 5" xfId="11223"/>
    <cellStyle name="检查单元格 7 6" xfId="11224"/>
    <cellStyle name="检查单元格 7 7" xfId="11225"/>
    <cellStyle name="检查单元格 7 8" xfId="11226"/>
    <cellStyle name="检查单元格 7 9" xfId="11227"/>
    <cellStyle name="检查单元格 7_2016-2018年财政规划附表(2)" xfId="11228"/>
    <cellStyle name="检查单元格 8" xfId="11229"/>
    <cellStyle name="链接单元格 3 4 3 8" xfId="11230"/>
    <cellStyle name="检查单元格 8 10" xfId="11231"/>
    <cellStyle name="检查单元格 8 11" xfId="11232"/>
    <cellStyle name="检查单元格 8 12" xfId="11233"/>
    <cellStyle name="检查单元格 8 13" xfId="11234"/>
    <cellStyle name="检查单元格 8 9" xfId="11235"/>
    <cellStyle name="检查单元格 9" xfId="11236"/>
    <cellStyle name="链接单元格 3 4 3 9" xfId="11237"/>
    <cellStyle name="解释性文本 10" xfId="11238"/>
    <cellStyle name="解释性文本 11" xfId="11239"/>
    <cellStyle name="解释性文本 12" xfId="11240"/>
    <cellStyle name="解释性文本 2" xfId="11241"/>
    <cellStyle name="解释性文本 2 10" xfId="11242"/>
    <cellStyle name="解释性文本 2 11" xfId="11243"/>
    <cellStyle name="解释性文本 2 12" xfId="11244"/>
    <cellStyle name="解释性文本 2 13" xfId="11245"/>
    <cellStyle name="注释 3 4 3 10" xfId="11246"/>
    <cellStyle name="解释性文本 2 14" xfId="11247"/>
    <cellStyle name="注释 3 4 3 11" xfId="11248"/>
    <cellStyle name="解释性文本 2 15" xfId="11249"/>
    <cellStyle name="注释 3 4 3 12" xfId="11250"/>
    <cellStyle name="解释性文本 2 16" xfId="11251"/>
    <cellStyle name="注释 3 4 3 13" xfId="11252"/>
    <cellStyle name="解释性文本 2 17" xfId="11253"/>
    <cellStyle name="解释性文本 2 18" xfId="11254"/>
    <cellStyle name="解释性文本 2 2" xfId="11255"/>
    <cellStyle name="解释性文本 2 2 12" xfId="11256"/>
    <cellStyle name="解释性文本 2 2 13" xfId="11257"/>
    <cellStyle name="解释性文本 2 2 14" xfId="11258"/>
    <cellStyle name="解释性文本 2 2 15" xfId="11259"/>
    <cellStyle name="解释性文本 2 2 16" xfId="11260"/>
    <cellStyle name="解释性文本 2 2 2" xfId="11261"/>
    <cellStyle name="解释性文本 2 2 2 10" xfId="11262"/>
    <cellStyle name="解释性文本 2 2 2 11" xfId="11263"/>
    <cellStyle name="解释性文本 2 2 2 12" xfId="11264"/>
    <cellStyle name="解释性文本 2 2 2 13" xfId="11265"/>
    <cellStyle name="解释性文本 2 2 2 14" xfId="11266"/>
    <cellStyle name="解释性文本 2 2 2 15" xfId="11267"/>
    <cellStyle name="解释性文本 2 2 2 2" xfId="11268"/>
    <cellStyle name="解释性文本 2 2 2 2 2" xfId="11269"/>
    <cellStyle name="解释性文本 2 2 2 2 3" xfId="11270"/>
    <cellStyle name="解释性文本 2 2 2 2 4" xfId="11271"/>
    <cellStyle name="解释性文本 2 2 2 2 5" xfId="11272"/>
    <cellStyle name="解释性文本 2 2 2 3" xfId="11273"/>
    <cellStyle name="解释性文本 2 2 2 3 2" xfId="11274"/>
    <cellStyle name="解释性文本 2 2 2 3 3" xfId="11275"/>
    <cellStyle name="解释性文本 2 2 2 3 4" xfId="11276"/>
    <cellStyle name="解释性文本 2 2 2 3 5" xfId="11277"/>
    <cellStyle name="解释性文本 2 2 2 3 6" xfId="11278"/>
    <cellStyle name="解释性文本 2 2 2 3 7" xfId="11279"/>
    <cellStyle name="解释性文本 2 2 2 4" xfId="11280"/>
    <cellStyle name="解释性文本 2 2 2 5" xfId="11281"/>
    <cellStyle name="解释性文本 2 2 2 6" xfId="11282"/>
    <cellStyle name="解释性文本 2 2 2 7" xfId="11283"/>
    <cellStyle name="解释性文本 2 2 2 8" xfId="11284"/>
    <cellStyle name="解释性文本 2 2 2 9" xfId="11285"/>
    <cellStyle name="解释性文本 2 2 2_2016-2018年财政规划附表(2)" xfId="11286"/>
    <cellStyle name="解释性文本 2 2 3" xfId="11287"/>
    <cellStyle name="解释性文本 2 2 3 2" xfId="11288"/>
    <cellStyle name="解释性文本 2 2 3 3" xfId="11289"/>
    <cellStyle name="解释性文本 2 2 3 4" xfId="11290"/>
    <cellStyle name="解释性文本 2 2 3 5" xfId="11291"/>
    <cellStyle name="解释性文本 2 2 4" xfId="11292"/>
    <cellStyle name="解释性文本 2 2 4 10" xfId="11293"/>
    <cellStyle name="注释 3 4 3" xfId="11294"/>
    <cellStyle name="解释性文本 2 2 4 11" xfId="11295"/>
    <cellStyle name="注释 3 4 4" xfId="11296"/>
    <cellStyle name="解释性文本 2 2 4 12" xfId="11297"/>
    <cellStyle name="注释 3 4 5" xfId="11298"/>
    <cellStyle name="解释性文本 2 2 4 13" xfId="11299"/>
    <cellStyle name="注释 3 4 6" xfId="11300"/>
    <cellStyle name="解释性文本 2 2 4 2" xfId="11301"/>
    <cellStyle name="解释性文本 2 2 4 3" xfId="11302"/>
    <cellStyle name="解释性文本 2 2 4 4" xfId="11303"/>
    <cellStyle name="解释性文本 2 2 4 5" xfId="11304"/>
    <cellStyle name="解释性文本 2 2 4 6" xfId="11305"/>
    <cellStyle name="解释性文本 2 2 4 7" xfId="11306"/>
    <cellStyle name="解释性文本 2 2 4 8" xfId="11307"/>
    <cellStyle name="解释性文本 2 2 4 9" xfId="11308"/>
    <cellStyle name="解释性文本 2 2 5" xfId="11309"/>
    <cellStyle name="解释性文本 2 2 6" xfId="11310"/>
    <cellStyle name="解释性文本 2 2 7" xfId="11311"/>
    <cellStyle name="解释性文本 2 2 8" xfId="11312"/>
    <cellStyle name="解释性文本 2 2 9" xfId="11313"/>
    <cellStyle name="解释性文本 2 3" xfId="11314"/>
    <cellStyle name="解释性文本 2 3 10" xfId="11315"/>
    <cellStyle name="解释性文本 2 3 11" xfId="11316"/>
    <cellStyle name="解释性文本 2 3 12" xfId="11317"/>
    <cellStyle name="解释性文本 2 3 13" xfId="11318"/>
    <cellStyle name="解释性文本 2 3 14" xfId="11319"/>
    <cellStyle name="解释性文本 2 3 15" xfId="11320"/>
    <cellStyle name="解释性文本 2 3 2" xfId="11321"/>
    <cellStyle name="解释性文本 2 3 2 2" xfId="11322"/>
    <cellStyle name="解释性文本 2 3 2 3" xfId="11323"/>
    <cellStyle name="解释性文本 2 3 2 5" xfId="11324"/>
    <cellStyle name="解释性文本 2 3 3" xfId="11325"/>
    <cellStyle name="解释性文本 2 3 3 12" xfId="11326"/>
    <cellStyle name="解释性文本 2 3 3 13" xfId="11327"/>
    <cellStyle name="解释性文本 2 3 3 2" xfId="11328"/>
    <cellStyle name="解释性文本 2 3 3 3" xfId="11329"/>
    <cellStyle name="解释性文本 2 3 3 4" xfId="11330"/>
    <cellStyle name="解释性文本 2 3 3 5" xfId="11331"/>
    <cellStyle name="解释性文本 2 3 3 6" xfId="11332"/>
    <cellStyle name="解释性文本 2 3 3 7" xfId="11333"/>
    <cellStyle name="解释性文本 2 3 4" xfId="11334"/>
    <cellStyle name="解释性文本 2 3 5" xfId="11335"/>
    <cellStyle name="解释性文本 2 3 6" xfId="11336"/>
    <cellStyle name="解释性文本 2 3 7" xfId="11337"/>
    <cellStyle name="解释性文本 2 3 8" xfId="11338"/>
    <cellStyle name="解释性文本 2 3 9" xfId="11339"/>
    <cellStyle name="解释性文本 2 3_2016-2018年财政规划附表(2)" xfId="11340"/>
    <cellStyle name="解释性文本 2 4" xfId="11341"/>
    <cellStyle name="解释性文本 2 4 10" xfId="11342"/>
    <cellStyle name="解释性文本 2 4 11" xfId="11343"/>
    <cellStyle name="解释性文本 2 4 13" xfId="11344"/>
    <cellStyle name="解释性文本 2 4 14" xfId="11345"/>
    <cellStyle name="解释性文本 2 4 15" xfId="11346"/>
    <cellStyle name="解释性文本 2 4 2" xfId="11347"/>
    <cellStyle name="解释性文本 2 4 2 2" xfId="11348"/>
    <cellStyle name="解释性文本 2 4 2 3" xfId="11349"/>
    <cellStyle name="解释性文本 2 4 2 4" xfId="11350"/>
    <cellStyle name="解释性文本 2 4 2 5" xfId="11351"/>
    <cellStyle name="解释性文本 2 4 3" xfId="11352"/>
    <cellStyle name="解释性文本 2 4 3 10" xfId="11353"/>
    <cellStyle name="解释性文本 2 4 3 11" xfId="11354"/>
    <cellStyle name="解释性文本 2 4 3 12" xfId="11355"/>
    <cellStyle name="解释性文本 2 4 3 13" xfId="11356"/>
    <cellStyle name="解释性文本 2 4 3 2" xfId="11357"/>
    <cellStyle name="解释性文本 2 4 3 3" xfId="11358"/>
    <cellStyle name="解释性文本 2 4 3 4" xfId="11359"/>
    <cellStyle name="解释性文本 2 4 3 5" xfId="11360"/>
    <cellStyle name="解释性文本 2 4 3 6" xfId="11361"/>
    <cellStyle name="解释性文本 2 4 3 7" xfId="11362"/>
    <cellStyle name="解释性文本 2 4 3 8" xfId="11363"/>
    <cellStyle name="解释性文本 2 4 4" xfId="11364"/>
    <cellStyle name="解释性文本 2 4 5" xfId="11365"/>
    <cellStyle name="解释性文本 2 4 6" xfId="11366"/>
    <cellStyle name="解释性文本 2 4 7" xfId="11367"/>
    <cellStyle name="解释性文本 2 4 8" xfId="11368"/>
    <cellStyle name="解释性文本 2 4 9" xfId="11369"/>
    <cellStyle name="解释性文本 2 4_2016-2018年财政规划附表(2)" xfId="11370"/>
    <cellStyle name="链接单元格 2 3 3 8" xfId="11371"/>
    <cellStyle name="解释性文本 2 5" xfId="11372"/>
    <cellStyle name="解释性文本 2 5 2" xfId="11373"/>
    <cellStyle name="解释性文本 2 5 3" xfId="11374"/>
    <cellStyle name="解释性文本 2 5 4" xfId="11375"/>
    <cellStyle name="解释性文本 2 5 5" xfId="11376"/>
    <cellStyle name="解释性文本 2 6" xfId="11377"/>
    <cellStyle name="解释性文本 2 6 10" xfId="11378"/>
    <cellStyle name="解释性文本 2 6 11" xfId="11379"/>
    <cellStyle name="解释性文本 2 6 2" xfId="11380"/>
    <cellStyle name="注释 2 4 3 11" xfId="11381"/>
    <cellStyle name="解释性文本 2 6 3" xfId="11382"/>
    <cellStyle name="注释 2 4 3 12" xfId="11383"/>
    <cellStyle name="解释性文本 2 6 4" xfId="11384"/>
    <cellStyle name="注释 2 4 3 13" xfId="11385"/>
    <cellStyle name="解释性文本 2 6 5" xfId="11386"/>
    <cellStyle name="解释性文本 2 6 6" xfId="11387"/>
    <cellStyle name="解释性文本 2 7" xfId="11388"/>
    <cellStyle name="解释性文本 2 8" xfId="11389"/>
    <cellStyle name="解释性文本 2 9" xfId="11390"/>
    <cellStyle name="解释性文本 2_2015.1.3县级预算表" xfId="11391"/>
    <cellStyle name="解释性文本 3" xfId="11392"/>
    <cellStyle name="解释性文本 3 10" xfId="11393"/>
    <cellStyle name="解释性文本 3 11" xfId="11394"/>
    <cellStyle name="解释性文本 3 12" xfId="11395"/>
    <cellStyle name="解释性文本 3 13" xfId="11396"/>
    <cellStyle name="解释性文本 3 14" xfId="11397"/>
    <cellStyle name="解释性文本 3 15" xfId="11398"/>
    <cellStyle name="解释性文本 3 16" xfId="11399"/>
    <cellStyle name="解释性文本 3 2" xfId="11400"/>
    <cellStyle name="解释性文本 3 2 12" xfId="11401"/>
    <cellStyle name="解释性文本 3 2 2 2 3" xfId="11402"/>
    <cellStyle name="解释性文本 3 2 13" xfId="11403"/>
    <cellStyle name="解释性文本 3 2 2 2 4" xfId="11404"/>
    <cellStyle name="解释性文本 3 2 14" xfId="11405"/>
    <cellStyle name="解释性文本 3 2 2 2 5" xfId="11406"/>
    <cellStyle name="解释性文本 3 2 15" xfId="11407"/>
    <cellStyle name="解释性文本 3 2 16" xfId="11408"/>
    <cellStyle name="解释性文本 3 2 2" xfId="11409"/>
    <cellStyle name="解释性文本 3 2 2 10" xfId="11410"/>
    <cellStyle name="解释性文本 3 2 2 11" xfId="11411"/>
    <cellStyle name="解释性文本 3 2 2 12" xfId="11412"/>
    <cellStyle name="解释性文本 3 2 2 13" xfId="11413"/>
    <cellStyle name="解释性文本 3 2 2 15" xfId="11414"/>
    <cellStyle name="解释性文本 3 2 2 2" xfId="11415"/>
    <cellStyle name="解释性文本 3 2 2 3" xfId="11416"/>
    <cellStyle name="解释性文本 3 2 2 3 10" xfId="11417"/>
    <cellStyle name="解释性文本 3 2 2 3 11" xfId="11418"/>
    <cellStyle name="解释性文本 3 2 2 3 12" xfId="11419"/>
    <cellStyle name="解释性文本 3 2 2 3 13" xfId="11420"/>
    <cellStyle name="解释性文本 3 2 2 3 2" xfId="11421"/>
    <cellStyle name="解释性文本 3 2 2 3 3" xfId="11422"/>
    <cellStyle name="解释性文本 3 2 2 3 4" xfId="11423"/>
    <cellStyle name="解释性文本 3 2 2 3 5" xfId="11424"/>
    <cellStyle name="解释性文本 3 2 2 3 6" xfId="11425"/>
    <cellStyle name="解释性文本 3 2 2 3 7" xfId="11426"/>
    <cellStyle name="解释性文本 3 2 2 3 8" xfId="11427"/>
    <cellStyle name="解释性文本 3 2 2 3 9" xfId="11428"/>
    <cellStyle name="解释性文本 3 2 2 4" xfId="11429"/>
    <cellStyle name="解释性文本 3 2 2 5" xfId="11430"/>
    <cellStyle name="解释性文本 3 2 2 6" xfId="11431"/>
    <cellStyle name="解释性文本 3 2 2 7" xfId="11432"/>
    <cellStyle name="解释性文本 3 2 2 8" xfId="11433"/>
    <cellStyle name="解释性文本 3 2 2 9" xfId="11434"/>
    <cellStyle name="解释性文本 3 2 3" xfId="11435"/>
    <cellStyle name="解释性文本 3 2 3 2" xfId="11436"/>
    <cellStyle name="解释性文本 3 2 3 3" xfId="11437"/>
    <cellStyle name="解释性文本 3 2 3 4" xfId="11438"/>
    <cellStyle name="解释性文本 3 2 3 5" xfId="11439"/>
    <cellStyle name="解释性文本 3 2 4" xfId="11440"/>
    <cellStyle name="解释性文本 3 2 4 10" xfId="11441"/>
    <cellStyle name="注释 3 2 4 6" xfId="11442"/>
    <cellStyle name="解释性文本 3 2 4 11" xfId="11443"/>
    <cellStyle name="注释 3 2 4 7" xfId="11444"/>
    <cellStyle name="解释性文本 3 2 4 12" xfId="11445"/>
    <cellStyle name="注释 3 2 4 8" xfId="11446"/>
    <cellStyle name="解释性文本 3 2 4 13" xfId="11447"/>
    <cellStyle name="注释 3 2 4 9" xfId="11448"/>
    <cellStyle name="解释性文本 3 2 4 2" xfId="11449"/>
    <cellStyle name="解释性文本 3 2 4 3" xfId="11450"/>
    <cellStyle name="解释性文本 3 2 4 4" xfId="11451"/>
    <cellStyle name="解释性文本 3 2 4 5" xfId="11452"/>
    <cellStyle name="解释性文本 3 2 4 6" xfId="11453"/>
    <cellStyle name="解释性文本 3 2 4 7" xfId="11454"/>
    <cellStyle name="解释性文本 3 2 4 8" xfId="11455"/>
    <cellStyle name="解释性文本 3 2 4 9" xfId="11456"/>
    <cellStyle name="解释性文本 3 2 5" xfId="11457"/>
    <cellStyle name="解释性文本 3 2 6" xfId="11458"/>
    <cellStyle name="解释性文本 3 2 7" xfId="11459"/>
    <cellStyle name="解释性文本 3 2 8" xfId="11460"/>
    <cellStyle name="解释性文本 3 2 9" xfId="11461"/>
    <cellStyle name="解释性文本 3 2_2015.1.3县级预算表" xfId="11462"/>
    <cellStyle name="输出 2 5" xfId="11463"/>
    <cellStyle name="解释性文本 3 3 10" xfId="11464"/>
    <cellStyle name="链接单元格 3 2 3 3" xfId="11465"/>
    <cellStyle name="解释性文本 3 3 11" xfId="11466"/>
    <cellStyle name="链接单元格 3 2 3 4" xfId="11467"/>
    <cellStyle name="解释性文本 3 3 12" xfId="11468"/>
    <cellStyle name="链接单元格 3 2 3 5" xfId="11469"/>
    <cellStyle name="解释性文本 3 3 13" xfId="11470"/>
    <cellStyle name="解释性文本 3 3 14" xfId="11471"/>
    <cellStyle name="解释性文本 3 3 15" xfId="11472"/>
    <cellStyle name="解释性文本 3 3 2" xfId="11473"/>
    <cellStyle name="解释性文本 3 3 2 2" xfId="11474"/>
    <cellStyle name="解释性文本 3 3 2 3" xfId="11475"/>
    <cellStyle name="解释性文本 3 3 2 4" xfId="11476"/>
    <cellStyle name="解释性文本 3 3 2 5" xfId="11477"/>
    <cellStyle name="解释性文本 3 3 3" xfId="11478"/>
    <cellStyle name="解释性文本 3 3 3 10" xfId="11479"/>
    <cellStyle name="解释性文本 3 3 3 11" xfId="11480"/>
    <cellStyle name="解释性文本 3 3 3 12" xfId="11481"/>
    <cellStyle name="解释性文本 3 3 3 13" xfId="11482"/>
    <cellStyle name="解释性文本 3 3 3 2" xfId="11483"/>
    <cellStyle name="解释性文本 3 3 3 3" xfId="11484"/>
    <cellStyle name="解释性文本 3 3 3 4" xfId="11485"/>
    <cellStyle name="解释性文本 3 3 3 5" xfId="11486"/>
    <cellStyle name="解释性文本 3 3 3 6" xfId="11487"/>
    <cellStyle name="解释性文本 3 3 3 7" xfId="11488"/>
    <cellStyle name="解释性文本 3 3 3 8" xfId="11489"/>
    <cellStyle name="解释性文本 3 3 3 9" xfId="11490"/>
    <cellStyle name="解释性文本 3 3 4" xfId="11491"/>
    <cellStyle name="解释性文本 3 3 5" xfId="11492"/>
    <cellStyle name="解释性文本 3 3 6" xfId="11493"/>
    <cellStyle name="解释性文本 3 3 7" xfId="11494"/>
    <cellStyle name="解释性文本 3 3 8" xfId="11495"/>
    <cellStyle name="解释性文本 3 3 9" xfId="11496"/>
    <cellStyle name="解释性文本 3 4 10" xfId="11497"/>
    <cellStyle name="解释性文本 3 4 11" xfId="11498"/>
    <cellStyle name="解释性文本 3 4 12" xfId="11499"/>
    <cellStyle name="解释性文本 3 4 13" xfId="11500"/>
    <cellStyle name="解释性文本 3 4 14" xfId="11501"/>
    <cellStyle name="解释性文本 3 4 15" xfId="11502"/>
    <cellStyle name="解释性文本 3 4 2" xfId="11503"/>
    <cellStyle name="解释性文本 3 4 2 3" xfId="11504"/>
    <cellStyle name="解释性文本 3 4 2 4" xfId="11505"/>
    <cellStyle name="输出 5 2" xfId="11506"/>
    <cellStyle name="解释性文本 3 4 2 5" xfId="11507"/>
    <cellStyle name="输出 5 3" xfId="11508"/>
    <cellStyle name="解释性文本 3 4 3" xfId="11509"/>
    <cellStyle name="解释性文本 3 4 3 10" xfId="11510"/>
    <cellStyle name="解释性文本 3 4 3 11" xfId="11511"/>
    <cellStyle name="解释性文本 3 4 3 12" xfId="11512"/>
    <cellStyle name="解释性文本 3 4 3 13" xfId="11513"/>
    <cellStyle name="解释性文本 3 4 3 2" xfId="11514"/>
    <cellStyle name="解释性文本 3 4 3 3" xfId="11515"/>
    <cellStyle name="解释性文本 3 4 3 4" xfId="11516"/>
    <cellStyle name="输出 6 2" xfId="11517"/>
    <cellStyle name="解释性文本 3 4 3 5" xfId="11518"/>
    <cellStyle name="输出 6 3" xfId="11519"/>
    <cellStyle name="解释性文本 3 4 3 7" xfId="11520"/>
    <cellStyle name="输出 6 5" xfId="11521"/>
    <cellStyle name="解释性文本 3 4 3 8" xfId="11522"/>
    <cellStyle name="输出 6 6" xfId="11523"/>
    <cellStyle name="解释性文本 3 4 3 9" xfId="11524"/>
    <cellStyle name="输出 6 7" xfId="11525"/>
    <cellStyle name="解释性文本 3 4 4" xfId="11526"/>
    <cellStyle name="解释性文本 3 4 5" xfId="11527"/>
    <cellStyle name="解释性文本 3 4 6" xfId="11528"/>
    <cellStyle name="解释性文本 3 4 7" xfId="11529"/>
    <cellStyle name="解释性文本 3 4 8" xfId="11530"/>
    <cellStyle name="解释性文本 3 4 9" xfId="11531"/>
    <cellStyle name="解释性文本 3 5 2" xfId="11532"/>
    <cellStyle name="解释性文本 3 5 3" xfId="11533"/>
    <cellStyle name="解释性文本 3 5 4" xfId="11534"/>
    <cellStyle name="解释性文本 3 5 5" xfId="11535"/>
    <cellStyle name="解释性文本 3 6 10" xfId="11536"/>
    <cellStyle name="解释性文本 3 6 11" xfId="11537"/>
    <cellStyle name="解释性文本 3 6 12" xfId="11538"/>
    <cellStyle name="解释性文本 3 6 13" xfId="11539"/>
    <cellStyle name="解释性文本 3 6 2" xfId="11540"/>
    <cellStyle name="输出 3 4 3 12" xfId="11541"/>
    <cellStyle name="解释性文本 3 6 3" xfId="11542"/>
    <cellStyle name="输出 3 4 3 13" xfId="11543"/>
    <cellStyle name="解释性文本 3 6 4" xfId="11544"/>
    <cellStyle name="注释 2 2 2" xfId="11545"/>
    <cellStyle name="解释性文本 3 6 5" xfId="11546"/>
    <cellStyle name="注释 2 2 3" xfId="11547"/>
    <cellStyle name="解释性文本 3 6 6" xfId="11548"/>
    <cellStyle name="注释 2 2 4" xfId="11549"/>
    <cellStyle name="解释性文本 3 6 7" xfId="11550"/>
    <cellStyle name="注释 2 2 5" xfId="11551"/>
    <cellStyle name="解释性文本 3 6 8" xfId="11552"/>
    <cellStyle name="注释 2 2 6" xfId="11553"/>
    <cellStyle name="解释性文本 3 6 9" xfId="11554"/>
    <cellStyle name="注释 2 2 7" xfId="11555"/>
    <cellStyle name="解释性文本 4" xfId="11556"/>
    <cellStyle name="解释性文本 4 10" xfId="11557"/>
    <cellStyle name="解释性文本 4 11" xfId="11558"/>
    <cellStyle name="解释性文本 4 12" xfId="11559"/>
    <cellStyle name="解释性文本 4 13" xfId="11560"/>
    <cellStyle name="解释性文本 4 14" xfId="11561"/>
    <cellStyle name="解释性文本 4 15" xfId="11562"/>
    <cellStyle name="解释性文本 4 16" xfId="11563"/>
    <cellStyle name="解释性文本 4 17" xfId="11564"/>
    <cellStyle name="解释性文本 4 18" xfId="11565"/>
    <cellStyle name="解释性文本 4 2" xfId="11566"/>
    <cellStyle name="解释性文本 4 2 10" xfId="11567"/>
    <cellStyle name="警告文本 7 3 9" xfId="11568"/>
    <cellStyle name="解释性文本 4 2 11" xfId="11569"/>
    <cellStyle name="解释性文本 4 2 12" xfId="11570"/>
    <cellStyle name="解释性文本 4 2 13" xfId="11571"/>
    <cellStyle name="解释性文本 4 2 14" xfId="11572"/>
    <cellStyle name="解释性文本 4 2 15" xfId="11573"/>
    <cellStyle name="解释性文本 4 2 16" xfId="11574"/>
    <cellStyle name="解释性文本 4 2 2" xfId="11575"/>
    <cellStyle name="解释性文本 4 2 2 14" xfId="11576"/>
    <cellStyle name="解释性文本 4 2 2 15" xfId="11577"/>
    <cellStyle name="解释性文本 4 2 2 3 10" xfId="11578"/>
    <cellStyle name="解释性文本 4 2 2 3 11" xfId="11579"/>
    <cellStyle name="解释性文本 4 2 2 3 12" xfId="11580"/>
    <cellStyle name="解释性文本 4 2 2 3 13" xfId="11581"/>
    <cellStyle name="解释性文本 4 2 2 6" xfId="11582"/>
    <cellStyle name="解释性文本 4 2 2 7" xfId="11583"/>
    <cellStyle name="解释性文本 4 2 2 8" xfId="11584"/>
    <cellStyle name="解释性文本 4 2 2 9" xfId="11585"/>
    <cellStyle name="解释性文本 4 2 2_2016-2018年财政规划附表(2)" xfId="11586"/>
    <cellStyle name="解释性文本 4 2 3" xfId="11587"/>
    <cellStyle name="解释性文本 4 2 4" xfId="11588"/>
    <cellStyle name="解释性文本 4 2 4 12" xfId="11589"/>
    <cellStyle name="解释性文本 4 2 4 13" xfId="11590"/>
    <cellStyle name="解释性文本 4 2 4 6" xfId="11591"/>
    <cellStyle name="解释性文本 4 2 4 7" xfId="11592"/>
    <cellStyle name="解释性文本 4 2 4 8" xfId="11593"/>
    <cellStyle name="解释性文本 4 2 4 9" xfId="11594"/>
    <cellStyle name="解释性文本 4 2 5" xfId="11595"/>
    <cellStyle name="解释性文本 4 2 6" xfId="11596"/>
    <cellStyle name="解释性文本 4 2 7" xfId="11597"/>
    <cellStyle name="解释性文本 4 2 8" xfId="11598"/>
    <cellStyle name="解释性文本 4 2 9" xfId="11599"/>
    <cellStyle name="解释性文本 4 2_2015.1.3县级预算表" xfId="11600"/>
    <cellStyle name="解释性文本 4 3" xfId="11601"/>
    <cellStyle name="解释性文本 4 3 10" xfId="11602"/>
    <cellStyle name="解释性文本 4 3 11" xfId="11603"/>
    <cellStyle name="解释性文本 4 3 12" xfId="11604"/>
    <cellStyle name="解释性文本 4 3 13" xfId="11605"/>
    <cellStyle name="解释性文本 4 3 14" xfId="11606"/>
    <cellStyle name="解释性文本 4 3 15" xfId="11607"/>
    <cellStyle name="解释性文本 4 3 2" xfId="11608"/>
    <cellStyle name="解释性文本 4 3 2 2" xfId="11609"/>
    <cellStyle name="解释性文本 4 3 2 3" xfId="11610"/>
    <cellStyle name="解释性文本 4 3 2 4" xfId="11611"/>
    <cellStyle name="解释性文本 4 3 2 5" xfId="11612"/>
    <cellStyle name="解释性文本 4 3 3" xfId="11613"/>
    <cellStyle name="解释性文本 4 3 3 10" xfId="11614"/>
    <cellStyle name="解释性文本 4 3 3 11" xfId="11615"/>
    <cellStyle name="解释性文本 4 3 3 12" xfId="11616"/>
    <cellStyle name="解释性文本 4 3 3 13" xfId="11617"/>
    <cellStyle name="解释性文本 4 3 3 2" xfId="11618"/>
    <cellStyle name="解释性文本 4 3 3 3" xfId="11619"/>
    <cellStyle name="解释性文本 4 3 3 4" xfId="11620"/>
    <cellStyle name="解释性文本 4 3 3 5" xfId="11621"/>
    <cellStyle name="解释性文本 4 3 3 6" xfId="11622"/>
    <cellStyle name="解释性文本 4 3 3 7" xfId="11623"/>
    <cellStyle name="解释性文本 4 3 3 8" xfId="11624"/>
    <cellStyle name="注释 4 2 10" xfId="11625"/>
    <cellStyle name="解释性文本 4 3 3 9" xfId="11626"/>
    <cellStyle name="注释 4 2 11" xfId="11627"/>
    <cellStyle name="解释性文本 4 3 4" xfId="11628"/>
    <cellStyle name="解释性文本 4 3 5" xfId="11629"/>
    <cellStyle name="解释性文本 4 3 6" xfId="11630"/>
    <cellStyle name="解释性文本 4 3 7" xfId="11631"/>
    <cellStyle name="解释性文本 4 3 8" xfId="11632"/>
    <cellStyle name="解释性文本 4 3 9" xfId="11633"/>
    <cellStyle name="解释性文本 4 3_2016-2018年财政规划附表(2)" xfId="11634"/>
    <cellStyle name="解释性文本 4 4" xfId="11635"/>
    <cellStyle name="解释性文本 4 4 10" xfId="11636"/>
    <cellStyle name="解释性文本 4 4 11" xfId="11637"/>
    <cellStyle name="解释性文本 4 4 12" xfId="11638"/>
    <cellStyle name="解释性文本 4 4 13" xfId="11639"/>
    <cellStyle name="解释性文本 4 4 14" xfId="11640"/>
    <cellStyle name="解释性文本 4 4 15" xfId="11641"/>
    <cellStyle name="解释性文本 4 4 2 2" xfId="11642"/>
    <cellStyle name="解释性文本 4 4 2 3" xfId="11643"/>
    <cellStyle name="解释性文本 4 4 2 4" xfId="11644"/>
    <cellStyle name="解释性文本 4 4 2 5" xfId="11645"/>
    <cellStyle name="解释性文本 4 4 3 2" xfId="11646"/>
    <cellStyle name="解释性文本 4 4 3 3" xfId="11647"/>
    <cellStyle name="解释性文本 4 4 3 4" xfId="11648"/>
    <cellStyle name="解释性文本 4 4 3 5" xfId="11649"/>
    <cellStyle name="解释性文本 4 4 6" xfId="11650"/>
    <cellStyle name="解释性文本 4 4 7" xfId="11651"/>
    <cellStyle name="解释性文本 4 4 8" xfId="11652"/>
    <cellStyle name="解释性文本 4 4 9" xfId="11653"/>
    <cellStyle name="解释性文本 4 5" xfId="11654"/>
    <cellStyle name="解释性文本 4 5 3" xfId="11655"/>
    <cellStyle name="解释性文本 4 5 4" xfId="11656"/>
    <cellStyle name="解释性文本 4 6" xfId="11657"/>
    <cellStyle name="解释性文本 4 6 13" xfId="11658"/>
    <cellStyle name="解释性文本 4 6 4" xfId="11659"/>
    <cellStyle name="注释 3 2 2" xfId="11660"/>
    <cellStyle name="解释性文本 4 6 5" xfId="11661"/>
    <cellStyle name="注释 3 2 3" xfId="11662"/>
    <cellStyle name="解释性文本 4 6 6" xfId="11663"/>
    <cellStyle name="注释 3 2 4" xfId="11664"/>
    <cellStyle name="解释性文本 4 6 7" xfId="11665"/>
    <cellStyle name="注释 3 2 5" xfId="11666"/>
    <cellStyle name="解释性文本 4 6 8" xfId="11667"/>
    <cellStyle name="注释 3 2 6" xfId="11668"/>
    <cellStyle name="解释性文本 4 6 9" xfId="11669"/>
    <cellStyle name="注释 3 2 7" xfId="11670"/>
    <cellStyle name="解释性文本 4 7" xfId="11671"/>
    <cellStyle name="解释性文本 4 8" xfId="11672"/>
    <cellStyle name="解释性文本 4 9" xfId="11673"/>
    <cellStyle name="解释性文本 5" xfId="11674"/>
    <cellStyle name="解释性文本 5 10" xfId="11675"/>
    <cellStyle name="解释性文本 5 11" xfId="11676"/>
    <cellStyle name="解释性文本 5 12" xfId="11677"/>
    <cellStyle name="解释性文本 5 13" xfId="11678"/>
    <cellStyle name="解释性文本 5 14" xfId="11679"/>
    <cellStyle name="解释性文本 5 15" xfId="11680"/>
    <cellStyle name="解释性文本 5 16" xfId="11681"/>
    <cellStyle name="解释性文本 5 17" xfId="11682"/>
    <cellStyle name="解释性文本 5 2" xfId="11683"/>
    <cellStyle name="解释性文本 5 2 2" xfId="11684"/>
    <cellStyle name="解释性文本 5 2 3" xfId="11685"/>
    <cellStyle name="解释性文本 5 2 3 10" xfId="11686"/>
    <cellStyle name="解释性文本 5 2 3 11" xfId="11687"/>
    <cellStyle name="解释性文本 5 2 3 12" xfId="11688"/>
    <cellStyle name="解释性文本 5 2 3 13" xfId="11689"/>
    <cellStyle name="解释性文本 5 2 3 2" xfId="11690"/>
    <cellStyle name="解释性文本 5 2 3 3" xfId="11691"/>
    <cellStyle name="解释性文本 5 2 3 4" xfId="11692"/>
    <cellStyle name="解释性文本 5 2 4" xfId="11693"/>
    <cellStyle name="解释性文本 5 2 5" xfId="11694"/>
    <cellStyle name="解释性文本 5 2 6" xfId="11695"/>
    <cellStyle name="解释性文本 5 2 7" xfId="11696"/>
    <cellStyle name="解释性文本 5 2 8" xfId="11697"/>
    <cellStyle name="解释性文本 5 2 9" xfId="11698"/>
    <cellStyle name="解释性文本 5 3" xfId="11699"/>
    <cellStyle name="解释性文本 5 3 2 2" xfId="11700"/>
    <cellStyle name="解释性文本 5 3 2 3" xfId="11701"/>
    <cellStyle name="解释性文本 5 3 2 4" xfId="11702"/>
    <cellStyle name="解释性文本 5 3 3 10" xfId="11703"/>
    <cellStyle name="解释性文本 5 3 3 11" xfId="11704"/>
    <cellStyle name="解释性文本 5 3 3 12" xfId="11705"/>
    <cellStyle name="解释性文本 5 3 3 13" xfId="11706"/>
    <cellStyle name="解释性文本 5 3 3 2" xfId="11707"/>
    <cellStyle name="解释性文本 5 3 3 3" xfId="11708"/>
    <cellStyle name="解释性文本 5 3 3 4" xfId="11709"/>
    <cellStyle name="解释性文本 5 3 4" xfId="11710"/>
    <cellStyle name="警告文本 4 2 11" xfId="11711"/>
    <cellStyle name="解释性文本 5 3 5" xfId="11712"/>
    <cellStyle name="警告文本 4 2 12" xfId="11713"/>
    <cellStyle name="解释性文本 5 3 6" xfId="11714"/>
    <cellStyle name="警告文本 4 2 13" xfId="11715"/>
    <cellStyle name="解释性文本 5 3 7" xfId="11716"/>
    <cellStyle name="警告文本 4 2 14" xfId="11717"/>
    <cellStyle name="解释性文本 5 3 8" xfId="11718"/>
    <cellStyle name="警告文本 4 2 15" xfId="11719"/>
    <cellStyle name="解释性文本 5 4" xfId="11720"/>
    <cellStyle name="解释性文本 5 5" xfId="11721"/>
    <cellStyle name="解释性文本 5 5 11" xfId="11722"/>
    <cellStyle name="解释性文本 5 5 12" xfId="11723"/>
    <cellStyle name="解释性文本 5 5 13" xfId="11724"/>
    <cellStyle name="解释性文本 5 5 2" xfId="11725"/>
    <cellStyle name="解释性文本 5 5 3" xfId="11726"/>
    <cellStyle name="解释性文本 5 5 4" xfId="11727"/>
    <cellStyle name="解释性文本 5 5 5" xfId="11728"/>
    <cellStyle name="解释性文本 5 5 6" xfId="11729"/>
    <cellStyle name="解释性文本 5 5 7" xfId="11730"/>
    <cellStyle name="解释性文本 5 5 8" xfId="11731"/>
    <cellStyle name="解释性文本 5 5 9" xfId="11732"/>
    <cellStyle name="解释性文本 5 6" xfId="11733"/>
    <cellStyle name="解释性文本 5 7" xfId="11734"/>
    <cellStyle name="解释性文本 5 8" xfId="11735"/>
    <cellStyle name="解释性文本 5 9" xfId="11736"/>
    <cellStyle name="解释性文本 5_2015.1.3县级预算表" xfId="11737"/>
    <cellStyle name="解释性文本 6" xfId="11738"/>
    <cellStyle name="解释性文本 6 10" xfId="11739"/>
    <cellStyle name="警告文本 2 2 4 3" xfId="11740"/>
    <cellStyle name="解释性文本 6 11" xfId="11741"/>
    <cellStyle name="警告文本 2 2 4 4" xfId="11742"/>
    <cellStyle name="解释性文本 6 12" xfId="11743"/>
    <cellStyle name="警告文本 2 2 4 5" xfId="11744"/>
    <cellStyle name="解释性文本 6 13" xfId="11745"/>
    <cellStyle name="警告文本 2 2 4 6" xfId="11746"/>
    <cellStyle name="解释性文本 6 14" xfId="11747"/>
    <cellStyle name="警告文本 2 2 4 7" xfId="11748"/>
    <cellStyle name="解释性文本 6 15" xfId="11749"/>
    <cellStyle name="警告文本 2 2 4 8" xfId="11750"/>
    <cellStyle name="解释性文本 6 2" xfId="11751"/>
    <cellStyle name="解释性文本 6 2 2" xfId="11752"/>
    <cellStyle name="解释性文本 6 2 3" xfId="11753"/>
    <cellStyle name="解释性文本 6 2 4" xfId="11754"/>
    <cellStyle name="解释性文本 6 2 5" xfId="11755"/>
    <cellStyle name="解释性文本 6 3" xfId="11756"/>
    <cellStyle name="解释性文本 6 3 10" xfId="11757"/>
    <cellStyle name="解释性文本 6 3 11" xfId="11758"/>
    <cellStyle name="解释性文本 6 3 12" xfId="11759"/>
    <cellStyle name="解释性文本 6 3 13" xfId="11760"/>
    <cellStyle name="解释性文本 6 3 2" xfId="11761"/>
    <cellStyle name="解释性文本 6 3 3" xfId="11762"/>
    <cellStyle name="解释性文本 6 3 4" xfId="11763"/>
    <cellStyle name="解释性文本 6 3 5" xfId="11764"/>
    <cellStyle name="解释性文本 6 3 6" xfId="11765"/>
    <cellStyle name="解释性文本 6 3 7" xfId="11766"/>
    <cellStyle name="解释性文本 6 3 8" xfId="11767"/>
    <cellStyle name="解释性文本 6 3 9" xfId="11768"/>
    <cellStyle name="解释性文本 6 4" xfId="11769"/>
    <cellStyle name="解释性文本 6 5" xfId="11770"/>
    <cellStyle name="解释性文本 6 6" xfId="11771"/>
    <cellStyle name="解释性文本 6 7" xfId="11772"/>
    <cellStyle name="解释性文本 6 8" xfId="11773"/>
    <cellStyle name="解释性文本 6 9" xfId="11774"/>
    <cellStyle name="解释性文本 7" xfId="11775"/>
    <cellStyle name="解释性文本 7 10" xfId="11776"/>
    <cellStyle name="解释性文本 7 11" xfId="11777"/>
    <cellStyle name="解释性文本 7 12" xfId="11778"/>
    <cellStyle name="输出 4 4 3 10" xfId="11779"/>
    <cellStyle name="解释性文本 7 13" xfId="11780"/>
    <cellStyle name="输出 4 4 3 11" xfId="11781"/>
    <cellStyle name="解释性文本 7 14" xfId="11782"/>
    <cellStyle name="输出 4 4 3 12" xfId="11783"/>
    <cellStyle name="解释性文本 7 15" xfId="11784"/>
    <cellStyle name="输出 4 4 3 13" xfId="11785"/>
    <cellStyle name="解释性文本 7 2 2" xfId="11786"/>
    <cellStyle name="解释性文本 7 2 3" xfId="11787"/>
    <cellStyle name="解释性文本 7 2 4" xfId="11788"/>
    <cellStyle name="解释性文本 7 2 5" xfId="11789"/>
    <cellStyle name="解释性文本 7 3 12" xfId="11790"/>
    <cellStyle name="解释性文本 7 3 13" xfId="11791"/>
    <cellStyle name="解释性文本 7 3 2" xfId="11792"/>
    <cellStyle name="解释性文本 7 3 3" xfId="11793"/>
    <cellStyle name="解释性文本 7 3 4" xfId="11794"/>
    <cellStyle name="解释性文本 7 3 5" xfId="11795"/>
    <cellStyle name="解释性文本 7 3 6" xfId="11796"/>
    <cellStyle name="解释性文本 7 3 7" xfId="11797"/>
    <cellStyle name="解释性文本 7 3 8" xfId="11798"/>
    <cellStyle name="解释性文本 7 3 9" xfId="11799"/>
    <cellStyle name="解释性文本 7 6" xfId="11800"/>
    <cellStyle name="解释性文本 7_2016-2018年财政规划附表(2)" xfId="11801"/>
    <cellStyle name="解释性文本 8" xfId="11802"/>
    <cellStyle name="解释性文本 8 10" xfId="11803"/>
    <cellStyle name="解释性文本 8 11" xfId="11804"/>
    <cellStyle name="解释性文本 9" xfId="11805"/>
    <cellStyle name="警告文本 10" xfId="11806"/>
    <cellStyle name="警告文本 11" xfId="11807"/>
    <cellStyle name="警告文本 12" xfId="11808"/>
    <cellStyle name="警告文本 2" xfId="11809"/>
    <cellStyle name="警告文本 2 11" xfId="11810"/>
    <cellStyle name="警告文本 2 12" xfId="11811"/>
    <cellStyle name="警告文本 2 13" xfId="11812"/>
    <cellStyle name="警告文本 2 14" xfId="11813"/>
    <cellStyle name="警告文本 2 15" xfId="11814"/>
    <cellStyle name="警告文本 2 16" xfId="11815"/>
    <cellStyle name="警告文本 2 17" xfId="11816"/>
    <cellStyle name="警告文本 2 18" xfId="11817"/>
    <cellStyle name="警告文本 2 2 2 10" xfId="11818"/>
    <cellStyle name="警告文本 2 2 2 11" xfId="11819"/>
    <cellStyle name="警告文本 2 2 2 12" xfId="11820"/>
    <cellStyle name="输入 5 5 2" xfId="11821"/>
    <cellStyle name="警告文本 2 2 2 13" xfId="11822"/>
    <cellStyle name="输入 5 5 3" xfId="11823"/>
    <cellStyle name="警告文本 2 2 2 14" xfId="11824"/>
    <cellStyle name="适中 5 5 10" xfId="11825"/>
    <cellStyle name="输入 5 5 4" xfId="11826"/>
    <cellStyle name="警告文本 2 2 2 15" xfId="11827"/>
    <cellStyle name="适中 5 5 11" xfId="11828"/>
    <cellStyle name="输入 5 5 5" xfId="11829"/>
    <cellStyle name="警告文本 2 2 2 2" xfId="11830"/>
    <cellStyle name="输入 5 15" xfId="11831"/>
    <cellStyle name="警告文本 2 2 2 2 2" xfId="11832"/>
    <cellStyle name="警告文本 2 2 2 2 3" xfId="11833"/>
    <cellStyle name="警告文本 2 2 2 2 4" xfId="11834"/>
    <cellStyle name="警告文本 2 2 2 2 5" xfId="11835"/>
    <cellStyle name="警告文本 2 2 2 3" xfId="11836"/>
    <cellStyle name="输入 5 16" xfId="11837"/>
    <cellStyle name="警告文本 2 2 2 3 10" xfId="11838"/>
    <cellStyle name="警告文本 2 2 2 3 11" xfId="11839"/>
    <cellStyle name="警告文本 2 2 2 3 2" xfId="11840"/>
    <cellStyle name="警告文本 2 2 2 3 3" xfId="11841"/>
    <cellStyle name="警告文本 2 2 2 3 4" xfId="11842"/>
    <cellStyle name="警告文本 2 2 2 3 5" xfId="11843"/>
    <cellStyle name="警告文本 2 2 2 3 6" xfId="11844"/>
    <cellStyle name="警告文本 2 2 2 3 7" xfId="11845"/>
    <cellStyle name="警告文本 2 2 2 3 8" xfId="11846"/>
    <cellStyle name="警告文本 2 2 2 3 9" xfId="11847"/>
    <cellStyle name="警告文本 2 2 2 4" xfId="11848"/>
    <cellStyle name="输入 5 17" xfId="11849"/>
    <cellStyle name="警告文本 2 2 2 5" xfId="11850"/>
    <cellStyle name="警告文本 2 2 2 6" xfId="11851"/>
    <cellStyle name="警告文本 2 2 2 7" xfId="11852"/>
    <cellStyle name="警告文本 2 2 2 8" xfId="11853"/>
    <cellStyle name="警告文本 2 2 2 9" xfId="11854"/>
    <cellStyle name="警告文本 2 2 2_2016-2018年财政规划附表(2)" xfId="11855"/>
    <cellStyle name="警告文本 2 2 3 2" xfId="11856"/>
    <cellStyle name="警告文本 2 2 3 3" xfId="11857"/>
    <cellStyle name="警告文本 2 2 3 4" xfId="11858"/>
    <cellStyle name="警告文本 2 2 3 5" xfId="11859"/>
    <cellStyle name="警告文本 2 2 4 10" xfId="11860"/>
    <cellStyle name="警告文本 2 2 4 11" xfId="11861"/>
    <cellStyle name="警告文本 2 2 4 12" xfId="11862"/>
    <cellStyle name="警告文本 2 2 4 13" xfId="11863"/>
    <cellStyle name="警告文本 2 2 4 2" xfId="11864"/>
    <cellStyle name="警告文本 2 2 4 9" xfId="11865"/>
    <cellStyle name="警告文本 2 2_2015.1.3县级预算表" xfId="11866"/>
    <cellStyle name="警告文本 2 3 10" xfId="11867"/>
    <cellStyle name="警告文本 2 3 15" xfId="11868"/>
    <cellStyle name="警告文本 2 3 2" xfId="11869"/>
    <cellStyle name="警告文本 2 3 2 2" xfId="11870"/>
    <cellStyle name="警告文本 2 3 2 3" xfId="11871"/>
    <cellStyle name="警告文本 2 3 2 4" xfId="11872"/>
    <cellStyle name="警告文本 2 3 2 5" xfId="11873"/>
    <cellStyle name="警告文本 2 3 3" xfId="11874"/>
    <cellStyle name="警告文本 2 3 3 10" xfId="11875"/>
    <cellStyle name="警告文本 2 3 3 11" xfId="11876"/>
    <cellStyle name="警告文本 2 3 3 12" xfId="11877"/>
    <cellStyle name="警告文本 2 3 3 13" xfId="11878"/>
    <cellStyle name="警告文本 2 3 3 2" xfId="11879"/>
    <cellStyle name="警告文本 2 3 3 3" xfId="11880"/>
    <cellStyle name="警告文本 2 3 3 4" xfId="11881"/>
    <cellStyle name="警告文本 2 3 3 5" xfId="11882"/>
    <cellStyle name="警告文本 2 3 3 6" xfId="11883"/>
    <cellStyle name="警告文本 2 3 3 7" xfId="11884"/>
    <cellStyle name="警告文本 2 3 3 8" xfId="11885"/>
    <cellStyle name="警告文本 2 3 3 9" xfId="11886"/>
    <cellStyle name="警告文本 2 3 4" xfId="11887"/>
    <cellStyle name="警告文本 2 3 5" xfId="11888"/>
    <cellStyle name="警告文本 2 3 6" xfId="11889"/>
    <cellStyle name="警告文本 2 4 10" xfId="11890"/>
    <cellStyle name="警告文本 2 4 11" xfId="11891"/>
    <cellStyle name="警告文本 2 4 12" xfId="11892"/>
    <cellStyle name="警告文本 2 4 13" xfId="11893"/>
    <cellStyle name="警告文本 2 4 14" xfId="11894"/>
    <cellStyle name="警告文本 2 4 15" xfId="11895"/>
    <cellStyle name="警告文本 2 4 2" xfId="11896"/>
    <cellStyle name="警告文本 2 4 2 2" xfId="11897"/>
    <cellStyle name="警告文本 2 4 2 3" xfId="11898"/>
    <cellStyle name="警告文本 2 4 2 4" xfId="11899"/>
    <cellStyle name="警告文本 2 4 2 5" xfId="11900"/>
    <cellStyle name="警告文本 2 4 3" xfId="11901"/>
    <cellStyle name="警告文本 2 4 3 10" xfId="11902"/>
    <cellStyle name="警告文本 2 4 3 11" xfId="11903"/>
    <cellStyle name="警告文本 2 4 3 12" xfId="11904"/>
    <cellStyle name="警告文本 2 4 3 13" xfId="11905"/>
    <cellStyle name="警告文本 2 4 3 2" xfId="11906"/>
    <cellStyle name="警告文本 2 4 3 3" xfId="11907"/>
    <cellStyle name="警告文本 2 4 3 4" xfId="11908"/>
    <cellStyle name="警告文本 2 4 3 5" xfId="11909"/>
    <cellStyle name="警告文本 2 4 3 6" xfId="11910"/>
    <cellStyle name="警告文本 2 4 3 7" xfId="11911"/>
    <cellStyle name="警告文本 2 4 3 8" xfId="11912"/>
    <cellStyle name="警告文本 2 4 3 9" xfId="11913"/>
    <cellStyle name="警告文本 2 4 4" xfId="11914"/>
    <cellStyle name="警告文本 2 4 5" xfId="11915"/>
    <cellStyle name="警告文本 2 4_2016-2018年财政规划附表(2)" xfId="11916"/>
    <cellStyle name="警告文本 2 5 2" xfId="11917"/>
    <cellStyle name="警告文本 2 5 3" xfId="11918"/>
    <cellStyle name="警告文本 2 5 4" xfId="11919"/>
    <cellStyle name="警告文本 2 5 5" xfId="11920"/>
    <cellStyle name="警告文本 2 6 2" xfId="11921"/>
    <cellStyle name="警告文本 2 6 3" xfId="11922"/>
    <cellStyle name="警告文本 2 6 4" xfId="11923"/>
    <cellStyle name="警告文本 2 6 5" xfId="11924"/>
    <cellStyle name="警告文本 2 9" xfId="11925"/>
    <cellStyle name="警告文本 2_2015.1.3县级预算表" xfId="11926"/>
    <cellStyle name="警告文本 3" xfId="11927"/>
    <cellStyle name="警告文本 3 10" xfId="11928"/>
    <cellStyle name="警告文本 3 11" xfId="11929"/>
    <cellStyle name="警告文本 3 12" xfId="11930"/>
    <cellStyle name="警告文本 3 13" xfId="11931"/>
    <cellStyle name="警告文本 3 14" xfId="11932"/>
    <cellStyle name="警告文本 3 15" xfId="11933"/>
    <cellStyle name="警告文本 3 16" xfId="11934"/>
    <cellStyle name="警告文本 3 17" xfId="11935"/>
    <cellStyle name="警告文本 3 18" xfId="11936"/>
    <cellStyle name="警告文本 3 2 10" xfId="11937"/>
    <cellStyle name="警告文本 3 2 11" xfId="11938"/>
    <cellStyle name="警告文本 3 2 12" xfId="11939"/>
    <cellStyle name="警告文本 3 2 13" xfId="11940"/>
    <cellStyle name="警告文本 3 2 14" xfId="11941"/>
    <cellStyle name="警告文本 3 2 15" xfId="11942"/>
    <cellStyle name="警告文本 3 2 2" xfId="11943"/>
    <cellStyle name="警告文本 3 2 2 11" xfId="11944"/>
    <cellStyle name="警告文本 3 2 2 12" xfId="11945"/>
    <cellStyle name="警告文本 3 2 2 13" xfId="11946"/>
    <cellStyle name="警告文本 3 2 2 14" xfId="11947"/>
    <cellStyle name="警告文本 3 2 2 15" xfId="11948"/>
    <cellStyle name="警告文本 3 2 2 2" xfId="11949"/>
    <cellStyle name="警告文本 3 2 2 2 2" xfId="11950"/>
    <cellStyle name="警告文本 3 2 2 2 3" xfId="11951"/>
    <cellStyle name="警告文本 3 2 2 2 4" xfId="11952"/>
    <cellStyle name="警告文本 3 2 2 2 5" xfId="11953"/>
    <cellStyle name="警告文本 3 2 2 3" xfId="11954"/>
    <cellStyle name="警告文本 3 2 2 3 2" xfId="11955"/>
    <cellStyle name="警告文本 3 2 2 3 3" xfId="11956"/>
    <cellStyle name="警告文本 3 2 2 3 8" xfId="11957"/>
    <cellStyle name="警告文本 3 2 2 3 9" xfId="11958"/>
    <cellStyle name="警告文本 3 2 2 4" xfId="11959"/>
    <cellStyle name="警告文本 3 2 2 5" xfId="11960"/>
    <cellStyle name="警告文本 3 2 2 6" xfId="11961"/>
    <cellStyle name="警告文本 3 2 2 7" xfId="11962"/>
    <cellStyle name="警告文本 3 2 2 8" xfId="11963"/>
    <cellStyle name="警告文本 3 2 2 9" xfId="11964"/>
    <cellStyle name="警告文本 3 2 2_2016-2018年财政规划附表(2)" xfId="11965"/>
    <cellStyle name="警告文本 3 2 3" xfId="11966"/>
    <cellStyle name="警告文本 3 2 3 2" xfId="11967"/>
    <cellStyle name="警告文本 3 2 3 3" xfId="11968"/>
    <cellStyle name="警告文本 3 2 3 4" xfId="11969"/>
    <cellStyle name="警告文本 3 2 3 5" xfId="11970"/>
    <cellStyle name="警告文本 3 2 4" xfId="11971"/>
    <cellStyle name="警告文本 3 2 4 2" xfId="11972"/>
    <cellStyle name="警告文本 3 2 4 3" xfId="11973"/>
    <cellStyle name="警告文本 3 2 4 4" xfId="11974"/>
    <cellStyle name="警告文本 3 2 4 5" xfId="11975"/>
    <cellStyle name="警告文本 3 2 4 6" xfId="11976"/>
    <cellStyle name="警告文本 3 2 5" xfId="11977"/>
    <cellStyle name="警告文本 3 2 6" xfId="11978"/>
    <cellStyle name="警告文本 3 2 7" xfId="11979"/>
    <cellStyle name="警告文本 3 2 8" xfId="11980"/>
    <cellStyle name="警告文本 3 2 9" xfId="11981"/>
    <cellStyle name="警告文本 3 2_2015.1.3县级预算表" xfId="11982"/>
    <cellStyle name="警告文本 3 3 14" xfId="11983"/>
    <cellStyle name="警告文本 3 3 15" xfId="11984"/>
    <cellStyle name="警告文本 3 3 2" xfId="11985"/>
    <cellStyle name="警告文本 3 3 2 2" xfId="11986"/>
    <cellStyle name="警告文本 3 3 2 3" xfId="11987"/>
    <cellStyle name="警告文本 3 3 2 4" xfId="11988"/>
    <cellStyle name="警告文本 3 3 2 5" xfId="11989"/>
    <cellStyle name="警告文本 3 3 3" xfId="11990"/>
    <cellStyle name="警告文本 3 3 3 10" xfId="11991"/>
    <cellStyle name="警告文本 3 3 3 11" xfId="11992"/>
    <cellStyle name="警告文本 3 3 3 12" xfId="11993"/>
    <cellStyle name="警告文本 3 3 3 13" xfId="11994"/>
    <cellStyle name="警告文本 3 3 3 2" xfId="11995"/>
    <cellStyle name="警告文本 3 3 3 3" xfId="11996"/>
    <cellStyle name="警告文本 3 3 3 4" xfId="11997"/>
    <cellStyle name="警告文本 3 3 4" xfId="11998"/>
    <cellStyle name="警告文本 3 3 5" xfId="11999"/>
    <cellStyle name="警告文本 3 4 10" xfId="12000"/>
    <cellStyle name="警告文本 3 4 11" xfId="12001"/>
    <cellStyle name="警告文本 3 4 12" xfId="12002"/>
    <cellStyle name="警告文本 3 4 13" xfId="12003"/>
    <cellStyle name="警告文本 3 4 14" xfId="12004"/>
    <cellStyle name="警告文本 3 4 15" xfId="12005"/>
    <cellStyle name="警告文本 3 4 2" xfId="12006"/>
    <cellStyle name="警告文本 3 4 2 2" xfId="12007"/>
    <cellStyle name="警告文本 3 4 2 3" xfId="12008"/>
    <cellStyle name="警告文本 3 4 2 4" xfId="12009"/>
    <cellStyle name="警告文本 3 4 2 5" xfId="12010"/>
    <cellStyle name="警告文本 3 4 3" xfId="12011"/>
    <cellStyle name="警告文本 3 4 3 10" xfId="12012"/>
    <cellStyle name="警告文本 3 4 3 11" xfId="12013"/>
    <cellStyle name="警告文本 3 4 3 12" xfId="12014"/>
    <cellStyle name="警告文本 3 4 3 13" xfId="12015"/>
    <cellStyle name="警告文本 3 4 3 2" xfId="12016"/>
    <cellStyle name="警告文本 3 4 3 3" xfId="12017"/>
    <cellStyle name="警告文本 3 4 3 4" xfId="12018"/>
    <cellStyle name="警告文本 3 4 3 5" xfId="12019"/>
    <cellStyle name="警告文本 3 4 4" xfId="12020"/>
    <cellStyle name="警告文本 3 4 5" xfId="12021"/>
    <cellStyle name="警告文本 3 4_2016-2018年财政规划附表(2)" xfId="12022"/>
    <cellStyle name="警告文本 3 5" xfId="12023"/>
    <cellStyle name="警告文本 3 5 2" xfId="12024"/>
    <cellStyle name="警告文本 3 5 3" xfId="12025"/>
    <cellStyle name="警告文本 3 5 4" xfId="12026"/>
    <cellStyle name="警告文本 3 5 5" xfId="12027"/>
    <cellStyle name="警告文本 3 6" xfId="12028"/>
    <cellStyle name="警告文本 3 6 10" xfId="12029"/>
    <cellStyle name="警告文本 3 6 11" xfId="12030"/>
    <cellStyle name="警告文本 3 6 12" xfId="12031"/>
    <cellStyle name="警告文本 3 6 13" xfId="12032"/>
    <cellStyle name="警告文本 3 6 2" xfId="12033"/>
    <cellStyle name="警告文本 3 6 3" xfId="12034"/>
    <cellStyle name="警告文本 3 6 4" xfId="12035"/>
    <cellStyle name="警告文本 3 6 5" xfId="12036"/>
    <cellStyle name="警告文本 3 6 6" xfId="12037"/>
    <cellStyle name="警告文本 3 6 7" xfId="12038"/>
    <cellStyle name="警告文本 3 6 8" xfId="12039"/>
    <cellStyle name="警告文本 3 6 9" xfId="12040"/>
    <cellStyle name="警告文本 3 7" xfId="12041"/>
    <cellStyle name="警告文本 3 8" xfId="12042"/>
    <cellStyle name="警告文本 3 9" xfId="12043"/>
    <cellStyle name="警告文本 3_2015.1.3县级预算表" xfId="12044"/>
    <cellStyle name="警告文本 4" xfId="12045"/>
    <cellStyle name="警告文本 4 10" xfId="12046"/>
    <cellStyle name="警告文本 4 11" xfId="12047"/>
    <cellStyle name="警告文本 4 12" xfId="12048"/>
    <cellStyle name="警告文本 4 13" xfId="12049"/>
    <cellStyle name="警告文本 4 14" xfId="12050"/>
    <cellStyle name="警告文本 4 15" xfId="12051"/>
    <cellStyle name="警告文本 4 17" xfId="12052"/>
    <cellStyle name="警告文本 4 18" xfId="12053"/>
    <cellStyle name="警告文本 4 2 2" xfId="12054"/>
    <cellStyle name="警告文本 4 2 2 10" xfId="12055"/>
    <cellStyle name="警告文本 4 2 2 11" xfId="12056"/>
    <cellStyle name="警告文本 4 2 2 12" xfId="12057"/>
    <cellStyle name="警告文本 4 2 2 13" xfId="12058"/>
    <cellStyle name="警告文本 4 2 2 14" xfId="12059"/>
    <cellStyle name="警告文本 4 2 2 15" xfId="12060"/>
    <cellStyle name="警告文本 4 2 2 2" xfId="12061"/>
    <cellStyle name="警告文本 4 2 2 2 2" xfId="12062"/>
    <cellStyle name="警告文本 4 2 2 2 3" xfId="12063"/>
    <cellStyle name="警告文本 4 2 2 2 4" xfId="12064"/>
    <cellStyle name="警告文本 4 2 2 2 5" xfId="12065"/>
    <cellStyle name="警告文本 4 2 2 3" xfId="12066"/>
    <cellStyle name="警告文本 4 2 2 3 2" xfId="12067"/>
    <cellStyle name="警告文本 4 2 2 3 3" xfId="12068"/>
    <cellStyle name="警告文本 4 2 2 3 4" xfId="12069"/>
    <cellStyle name="警告文本 4 2 2 3 5" xfId="12070"/>
    <cellStyle name="警告文本 4 2 2 3 6" xfId="12071"/>
    <cellStyle name="警告文本 4 2 2 3 7" xfId="12072"/>
    <cellStyle name="警告文本 4 2 2 3 8" xfId="12073"/>
    <cellStyle name="警告文本 4 2 2 3 9" xfId="12074"/>
    <cellStyle name="警告文本 4 2 2 4" xfId="12075"/>
    <cellStyle name="警告文本 4 2 2 5" xfId="12076"/>
    <cellStyle name="警告文本 4 2 2_2016-2018年财政规划附表(2)" xfId="12077"/>
    <cellStyle name="警告文本 4 2 3" xfId="12078"/>
    <cellStyle name="警告文本 4 2 3 2" xfId="12079"/>
    <cellStyle name="警告文本 4 2 3 3" xfId="12080"/>
    <cellStyle name="警告文本 4 2 3 4" xfId="12081"/>
    <cellStyle name="警告文本 4 2 3 5" xfId="12082"/>
    <cellStyle name="警告文本 4 2 4" xfId="12083"/>
    <cellStyle name="警告文本 4 2 4 13" xfId="12084"/>
    <cellStyle name="警告文本 4 2 4 2" xfId="12085"/>
    <cellStyle name="警告文本 4 2 4 3" xfId="12086"/>
    <cellStyle name="警告文本 4 2 4 4" xfId="12087"/>
    <cellStyle name="警告文本 4 2 4 5" xfId="12088"/>
    <cellStyle name="警告文本 4 2 4 6" xfId="12089"/>
    <cellStyle name="警告文本 4 2 6" xfId="12090"/>
    <cellStyle name="警告文本 4 2 7" xfId="12091"/>
    <cellStyle name="警告文本 4 2 8" xfId="12092"/>
    <cellStyle name="警告文本 4 2 9" xfId="12093"/>
    <cellStyle name="警告文本 4 2_2015.1.3县级预算表" xfId="12094"/>
    <cellStyle name="警告文本 4 3 11" xfId="12095"/>
    <cellStyle name="注释 4 4 2" xfId="12096"/>
    <cellStyle name="警告文本 4 3 12" xfId="12097"/>
    <cellStyle name="注释 4 4 3" xfId="12098"/>
    <cellStyle name="警告文本 4 3 13" xfId="12099"/>
    <cellStyle name="注释 4 4 4" xfId="12100"/>
    <cellStyle name="警告文本 4 3 14" xfId="12101"/>
    <cellStyle name="注释 4 4 5" xfId="12102"/>
    <cellStyle name="警告文本 4 3 15" xfId="12103"/>
    <cellStyle name="注释 4 4 6" xfId="12104"/>
    <cellStyle name="警告文本 4 3 2" xfId="12105"/>
    <cellStyle name="警告文本 4 3 2 2" xfId="12106"/>
    <cellStyle name="警告文本 4 3 2 3" xfId="12107"/>
    <cellStyle name="警告文本 4 3 2 4" xfId="12108"/>
    <cellStyle name="警告文本 4 3 2 5" xfId="12109"/>
    <cellStyle name="警告文本 4 3 3" xfId="12110"/>
    <cellStyle name="警告文本 4 3 3 10" xfId="12111"/>
    <cellStyle name="警告文本 4 3 3 11" xfId="12112"/>
    <cellStyle name="警告文本 4 3 3 12" xfId="12113"/>
    <cellStyle name="警告文本 4 3 3 13" xfId="12114"/>
    <cellStyle name="警告文本 4 3 3 2" xfId="12115"/>
    <cellStyle name="警告文本 4 3 3 3" xfId="12116"/>
    <cellStyle name="警告文本 4 3 3 4" xfId="12117"/>
    <cellStyle name="警告文本 4 3 3 5" xfId="12118"/>
    <cellStyle name="警告文本 4 3 4" xfId="12119"/>
    <cellStyle name="警告文本 4 3 5" xfId="12120"/>
    <cellStyle name="警告文本 4 4 11" xfId="12121"/>
    <cellStyle name="警告文本 4 4 12" xfId="12122"/>
    <cellStyle name="警告文本 4 4 13" xfId="12123"/>
    <cellStyle name="警告文本 4 4 14" xfId="12124"/>
    <cellStyle name="警告文本 4 4 15" xfId="12125"/>
    <cellStyle name="警告文本 4 4 2" xfId="12126"/>
    <cellStyle name="警告文本 4 4 2 2" xfId="12127"/>
    <cellStyle name="警告文本 4 4 2 3" xfId="12128"/>
    <cellStyle name="警告文本 4 4 2 4" xfId="12129"/>
    <cellStyle name="警告文本 4 4 2 5" xfId="12130"/>
    <cellStyle name="警告文本 4 4 3" xfId="12131"/>
    <cellStyle name="警告文本 4 4 3 10" xfId="12132"/>
    <cellStyle name="警告文本 4 4 3 11" xfId="12133"/>
    <cellStyle name="警告文本 4 4 3 12" xfId="12134"/>
    <cellStyle name="警告文本 4 4 3 13" xfId="12135"/>
    <cellStyle name="警告文本 4 4 3 2" xfId="12136"/>
    <cellStyle name="警告文本 4 4 3 3" xfId="12137"/>
    <cellStyle name="警告文本 4 4 3 4" xfId="12138"/>
    <cellStyle name="警告文本 4 4 3 5" xfId="12139"/>
    <cellStyle name="警告文本 4 4 4" xfId="12140"/>
    <cellStyle name="警告文本 4 4 5" xfId="12141"/>
    <cellStyle name="警告文本 4 5 2" xfId="12142"/>
    <cellStyle name="警告文本 4 5 3" xfId="12143"/>
    <cellStyle name="警告文本 4 5 4" xfId="12144"/>
    <cellStyle name="警告文本 4 5 5" xfId="12145"/>
    <cellStyle name="警告文本 4 6 10" xfId="12146"/>
    <cellStyle name="警告文本 4 6 11" xfId="12147"/>
    <cellStyle name="警告文本 4 6 12" xfId="12148"/>
    <cellStyle name="警告文本 4 6 13" xfId="12149"/>
    <cellStyle name="警告文本 4 6 2" xfId="12150"/>
    <cellStyle name="警告文本 4 6 3" xfId="12151"/>
    <cellStyle name="警告文本 4 6 4" xfId="12152"/>
    <cellStyle name="警告文本 4 6 5" xfId="12153"/>
    <cellStyle name="警告文本 4 6 6" xfId="12154"/>
    <cellStyle name="警告文本 4 6 7" xfId="12155"/>
    <cellStyle name="警告文本 4 6 8" xfId="12156"/>
    <cellStyle name="警告文本 4 6 9" xfId="12157"/>
    <cellStyle name="警告文本 4 9" xfId="12158"/>
    <cellStyle name="警告文本 5" xfId="12159"/>
    <cellStyle name="警告文本 5 2" xfId="12160"/>
    <cellStyle name="警告文本 5 2 10" xfId="12161"/>
    <cellStyle name="警告文本 5 2 11" xfId="12162"/>
    <cellStyle name="警告文本 5 2 12" xfId="12163"/>
    <cellStyle name="警告文本 5 2 13" xfId="12164"/>
    <cellStyle name="警告文本 5 2 14" xfId="12165"/>
    <cellStyle name="警告文本 5 2 15" xfId="12166"/>
    <cellStyle name="警告文本 5 2 2" xfId="12167"/>
    <cellStyle name="警告文本 5 2 2 2" xfId="12168"/>
    <cellStyle name="警告文本 5 2 2 3" xfId="12169"/>
    <cellStyle name="警告文本 5 2 2 4" xfId="12170"/>
    <cellStyle name="警告文本 5 2 2 5" xfId="12171"/>
    <cellStyle name="警告文本 5 2 3" xfId="12172"/>
    <cellStyle name="警告文本 5 2 3 10" xfId="12173"/>
    <cellStyle name="警告文本 5 2 3 11" xfId="12174"/>
    <cellStyle name="警告文本 5 2 3 12" xfId="12175"/>
    <cellStyle name="警告文本 5 2 3 13" xfId="12176"/>
    <cellStyle name="警告文本 5 2 3 2" xfId="12177"/>
    <cellStyle name="警告文本 5 2 3 3" xfId="12178"/>
    <cellStyle name="警告文本 5 2 3 4" xfId="12179"/>
    <cellStyle name="警告文本 5 2 3 5" xfId="12180"/>
    <cellStyle name="警告文本 5 2 3 6" xfId="12181"/>
    <cellStyle name="警告文本 5 2 4" xfId="12182"/>
    <cellStyle name="警告文本 5 2_2016-2018年财政规划附表(2)" xfId="12183"/>
    <cellStyle name="警告文本 5 3" xfId="12184"/>
    <cellStyle name="警告文本 5 3 10" xfId="12185"/>
    <cellStyle name="警告文本 5 3 11" xfId="12186"/>
    <cellStyle name="警告文本 5 3 12" xfId="12187"/>
    <cellStyle name="警告文本 5 3 13" xfId="12188"/>
    <cellStyle name="警告文本 5 3 2" xfId="12189"/>
    <cellStyle name="警告文本 5 3 2 2" xfId="12190"/>
    <cellStyle name="警告文本 5 3 2 3" xfId="12191"/>
    <cellStyle name="警告文本 5 3 2 4" xfId="12192"/>
    <cellStyle name="警告文本 5 3 2 5" xfId="12193"/>
    <cellStyle name="警告文本 5 3 3" xfId="12194"/>
    <cellStyle name="警告文本 5 3 3 10" xfId="12195"/>
    <cellStyle name="警告文本 5 3 3 11" xfId="12196"/>
    <cellStyle name="警告文本 5 3 3 12" xfId="12197"/>
    <cellStyle name="警告文本 5 3 3 13" xfId="12198"/>
    <cellStyle name="警告文本 5 3 3 2" xfId="12199"/>
    <cellStyle name="警告文本 5 3 3 3" xfId="12200"/>
    <cellStyle name="警告文本 5 3 3 4" xfId="12201"/>
    <cellStyle name="警告文本 5 3 3 5" xfId="12202"/>
    <cellStyle name="警告文本 5 3 4" xfId="12203"/>
    <cellStyle name="警告文本 5 3 5" xfId="12204"/>
    <cellStyle name="警告文本 5 3 6" xfId="12205"/>
    <cellStyle name="警告文本 5 3 7" xfId="12206"/>
    <cellStyle name="警告文本 5 4" xfId="12207"/>
    <cellStyle name="警告文本 5 4 2" xfId="12208"/>
    <cellStyle name="警告文本 5 4 3" xfId="12209"/>
    <cellStyle name="警告文本 5 4 4" xfId="12210"/>
    <cellStyle name="警告文本 5 5" xfId="12211"/>
    <cellStyle name="警告文本 5 5 10" xfId="12212"/>
    <cellStyle name="警告文本 5 5 11" xfId="12213"/>
    <cellStyle name="警告文本 5 5 12" xfId="12214"/>
    <cellStyle name="警告文本 5 5 13" xfId="12215"/>
    <cellStyle name="警告文本 5 5 2" xfId="12216"/>
    <cellStyle name="警告文本 5 5 3" xfId="12217"/>
    <cellStyle name="警告文本 5 5 4" xfId="12218"/>
    <cellStyle name="警告文本 5 5 5" xfId="12219"/>
    <cellStyle name="警告文本 5 5 6" xfId="12220"/>
    <cellStyle name="警告文本 5 5 7" xfId="12221"/>
    <cellStyle name="警告文本 5 5 8" xfId="12222"/>
    <cellStyle name="链接单元格 3 2 10" xfId="12223"/>
    <cellStyle name="警告文本 5 6" xfId="12224"/>
    <cellStyle name="警告文本 5 7" xfId="12225"/>
    <cellStyle name="警告文本 5_2015.1.3县级预算表" xfId="12226"/>
    <cellStyle name="警告文本 6" xfId="12227"/>
    <cellStyle name="警告文本 6 10" xfId="12228"/>
    <cellStyle name="警告文本 6 11" xfId="12229"/>
    <cellStyle name="警告文本 6 12" xfId="12230"/>
    <cellStyle name="警告文本 6 13" xfId="12231"/>
    <cellStyle name="警告文本 6 14" xfId="12232"/>
    <cellStyle name="警告文本 6 15" xfId="12233"/>
    <cellStyle name="警告文本 6 2" xfId="12234"/>
    <cellStyle name="警告文本 6 2 2" xfId="12235"/>
    <cellStyle name="警告文本 6 2 3" xfId="12236"/>
    <cellStyle name="警告文本 6 2 4" xfId="12237"/>
    <cellStyle name="警告文本 6 2 5" xfId="12238"/>
    <cellStyle name="警告文本 6 3" xfId="12239"/>
    <cellStyle name="警告文本 6 3 10" xfId="12240"/>
    <cellStyle name="警告文本 6 3 11" xfId="12241"/>
    <cellStyle name="警告文本 6 3 12" xfId="12242"/>
    <cellStyle name="警告文本 6 3 2" xfId="12243"/>
    <cellStyle name="警告文本 6 3 3" xfId="12244"/>
    <cellStyle name="警告文本 6 3 4" xfId="12245"/>
    <cellStyle name="警告文本 6 3 5" xfId="12246"/>
    <cellStyle name="警告文本 6 3 6" xfId="12247"/>
    <cellStyle name="警告文本 6 3 7" xfId="12248"/>
    <cellStyle name="警告文本 6 4" xfId="12249"/>
    <cellStyle name="警告文本 6 5" xfId="12250"/>
    <cellStyle name="警告文本 6 6" xfId="12251"/>
    <cellStyle name="警告文本 6 7" xfId="12252"/>
    <cellStyle name="警告文本 6 8" xfId="12253"/>
    <cellStyle name="警告文本 6 9" xfId="12254"/>
    <cellStyle name="警告文本 7" xfId="12255"/>
    <cellStyle name="警告文本 7 10" xfId="12256"/>
    <cellStyle name="警告文本 7 11" xfId="12257"/>
    <cellStyle name="警告文本 7 12" xfId="12258"/>
    <cellStyle name="警告文本 7 13" xfId="12259"/>
    <cellStyle name="警告文本 7 14" xfId="12260"/>
    <cellStyle name="警告文本 7 15" xfId="12261"/>
    <cellStyle name="警告文本 7 2" xfId="12262"/>
    <cellStyle name="警告文本 7 2 2" xfId="12263"/>
    <cellStyle name="警告文本 7 2 3" xfId="12264"/>
    <cellStyle name="警告文本 7 2 4" xfId="12265"/>
    <cellStyle name="警告文本 7 2 5" xfId="12266"/>
    <cellStyle name="警告文本 7 3" xfId="12267"/>
    <cellStyle name="警告文本 7 3 10" xfId="12268"/>
    <cellStyle name="警告文本 7 3 11" xfId="12269"/>
    <cellStyle name="警告文本 7 3 12" xfId="12270"/>
    <cellStyle name="警告文本 7 3 13" xfId="12271"/>
    <cellStyle name="警告文本 7 3 2" xfId="12272"/>
    <cellStyle name="警告文本 7 3 3" xfId="12273"/>
    <cellStyle name="警告文本 7 3 4" xfId="12274"/>
    <cellStyle name="警告文本 7 3 5" xfId="12275"/>
    <cellStyle name="警告文本 7 3 6" xfId="12276"/>
    <cellStyle name="警告文本 7 3 7" xfId="12277"/>
    <cellStyle name="警告文本 7 3 8" xfId="12278"/>
    <cellStyle name="警告文本 7 4" xfId="12279"/>
    <cellStyle name="警告文本 7 5" xfId="12280"/>
    <cellStyle name="警告文本 7 6" xfId="12281"/>
    <cellStyle name="警告文本 7 7" xfId="12282"/>
    <cellStyle name="警告文本 7 8" xfId="12283"/>
    <cellStyle name="警告文本 7 9" xfId="12284"/>
    <cellStyle name="警告文本 7_2016-2018年财政规划附表(2)" xfId="12285"/>
    <cellStyle name="警告文本 8" xfId="12286"/>
    <cellStyle name="警告文本 8 10" xfId="12287"/>
    <cellStyle name="警告文本 8 11" xfId="12288"/>
    <cellStyle name="警告文本 8 12" xfId="12289"/>
    <cellStyle name="警告文本 8 13" xfId="12290"/>
    <cellStyle name="警告文本 8 2" xfId="12291"/>
    <cellStyle name="警告文本 8 3" xfId="12292"/>
    <cellStyle name="警告文本 8 4" xfId="12293"/>
    <cellStyle name="警告文本 8 5" xfId="12294"/>
    <cellStyle name="警告文本 8 6" xfId="12295"/>
    <cellStyle name="警告文本 8 7" xfId="12296"/>
    <cellStyle name="警告文本 8 8" xfId="12297"/>
    <cellStyle name="警告文本 8 9" xfId="12298"/>
    <cellStyle name="警告文本 9" xfId="12299"/>
    <cellStyle name="链接单元格 10" xfId="12300"/>
    <cellStyle name="链接单元格 11" xfId="12301"/>
    <cellStyle name="链接单元格 12" xfId="12302"/>
    <cellStyle name="链接单元格 2" xfId="12303"/>
    <cellStyle name="链接单元格 2 17" xfId="12304"/>
    <cellStyle name="链接单元格 2 18" xfId="12305"/>
    <cellStyle name="链接单元格 2 2 2" xfId="12306"/>
    <cellStyle name="链接单元格 2 2 2 2" xfId="12307"/>
    <cellStyle name="链接单元格 2 2 2 2 2" xfId="12308"/>
    <cellStyle name="链接单元格 2 2 2 2 3" xfId="12309"/>
    <cellStyle name="链接单元格 2 2 2 2 4" xfId="12310"/>
    <cellStyle name="链接单元格 2 2 2 2 5" xfId="12311"/>
    <cellStyle name="链接单元格 2 2 2 3" xfId="12312"/>
    <cellStyle name="链接单元格 2 2 2 3 10" xfId="12313"/>
    <cellStyle name="链接单元格 2 2 2 3 11" xfId="12314"/>
    <cellStyle name="链接单元格 2 2 2 3 12" xfId="12315"/>
    <cellStyle name="链接单元格 2 2 2 3 13" xfId="12316"/>
    <cellStyle name="链接单元格 2 2 2 3 2" xfId="12317"/>
    <cellStyle name="链接单元格 2 2 2 3 3" xfId="12318"/>
    <cellStyle name="链接单元格 2 2 2 3 4" xfId="12319"/>
    <cellStyle name="链接单元格 2 2 2 3 5" xfId="12320"/>
    <cellStyle name="链接单元格 2 2 2 3 6" xfId="12321"/>
    <cellStyle name="链接单元格 2 2 2 4" xfId="12322"/>
    <cellStyle name="链接单元格 2 2 2 5" xfId="12323"/>
    <cellStyle name="链接单元格 2 2 2 6" xfId="12324"/>
    <cellStyle name="链接单元格 2 2 2 7" xfId="12325"/>
    <cellStyle name="链接单元格 2 2 2 8" xfId="12326"/>
    <cellStyle name="链接单元格 2 2 2 9" xfId="12327"/>
    <cellStyle name="链接单元格 2 2 3" xfId="12328"/>
    <cellStyle name="链接单元格 2 2 3 2" xfId="12329"/>
    <cellStyle name="链接单元格 2 2 3 3" xfId="12330"/>
    <cellStyle name="链接单元格 2 2 3 4" xfId="12331"/>
    <cellStyle name="链接单元格 2 2 4" xfId="12332"/>
    <cellStyle name="链接单元格 2 2 4 10" xfId="12333"/>
    <cellStyle name="链接单元格 2 2 4 2" xfId="12334"/>
    <cellStyle name="链接单元格 2 2 4 3" xfId="12335"/>
    <cellStyle name="链接单元格 2 2 4 4" xfId="12336"/>
    <cellStyle name="链接单元格 2 2 4 5" xfId="12337"/>
    <cellStyle name="链接单元格 2 2 4 6" xfId="12338"/>
    <cellStyle name="链接单元格 2 2 4 7" xfId="12339"/>
    <cellStyle name="链接单元格 2 2 4 8" xfId="12340"/>
    <cellStyle name="链接单元格 2 2 4 9" xfId="12341"/>
    <cellStyle name="链接单元格 2 2 9" xfId="12342"/>
    <cellStyle name="链接单元格 2 2_2015.1.3县级预算表" xfId="12343"/>
    <cellStyle name="链接单元格 2 3 10" xfId="12344"/>
    <cellStyle name="链接单元格 2 3 11" xfId="12345"/>
    <cellStyle name="链接单元格 2 3 2" xfId="12346"/>
    <cellStyle name="链接单元格 2 3 3" xfId="12347"/>
    <cellStyle name="链接单元格 2 3 3 10" xfId="12348"/>
    <cellStyle name="链接单元格 2 3 3 2" xfId="12349"/>
    <cellStyle name="链接单元格 2 3 3 3" xfId="12350"/>
    <cellStyle name="链接单元格 2 3 3 4" xfId="12351"/>
    <cellStyle name="链接单元格 2 3 3 6" xfId="12352"/>
    <cellStyle name="链接单元格 2 3 3 7" xfId="12353"/>
    <cellStyle name="链接单元格 2 3 3 9" xfId="12354"/>
    <cellStyle name="链接单元格 2 3 4" xfId="12355"/>
    <cellStyle name="链接单元格 2 3_2016-2018年财政规划附表(2)" xfId="12356"/>
    <cellStyle name="链接单元格 2 4 10" xfId="12357"/>
    <cellStyle name="链接单元格 2 4 11" xfId="12358"/>
    <cellStyle name="链接单元格 2 4 2" xfId="12359"/>
    <cellStyle name="链接单元格 2 4 2 2" xfId="12360"/>
    <cellStyle name="链接单元格 2 4 2 3" xfId="12361"/>
    <cellStyle name="链接单元格 2 4 2 4" xfId="12362"/>
    <cellStyle name="链接单元格 2 4 2 5" xfId="12363"/>
    <cellStyle name="链接单元格 2 4 3" xfId="12364"/>
    <cellStyle name="链接单元格 2 4 3 10" xfId="12365"/>
    <cellStyle name="链接单元格 2 4 3 2" xfId="12366"/>
    <cellStyle name="链接单元格 2 4 3 3" xfId="12367"/>
    <cellStyle name="链接单元格 2 4 3 4" xfId="12368"/>
    <cellStyle name="链接单元格 2 4 3 5" xfId="12369"/>
    <cellStyle name="链接单元格 2 4 3 6" xfId="12370"/>
    <cellStyle name="链接单元格 2 4 3 7" xfId="12371"/>
    <cellStyle name="链接单元格 2 4 3 8" xfId="12372"/>
    <cellStyle name="链接单元格 2 4 3 9" xfId="12373"/>
    <cellStyle name="链接单元格 2 4 4" xfId="12374"/>
    <cellStyle name="链接单元格 2 4 5" xfId="12375"/>
    <cellStyle name="链接单元格 2 4 6" xfId="12376"/>
    <cellStyle name="链接单元格 2 4 7" xfId="12377"/>
    <cellStyle name="链接单元格 2 4 8" xfId="12378"/>
    <cellStyle name="链接单元格 2 4 9" xfId="12379"/>
    <cellStyle name="链接单元格 2 5 3" xfId="12380"/>
    <cellStyle name="链接单元格 2 5 4" xfId="12381"/>
    <cellStyle name="链接单元格 2 5 5" xfId="12382"/>
    <cellStyle name="链接单元格 2 6" xfId="12383"/>
    <cellStyle name="链接单元格 2 6 8" xfId="12384"/>
    <cellStyle name="链接单元格 2 6 9" xfId="12385"/>
    <cellStyle name="链接单元格 2_2015.1.3县级预算表" xfId="12386"/>
    <cellStyle name="链接单元格 4 2 4 8" xfId="12387"/>
    <cellStyle name="链接单元格 3 10" xfId="12388"/>
    <cellStyle name="链接单元格 3 11" xfId="12389"/>
    <cellStyle name="链接单元格 3 12" xfId="12390"/>
    <cellStyle name="链接单元格 3 13" xfId="12391"/>
    <cellStyle name="链接单元格 3 14" xfId="12392"/>
    <cellStyle name="链接单元格 3 15" xfId="12393"/>
    <cellStyle name="链接单元格 3 16" xfId="12394"/>
    <cellStyle name="链接单元格 3 17" xfId="12395"/>
    <cellStyle name="链接单元格 3 18" xfId="12396"/>
    <cellStyle name="链接单元格 3 2 2" xfId="12397"/>
    <cellStyle name="链接单元格 3 2 2 2" xfId="12398"/>
    <cellStyle name="链接单元格 3 2 2 2 2" xfId="12399"/>
    <cellStyle name="链接单元格 3 2 2 2 3" xfId="12400"/>
    <cellStyle name="链接单元格 3 2 2 2 4" xfId="12401"/>
    <cellStyle name="链接单元格 3 2 2 2 5" xfId="12402"/>
    <cellStyle name="链接单元格 3 2 2 3" xfId="12403"/>
    <cellStyle name="链接单元格 3 2 2 3 4" xfId="12404"/>
    <cellStyle name="链接单元格 3 2 2 3 5" xfId="12405"/>
    <cellStyle name="链接单元格 3 2 2 3 6" xfId="12406"/>
    <cellStyle name="链接单元格 3 2 2 3 7" xfId="12407"/>
    <cellStyle name="链接单元格 3 2 2 3 8" xfId="12408"/>
    <cellStyle name="链接单元格 3 2 2 3 9" xfId="12409"/>
    <cellStyle name="链接单元格 3 2 2 4" xfId="12410"/>
    <cellStyle name="链接单元格 3 2 2 5" xfId="12411"/>
    <cellStyle name="链接单元格 3 2 2 6" xfId="12412"/>
    <cellStyle name="链接单元格 3 2 2 7" xfId="12413"/>
    <cellStyle name="链接单元格 3 2 2 8" xfId="12414"/>
    <cellStyle name="链接单元格 3 2 2 9" xfId="12415"/>
    <cellStyle name="链接单元格 3 2 2_2016-2018年财政规划附表(2)" xfId="12416"/>
    <cellStyle name="链接单元格 3 2 3" xfId="12417"/>
    <cellStyle name="链接单元格 3 2 3 2" xfId="12418"/>
    <cellStyle name="链接单元格 3 2 4" xfId="12419"/>
    <cellStyle name="链接单元格 3 2 4 10" xfId="12420"/>
    <cellStyle name="链接单元格 3 2 4 11" xfId="12421"/>
    <cellStyle name="链接单元格 3 2 4 12" xfId="12422"/>
    <cellStyle name="链接单元格 3 2 4 13" xfId="12423"/>
    <cellStyle name="链接单元格 3 2 4 2" xfId="12424"/>
    <cellStyle name="链接单元格 3 2 4 3" xfId="12425"/>
    <cellStyle name="链接单元格 3 2 4 4" xfId="12426"/>
    <cellStyle name="链接单元格 3 2 4 5" xfId="12427"/>
    <cellStyle name="链接单元格 3 2 4 6" xfId="12428"/>
    <cellStyle name="链接单元格 3 2 4 7" xfId="12429"/>
    <cellStyle name="链接单元格 3 2 4 8" xfId="12430"/>
    <cellStyle name="链接单元格 3 2 4 9" xfId="12431"/>
    <cellStyle name="链接单元格 3 2_2015.1.3县级预算表" xfId="12432"/>
    <cellStyle name="链接单元格 3 3 10" xfId="12433"/>
    <cellStyle name="链接单元格 3 3 11" xfId="12434"/>
    <cellStyle name="链接单元格 3 3 12" xfId="12435"/>
    <cellStyle name="链接单元格 3 3 13" xfId="12436"/>
    <cellStyle name="链接单元格 3 3 14" xfId="12437"/>
    <cellStyle name="链接单元格 3 3 15" xfId="12438"/>
    <cellStyle name="链接单元格 3 3 2" xfId="12439"/>
    <cellStyle name="链接单元格 3 3 2 4" xfId="12440"/>
    <cellStyle name="链接单元格 3 3 2 5" xfId="12441"/>
    <cellStyle name="链接单元格 3 3 3" xfId="12442"/>
    <cellStyle name="链接单元格 3 3 3 10" xfId="12443"/>
    <cellStyle name="链接单元格 3 3 3 11" xfId="12444"/>
    <cellStyle name="链接单元格 3 3 3 12" xfId="12445"/>
    <cellStyle name="链接单元格 3 3 3 13" xfId="12446"/>
    <cellStyle name="链接单元格 3 3 3 2" xfId="12447"/>
    <cellStyle name="链接单元格 3 3 3 3" xfId="12448"/>
    <cellStyle name="链接单元格 3 3 3 4" xfId="12449"/>
    <cellStyle name="链接单元格 3 3 3 5" xfId="12450"/>
    <cellStyle name="链接单元格 3 3 3 6" xfId="12451"/>
    <cellStyle name="链接单元格 3 3 3 7" xfId="12452"/>
    <cellStyle name="链接单元格 3 3 3 8" xfId="12453"/>
    <cellStyle name="链接单元格 3 3 3 9" xfId="12454"/>
    <cellStyle name="链接单元格 3 3 4" xfId="12455"/>
    <cellStyle name="链接单元格 3 3 5" xfId="12456"/>
    <cellStyle name="链接单元格 3 3 6" xfId="12457"/>
    <cellStyle name="链接单元格 3 3 7" xfId="12458"/>
    <cellStyle name="链接单元格 3 3 8" xfId="12459"/>
    <cellStyle name="链接单元格 3 3 9" xfId="12460"/>
    <cellStyle name="链接单元格 3 3_2016-2018年财政规划附表(2)" xfId="12461"/>
    <cellStyle name="链接单元格 3 4 10" xfId="12462"/>
    <cellStyle name="链接单元格 3 4 11" xfId="12463"/>
    <cellStyle name="链接单元格 3 4 2 2" xfId="12464"/>
    <cellStyle name="链接单元格 3 4 2 3" xfId="12465"/>
    <cellStyle name="链接单元格 3 4 2 4" xfId="12466"/>
    <cellStyle name="链接单元格 3 4 2 5" xfId="12467"/>
    <cellStyle name="链接单元格 3 4 3 13" xfId="12468"/>
    <cellStyle name="注释 5 5 9" xfId="12469"/>
    <cellStyle name="链接单元格 3 4 6" xfId="12470"/>
    <cellStyle name="链接单元格 3 4 7" xfId="12471"/>
    <cellStyle name="链接单元格 3 4 8" xfId="12472"/>
    <cellStyle name="链接单元格 3 4 9" xfId="12473"/>
    <cellStyle name="链接单元格 3 4_2016-2018年财政规划附表(2)" xfId="12474"/>
    <cellStyle name="链接单元格 3 6" xfId="12475"/>
    <cellStyle name="链接单元格 3 6 11" xfId="12476"/>
    <cellStyle name="链接单元格 3 6 12" xfId="12477"/>
    <cellStyle name="链接单元格 3 6 13" xfId="12478"/>
    <cellStyle name="链接单元格 3 6 6" xfId="12479"/>
    <cellStyle name="链接单元格 3 6 7" xfId="12480"/>
    <cellStyle name="链接单元格 3 6 8" xfId="12481"/>
    <cellStyle name="链接单元格 3 6 9" xfId="12482"/>
    <cellStyle name="链接单元格 3 7" xfId="12483"/>
    <cellStyle name="链接单元格 3 8" xfId="12484"/>
    <cellStyle name="链接单元格 3 9" xfId="12485"/>
    <cellStyle name="链接单元格 4" xfId="12486"/>
    <cellStyle name="链接单元格 4 10" xfId="12487"/>
    <cellStyle name="输入 2 3 3 8" xfId="12488"/>
    <cellStyle name="链接单元格 4 15" xfId="12489"/>
    <cellStyle name="链接单元格 4 16" xfId="12490"/>
    <cellStyle name="链接单元格 4 17" xfId="12491"/>
    <cellStyle name="链接单元格 4 18" xfId="12492"/>
    <cellStyle name="链接单元格 4 2" xfId="12493"/>
    <cellStyle name="注释 4 3 3 9" xfId="12494"/>
    <cellStyle name="链接单元格 4 2 16" xfId="12495"/>
    <cellStyle name="链接单元格 4 2 2" xfId="12496"/>
    <cellStyle name="链接单元格 4 2 2 2" xfId="12497"/>
    <cellStyle name="链接单元格 4 2 2 2 3" xfId="12498"/>
    <cellStyle name="链接单元格 4 2 2 2 4" xfId="12499"/>
    <cellStyle name="链接单元格 4 2 2 2 5" xfId="12500"/>
    <cellStyle name="链接单元格 4 2 2 3" xfId="12501"/>
    <cellStyle name="链接单元格 4 2 2 3 10" xfId="12502"/>
    <cellStyle name="链接单元格 4 2 2 3 11" xfId="12503"/>
    <cellStyle name="链接单元格 4 2 2 3 12" xfId="12504"/>
    <cellStyle name="链接单元格 4 2 2 3 13" xfId="12505"/>
    <cellStyle name="链接单元格 4 2 2 3 6" xfId="12506"/>
    <cellStyle name="链接单元格 4 2 2 3 7" xfId="12507"/>
    <cellStyle name="链接单元格 4 2 2 3 8" xfId="12508"/>
    <cellStyle name="链接单元格 4 2 2 3 9" xfId="12509"/>
    <cellStyle name="链接单元格 4 2 2 4" xfId="12510"/>
    <cellStyle name="链接单元格 4 2 2 5" xfId="12511"/>
    <cellStyle name="链接单元格 4 2 2 6" xfId="12512"/>
    <cellStyle name="链接单元格 4 2 2 7" xfId="12513"/>
    <cellStyle name="链接单元格 4 2 2 8" xfId="12514"/>
    <cellStyle name="链接单元格 4 2 2 9" xfId="12515"/>
    <cellStyle name="链接单元格 4 2 3" xfId="12516"/>
    <cellStyle name="链接单元格 4 2 3 5" xfId="12517"/>
    <cellStyle name="链接单元格 4 2 4" xfId="12518"/>
    <cellStyle name="链接单元格 4 2 4 10" xfId="12519"/>
    <cellStyle name="链接单元格 4 2 4 11" xfId="12520"/>
    <cellStyle name="链接单元格 4 2 4 13" xfId="12521"/>
    <cellStyle name="链接单元格 4 2 4 2" xfId="12522"/>
    <cellStyle name="链接单元格 4 2 4 3" xfId="12523"/>
    <cellStyle name="链接单元格 4 2 4 4" xfId="12524"/>
    <cellStyle name="链接单元格 4 2 4 5" xfId="12525"/>
    <cellStyle name="链接单元格 4 2 4 6" xfId="12526"/>
    <cellStyle name="链接单元格 4 2 4 7" xfId="12527"/>
    <cellStyle name="链接单元格 4 2 4 9" xfId="12528"/>
    <cellStyle name="链接单元格 4 2_2015.1.3县级预算表" xfId="12529"/>
    <cellStyle name="链接单元格 4 3" xfId="12530"/>
    <cellStyle name="链接单元格 4 3 2 4" xfId="12531"/>
    <cellStyle name="链接单元格 4 3 2 5" xfId="12532"/>
    <cellStyle name="链接单元格 4 3 3 10" xfId="12533"/>
    <cellStyle name="链接单元格 4 3 3 11" xfId="12534"/>
    <cellStyle name="链接单元格 4 3 3 12" xfId="12535"/>
    <cellStyle name="链接单元格 4 3 3 13" xfId="12536"/>
    <cellStyle name="链接单元格 4 3 3 2" xfId="12537"/>
    <cellStyle name="链接单元格 4 3 3 3" xfId="12538"/>
    <cellStyle name="链接单元格 4 3 3 4" xfId="12539"/>
    <cellStyle name="链接单元格 4 3 3 5" xfId="12540"/>
    <cellStyle name="链接单元格 4 3 3 6" xfId="12541"/>
    <cellStyle name="链接单元格 4 3 3 7" xfId="12542"/>
    <cellStyle name="链接单元格 4 3 3 8" xfId="12543"/>
    <cellStyle name="链接单元格 4 3 3 9" xfId="12544"/>
    <cellStyle name="链接单元格 4 3 8" xfId="12545"/>
    <cellStyle name="链接单元格 4 3 9" xfId="12546"/>
    <cellStyle name="链接单元格 4 3_2016-2018年财政规划附表(2)" xfId="12547"/>
    <cellStyle name="链接单元格 4 4" xfId="12548"/>
    <cellStyle name="链接单元格 4 4 10" xfId="12549"/>
    <cellStyle name="链接单元格 4 4 11" xfId="12550"/>
    <cellStyle name="链接单元格 4 4 12" xfId="12551"/>
    <cellStyle name="链接单元格 4 4 13" xfId="12552"/>
    <cellStyle name="链接单元格 4 4 14" xfId="12553"/>
    <cellStyle name="链接单元格 4 4 15" xfId="12554"/>
    <cellStyle name="链接单元格 4 4 2 2" xfId="12555"/>
    <cellStyle name="链接单元格 4 4 2 3" xfId="12556"/>
    <cellStyle name="链接单元格 4 4 2 4" xfId="12557"/>
    <cellStyle name="链接单元格 4 4 2 5" xfId="12558"/>
    <cellStyle name="链接单元格 4 4 3 10" xfId="12559"/>
    <cellStyle name="链接单元格 4 4 3 11" xfId="12560"/>
    <cellStyle name="链接单元格 4 4 3 12" xfId="12561"/>
    <cellStyle name="链接单元格 4 4 3 13" xfId="12562"/>
    <cellStyle name="链接单元格 4 4 3 2" xfId="12563"/>
    <cellStyle name="链接单元格 4 4 3 3" xfId="12564"/>
    <cellStyle name="链接单元格 4 4 3 4" xfId="12565"/>
    <cellStyle name="链接单元格 4 4 3 5" xfId="12566"/>
    <cellStyle name="链接单元格 4 4 3 6" xfId="12567"/>
    <cellStyle name="链接单元格 4 4 3 7" xfId="12568"/>
    <cellStyle name="链接单元格 4 4 3 8" xfId="12569"/>
    <cellStyle name="链接单元格 4 4 3 9" xfId="12570"/>
    <cellStyle name="链接单元格 4 4 6" xfId="12571"/>
    <cellStyle name="链接单元格 4 4 7" xfId="12572"/>
    <cellStyle name="链接单元格 4 4 8" xfId="12573"/>
    <cellStyle name="链接单元格 4 4 9" xfId="12574"/>
    <cellStyle name="链接单元格 4 4_2016-2018年财政规划附表(2)" xfId="12575"/>
    <cellStyle name="链接单元格 4 5" xfId="12576"/>
    <cellStyle name="链接单元格 4 6" xfId="12577"/>
    <cellStyle name="链接单元格 4 6 10" xfId="12578"/>
    <cellStyle name="链接单元格 4 6 11" xfId="12579"/>
    <cellStyle name="链接单元格 4 6 12" xfId="12580"/>
    <cellStyle name="链接单元格 4 6 13" xfId="12581"/>
    <cellStyle name="链接单元格 4 6 6" xfId="12582"/>
    <cellStyle name="链接单元格 4 6 7" xfId="12583"/>
    <cellStyle name="链接单元格 4 6 8" xfId="12584"/>
    <cellStyle name="链接单元格 4 6 9" xfId="12585"/>
    <cellStyle name="链接单元格 4 7" xfId="12586"/>
    <cellStyle name="链接单元格 4 8" xfId="12587"/>
    <cellStyle name="链接单元格 4 9" xfId="12588"/>
    <cellStyle name="链接单元格 5" xfId="12589"/>
    <cellStyle name="链接单元格 5 11" xfId="12590"/>
    <cellStyle name="链接单元格 5 12" xfId="12591"/>
    <cellStyle name="链接单元格 5 13" xfId="12592"/>
    <cellStyle name="链接单元格 5 14" xfId="12593"/>
    <cellStyle name="链接单元格 5 15" xfId="12594"/>
    <cellStyle name="链接单元格 5 16" xfId="12595"/>
    <cellStyle name="链接单元格 5 17" xfId="12596"/>
    <cellStyle name="链接单元格 5 2 10" xfId="12597"/>
    <cellStyle name="链接单元格 5 2 11" xfId="12598"/>
    <cellStyle name="链接单元格 5 2 2" xfId="12599"/>
    <cellStyle name="链接单元格 5 2 2 2" xfId="12600"/>
    <cellStyle name="链接单元格 5 2 2 3" xfId="12601"/>
    <cellStyle name="链接单元格 5 2 2 4" xfId="12602"/>
    <cellStyle name="输出 5 4 2" xfId="12603"/>
    <cellStyle name="链接单元格 5 2 3" xfId="12604"/>
    <cellStyle name="链接单元格 5 2 3 2" xfId="12605"/>
    <cellStyle name="输入 2 2 16" xfId="12606"/>
    <cellStyle name="链接单元格 5 2 3 3" xfId="12607"/>
    <cellStyle name="链接单元格 5 2 3 4" xfId="12608"/>
    <cellStyle name="输出 5 5 2" xfId="12609"/>
    <cellStyle name="链接单元格 5 2 3 5" xfId="12610"/>
    <cellStyle name="输出 5 5 3" xfId="12611"/>
    <cellStyle name="链接单元格 5 2 4" xfId="12612"/>
    <cellStyle name="链接单元格 5 2 5" xfId="12613"/>
    <cellStyle name="链接单元格 5 2 6" xfId="12614"/>
    <cellStyle name="链接单元格 5 2 7" xfId="12615"/>
    <cellStyle name="链接单元格 5 2 8" xfId="12616"/>
    <cellStyle name="链接单元格 5 2 9" xfId="12617"/>
    <cellStyle name="链接单元格 5 2_2016-2018年财政规划附表(2)" xfId="12618"/>
    <cellStyle name="适中 3 2 13" xfId="12619"/>
    <cellStyle name="链接单元格 5 3 10" xfId="12620"/>
    <cellStyle name="链接单元格 5 3 11" xfId="12621"/>
    <cellStyle name="链接单元格 5 3 12" xfId="12622"/>
    <cellStyle name="链接单元格 5 3 13" xfId="12623"/>
    <cellStyle name="链接单元格 5 3 15" xfId="12624"/>
    <cellStyle name="链接单元格 5 3 2 5" xfId="12625"/>
    <cellStyle name="链接单元格 5 3 3 10" xfId="12626"/>
    <cellStyle name="链接单元格 5 3 3 11" xfId="12627"/>
    <cellStyle name="链接单元格 5 3 3 12" xfId="12628"/>
    <cellStyle name="链接单元格 5 3 3 13" xfId="12629"/>
    <cellStyle name="链接单元格 5 3 4" xfId="12630"/>
    <cellStyle name="链接单元格 5 3 5" xfId="12631"/>
    <cellStyle name="链接单元格 5 3 6" xfId="12632"/>
    <cellStyle name="链接单元格 5 3 7" xfId="12633"/>
    <cellStyle name="链接单元格 5 3 9" xfId="12634"/>
    <cellStyle name="链接单元格 5 3_2016-2018年财政规划附表(2)" xfId="12635"/>
    <cellStyle name="链接单元格 5 5 10" xfId="12636"/>
    <cellStyle name="链接单元格 5 5 11" xfId="12637"/>
    <cellStyle name="链接单元格 5 5 12" xfId="12638"/>
    <cellStyle name="链接单元格 5 5 13" xfId="12639"/>
    <cellStyle name="链接单元格 5 5 6" xfId="12640"/>
    <cellStyle name="链接单元格 5 5 7" xfId="12641"/>
    <cellStyle name="链接单元格 5 5 8" xfId="12642"/>
    <cellStyle name="链接单元格 5 5 9" xfId="12643"/>
    <cellStyle name="链接单元格 5 6" xfId="12644"/>
    <cellStyle name="链接单元格 5 7" xfId="12645"/>
    <cellStyle name="链接单元格 5 8" xfId="12646"/>
    <cellStyle name="链接单元格 5 9" xfId="12647"/>
    <cellStyle name="链接单元格 5_2015.1.3县级预算表" xfId="12648"/>
    <cellStyle name="链接单元格 6" xfId="12649"/>
    <cellStyle name="链接单元格 6 10" xfId="12650"/>
    <cellStyle name="链接单元格 6 11" xfId="12651"/>
    <cellStyle name="链接单元格 6 12" xfId="12652"/>
    <cellStyle name="链接单元格 6 13" xfId="12653"/>
    <cellStyle name="链接单元格 6 14" xfId="12654"/>
    <cellStyle name="链接单元格 6 15" xfId="12655"/>
    <cellStyle name="链接单元格 6 2" xfId="12656"/>
    <cellStyle name="链接单元格 6 2 2" xfId="12657"/>
    <cellStyle name="链接单元格 6 2 3" xfId="12658"/>
    <cellStyle name="链接单元格 6 2 4" xfId="12659"/>
    <cellStyle name="链接单元格 6 2 5" xfId="12660"/>
    <cellStyle name="链接单元格 6 3" xfId="12661"/>
    <cellStyle name="链接单元格 6 3 10" xfId="12662"/>
    <cellStyle name="链接单元格 6 3 11" xfId="12663"/>
    <cellStyle name="链接单元格 6 3 12" xfId="12664"/>
    <cellStyle name="链接单元格 6 3 13" xfId="12665"/>
    <cellStyle name="链接单元格 6 3 4" xfId="12666"/>
    <cellStyle name="链接单元格 6 3 5" xfId="12667"/>
    <cellStyle name="链接单元格 6 3 6" xfId="12668"/>
    <cellStyle name="链接单元格 6 3 7" xfId="12669"/>
    <cellStyle name="链接单元格 6 3 8" xfId="12670"/>
    <cellStyle name="链接单元格 6 3 9" xfId="12671"/>
    <cellStyle name="链接单元格 6 4" xfId="12672"/>
    <cellStyle name="链接单元格 6 5" xfId="12673"/>
    <cellStyle name="链接单元格 6 6" xfId="12674"/>
    <cellStyle name="链接单元格 6 7" xfId="12675"/>
    <cellStyle name="链接单元格 6 8" xfId="12676"/>
    <cellStyle name="链接单元格 6 9" xfId="12677"/>
    <cellStyle name="链接单元格 6_2016-2018年财政规划附表(2)" xfId="12678"/>
    <cellStyle name="链接单元格 7" xfId="12679"/>
    <cellStyle name="链接单元格 7 2" xfId="12680"/>
    <cellStyle name="链接单元格 7 2 2" xfId="12681"/>
    <cellStyle name="链接单元格 7 2 3" xfId="12682"/>
    <cellStyle name="链接单元格 7 2 4" xfId="12683"/>
    <cellStyle name="链接单元格 7 2 5" xfId="12684"/>
    <cellStyle name="链接单元格 7 3" xfId="12685"/>
    <cellStyle name="链接单元格 7 3 10" xfId="12686"/>
    <cellStyle name="链接单元格 7 3 11" xfId="12687"/>
    <cellStyle name="链接单元格 7 3 12" xfId="12688"/>
    <cellStyle name="链接单元格 7 3 2" xfId="12689"/>
    <cellStyle name="链接单元格 7 3 3" xfId="12690"/>
    <cellStyle name="链接单元格 7 3 4" xfId="12691"/>
    <cellStyle name="链接单元格 7 3 5" xfId="12692"/>
    <cellStyle name="链接单元格 7 3 6" xfId="12693"/>
    <cellStyle name="链接单元格 7 3 7" xfId="12694"/>
    <cellStyle name="链接单元格 7 3 8" xfId="12695"/>
    <cellStyle name="链接单元格 7 3 9" xfId="12696"/>
    <cellStyle name="链接单元格 7 4" xfId="12697"/>
    <cellStyle name="链接单元格 7 5" xfId="12698"/>
    <cellStyle name="链接单元格 7 6" xfId="12699"/>
    <cellStyle name="链接单元格 7 7" xfId="12700"/>
    <cellStyle name="链接单元格 7 8" xfId="12701"/>
    <cellStyle name="链接单元格 7 9" xfId="12702"/>
    <cellStyle name="链接单元格 7_2016-2018年财政规划附表(2)" xfId="12703"/>
    <cellStyle name="链接单元格 8" xfId="12704"/>
    <cellStyle name="链接单元格 8 10" xfId="12705"/>
    <cellStyle name="链接单元格 8 11" xfId="12706"/>
    <cellStyle name="链接单元格 8 12" xfId="12707"/>
    <cellStyle name="链接单元格 8 13" xfId="12708"/>
    <cellStyle name="链接单元格 8 2" xfId="12709"/>
    <cellStyle name="链接单元格 8 3" xfId="12710"/>
    <cellStyle name="链接单元格 8 4" xfId="12711"/>
    <cellStyle name="链接单元格 8 5" xfId="12712"/>
    <cellStyle name="链接单元格 8 6" xfId="12713"/>
    <cellStyle name="链接单元格 8 7" xfId="12714"/>
    <cellStyle name="链接单元格 8 8" xfId="12715"/>
    <cellStyle name="链接单元格 8 9" xfId="12716"/>
    <cellStyle name="适中 10" xfId="12717"/>
    <cellStyle name="适中 11" xfId="12718"/>
    <cellStyle name="适中 12" xfId="12719"/>
    <cellStyle name="适中 2 15" xfId="12720"/>
    <cellStyle name="输入 3 2 2 13" xfId="12721"/>
    <cellStyle name="适中 2 16" xfId="12722"/>
    <cellStyle name="输入 3 2 2 14" xfId="12723"/>
    <cellStyle name="适中 2 17" xfId="12724"/>
    <cellStyle name="输入 3 2 2 15" xfId="12725"/>
    <cellStyle name="适中 2 18" xfId="12726"/>
    <cellStyle name="适中 2 2" xfId="12727"/>
    <cellStyle name="适中 2 2 10" xfId="12728"/>
    <cellStyle name="适中 2 2 11" xfId="12729"/>
    <cellStyle name="适中 2 2 12" xfId="12730"/>
    <cellStyle name="适中 2 2 13" xfId="12731"/>
    <cellStyle name="适中 2 2 14" xfId="12732"/>
    <cellStyle name="适中 2 2 15" xfId="12733"/>
    <cellStyle name="适中 2 2 2 10" xfId="12734"/>
    <cellStyle name="适中 2 2 2 11" xfId="12735"/>
    <cellStyle name="适中 2 2 2 12" xfId="12736"/>
    <cellStyle name="适中 2 2 2 13" xfId="12737"/>
    <cellStyle name="适中 2 2 2 14" xfId="12738"/>
    <cellStyle name="适中 2 2 2 15" xfId="12739"/>
    <cellStyle name="适中 2 2 2 2" xfId="12740"/>
    <cellStyle name="适中 2 2 2 3" xfId="12741"/>
    <cellStyle name="适中 2 2 2 3 10" xfId="12742"/>
    <cellStyle name="适中 6 8" xfId="12743"/>
    <cellStyle name="适中 2 2 2 3 11" xfId="12744"/>
    <cellStyle name="适中 6 9" xfId="12745"/>
    <cellStyle name="适中 2 2 2 3 12" xfId="12746"/>
    <cellStyle name="适中 2 2 2 3 13" xfId="12747"/>
    <cellStyle name="适中 2 2 2 3 7" xfId="12748"/>
    <cellStyle name="适中 2 2 2 3 8" xfId="12749"/>
    <cellStyle name="适中 2 2 2 3 9" xfId="12750"/>
    <cellStyle name="适中 2 2 2 4" xfId="12751"/>
    <cellStyle name="适中 2 2 2 5" xfId="12752"/>
    <cellStyle name="适中 2 2 2 6" xfId="12753"/>
    <cellStyle name="适中 2 2 2 7" xfId="12754"/>
    <cellStyle name="适中 2 2 2 8" xfId="12755"/>
    <cellStyle name="适中 2 2 2 9" xfId="12756"/>
    <cellStyle name="适中 2 2 3" xfId="12757"/>
    <cellStyle name="适中 2 2 3 4" xfId="12758"/>
    <cellStyle name="适中 2 2 4" xfId="12759"/>
    <cellStyle name="适中 2 2 4 10" xfId="12760"/>
    <cellStyle name="适中 2 2 4 11" xfId="12761"/>
    <cellStyle name="适中 2 2 4 12" xfId="12762"/>
    <cellStyle name="适中 2 2 4 2" xfId="12763"/>
    <cellStyle name="适中 2 2 4 3" xfId="12764"/>
    <cellStyle name="适中 2 2 4 4" xfId="12765"/>
    <cellStyle name="适中 2 2 4 5" xfId="12766"/>
    <cellStyle name="适中 2 2 4 6" xfId="12767"/>
    <cellStyle name="适中 2 2 4 7" xfId="12768"/>
    <cellStyle name="适中 2 2 4 8" xfId="12769"/>
    <cellStyle name="适中 2 2 4 9" xfId="12770"/>
    <cellStyle name="适中 2 2 5" xfId="12771"/>
    <cellStyle name="适中 2 2 6" xfId="12772"/>
    <cellStyle name="适中 2 2 7" xfId="12773"/>
    <cellStyle name="适中 2 2 8" xfId="12774"/>
    <cellStyle name="适中 2 2_2015.1.3县级预算表" xfId="12775"/>
    <cellStyle name="适中 2 3" xfId="12776"/>
    <cellStyle name="适中 2 3 10" xfId="12777"/>
    <cellStyle name="适中 2 3 11" xfId="12778"/>
    <cellStyle name="适中 2 3 12" xfId="12779"/>
    <cellStyle name="适中 2 3 13" xfId="12780"/>
    <cellStyle name="适中 2 3 14" xfId="12781"/>
    <cellStyle name="适中 2 3 15" xfId="12782"/>
    <cellStyle name="适中 2 3 2" xfId="12783"/>
    <cellStyle name="适中 2 3 2 2" xfId="12784"/>
    <cellStyle name="适中 2 3 2 3" xfId="12785"/>
    <cellStyle name="适中 2 3 2 4" xfId="12786"/>
    <cellStyle name="适中 2 3 2 5" xfId="12787"/>
    <cellStyle name="适中 2 3 3 10" xfId="12788"/>
    <cellStyle name="适中 5 5 7" xfId="12789"/>
    <cellStyle name="适中 2 3 3 11" xfId="12790"/>
    <cellStyle name="适中 5 5 8" xfId="12791"/>
    <cellStyle name="适中 2 3 3 12" xfId="12792"/>
    <cellStyle name="适中 5 5 9" xfId="12793"/>
    <cellStyle name="适中 2 3 3 13" xfId="12794"/>
    <cellStyle name="适中 2 3 3 2" xfId="12795"/>
    <cellStyle name="适中 2 3 3 3" xfId="12796"/>
    <cellStyle name="适中 2 3 3 4" xfId="12797"/>
    <cellStyle name="适中 2 3 3 5" xfId="12798"/>
    <cellStyle name="适中 2 3 3 6" xfId="12799"/>
    <cellStyle name="适中 2 3 3 7" xfId="12800"/>
    <cellStyle name="适中 2 3 3 8" xfId="12801"/>
    <cellStyle name="适中 2 3 3 9" xfId="12802"/>
    <cellStyle name="适中 2 3_2016-2018年财政规划附表(2)" xfId="12803"/>
    <cellStyle name="适中 2 4" xfId="12804"/>
    <cellStyle name="适中 2 4 13" xfId="12805"/>
    <cellStyle name="适中 4 3 3" xfId="12806"/>
    <cellStyle name="适中 2 4 14" xfId="12807"/>
    <cellStyle name="适中 4 3 4" xfId="12808"/>
    <cellStyle name="适中 2 4 15" xfId="12809"/>
    <cellStyle name="适中 4 3 5" xfId="12810"/>
    <cellStyle name="适中 2 4 2" xfId="12811"/>
    <cellStyle name="适中 2 4 2 2" xfId="12812"/>
    <cellStyle name="适中 2 4 2 3" xfId="12813"/>
    <cellStyle name="适中 2 4 2 4" xfId="12814"/>
    <cellStyle name="适中 2 4 2 5" xfId="12815"/>
    <cellStyle name="适中 2 4 3" xfId="12816"/>
    <cellStyle name="适中 2 4 3 10" xfId="12817"/>
    <cellStyle name="适中 2 4 3 11" xfId="12818"/>
    <cellStyle name="适中 2 4 3 12" xfId="12819"/>
    <cellStyle name="适中 2 4 3 13" xfId="12820"/>
    <cellStyle name="适中 2 4 3 2" xfId="12821"/>
    <cellStyle name="适中 2 4 3 3" xfId="12822"/>
    <cellStyle name="适中 2 4 3 4" xfId="12823"/>
    <cellStyle name="适中 2 4 3 5" xfId="12824"/>
    <cellStyle name="适中 2 4 3 6" xfId="12825"/>
    <cellStyle name="适中 2 4 3 7" xfId="12826"/>
    <cellStyle name="适中 2 4 3 8" xfId="12827"/>
    <cellStyle name="适中 2 4 3 9" xfId="12828"/>
    <cellStyle name="适中 2 4 4" xfId="12829"/>
    <cellStyle name="适中 2 4 5" xfId="12830"/>
    <cellStyle name="适中 2 4 6" xfId="12831"/>
    <cellStyle name="适中 2 4 7" xfId="12832"/>
    <cellStyle name="适中 4 10" xfId="12833"/>
    <cellStyle name="适中 2 4 8" xfId="12834"/>
    <cellStyle name="适中 4 11" xfId="12835"/>
    <cellStyle name="适中 2 4 9" xfId="12836"/>
    <cellStyle name="适中 4 12" xfId="12837"/>
    <cellStyle name="输入 3 2 4 10" xfId="12838"/>
    <cellStyle name="适中 2 4_2016-2018年财政规划附表(2)" xfId="12839"/>
    <cellStyle name="适中 2 5" xfId="12840"/>
    <cellStyle name="适中 2 5 2" xfId="12841"/>
    <cellStyle name="适中 2 5 3" xfId="12842"/>
    <cellStyle name="适中 2 5 4" xfId="12843"/>
    <cellStyle name="适中 2 5 5" xfId="12844"/>
    <cellStyle name="适中 2 6" xfId="12845"/>
    <cellStyle name="适中 2 6 10" xfId="12846"/>
    <cellStyle name="适中 2 6 11" xfId="12847"/>
    <cellStyle name="适中 2 6 5" xfId="12848"/>
    <cellStyle name="适中 2 6 6" xfId="12849"/>
    <cellStyle name="适中 2 6 7" xfId="12850"/>
    <cellStyle name="适中 2 6 8" xfId="12851"/>
    <cellStyle name="适中 2 6 9" xfId="12852"/>
    <cellStyle name="适中 2 7" xfId="12853"/>
    <cellStyle name="适中 2 8" xfId="12854"/>
    <cellStyle name="适中 2 9" xfId="12855"/>
    <cellStyle name="适中 2_2015.1.3县级预算表" xfId="12856"/>
    <cellStyle name="输出 8" xfId="12857"/>
    <cellStyle name="适中 3 10" xfId="12858"/>
    <cellStyle name="适中 3 11" xfId="12859"/>
    <cellStyle name="适中 3 12" xfId="12860"/>
    <cellStyle name="适中 3 13" xfId="12861"/>
    <cellStyle name="适中 3 14" xfId="12862"/>
    <cellStyle name="适中 3 15" xfId="12863"/>
    <cellStyle name="适中 3 16" xfId="12864"/>
    <cellStyle name="适中 3 17" xfId="12865"/>
    <cellStyle name="适中 3 18" xfId="12866"/>
    <cellStyle name="适中 3 2" xfId="12867"/>
    <cellStyle name="适中 3 2 10" xfId="12868"/>
    <cellStyle name="适中 3 2 11" xfId="12869"/>
    <cellStyle name="适中 3 2 12" xfId="12870"/>
    <cellStyle name="适中 3 2 14" xfId="12871"/>
    <cellStyle name="适中 3 2 15" xfId="12872"/>
    <cellStyle name="输出 4 4 3 2" xfId="12873"/>
    <cellStyle name="适中 3 2 16" xfId="12874"/>
    <cellStyle name="输出 4 4 3 3" xfId="12875"/>
    <cellStyle name="适中 3 2 2 10" xfId="12876"/>
    <cellStyle name="适中 3 2 2 11" xfId="12877"/>
    <cellStyle name="适中 3 2 2 12" xfId="12878"/>
    <cellStyle name="适中 3 2 2 13" xfId="12879"/>
    <cellStyle name="适中 3 2 2 14" xfId="12880"/>
    <cellStyle name="适中 3 2 2 15" xfId="12881"/>
    <cellStyle name="适中 3 2 2 2" xfId="12882"/>
    <cellStyle name="适中 3 2 2 2 2" xfId="12883"/>
    <cellStyle name="适中 3 2 2 2 3" xfId="12884"/>
    <cellStyle name="适中 3 2 2 2 4" xfId="12885"/>
    <cellStyle name="适中 3 2 2 2 5" xfId="12886"/>
    <cellStyle name="适中 3 2 2 3" xfId="12887"/>
    <cellStyle name="适中 3 2 2 3 2" xfId="12888"/>
    <cellStyle name="适中 3 2 2 3 3" xfId="12889"/>
    <cellStyle name="适中 3 2 2 3 4" xfId="12890"/>
    <cellStyle name="适中 3 2 2 3 5" xfId="12891"/>
    <cellStyle name="适中 3 2 2 3 6" xfId="12892"/>
    <cellStyle name="适中 3 2 2 3 7" xfId="12893"/>
    <cellStyle name="适中 3 2 2 3 8" xfId="12894"/>
    <cellStyle name="适中 3 2 2 3 9" xfId="12895"/>
    <cellStyle name="适中 3 2 2 4" xfId="12896"/>
    <cellStyle name="适中 3 2 2 5" xfId="12897"/>
    <cellStyle name="适中 3 2 2 6" xfId="12898"/>
    <cellStyle name="适中 3 2 2 7" xfId="12899"/>
    <cellStyle name="适中 3 2 2 8" xfId="12900"/>
    <cellStyle name="适中 3 2 2 9" xfId="12901"/>
    <cellStyle name="适中 3 2 2_2016-2018年财政规划附表(2)" xfId="12902"/>
    <cellStyle name="适中 3 2 3 2" xfId="12903"/>
    <cellStyle name="输入 5 2 15" xfId="12904"/>
    <cellStyle name="适中 3 2 3 3" xfId="12905"/>
    <cellStyle name="适中 3 2 3 4" xfId="12906"/>
    <cellStyle name="适中 3 2 3 5" xfId="12907"/>
    <cellStyle name="适中 3 2 4 10" xfId="12908"/>
    <cellStyle name="适中 3 2 4 11" xfId="12909"/>
    <cellStyle name="适中 3 2 4 12" xfId="12910"/>
    <cellStyle name="适中 3 2 4 13" xfId="12911"/>
    <cellStyle name="适中 3 2 4 2" xfId="12912"/>
    <cellStyle name="适中 3 2 4 3" xfId="12913"/>
    <cellStyle name="适中 3 2 4 4" xfId="12914"/>
    <cellStyle name="适中 3 2 4 5" xfId="12915"/>
    <cellStyle name="适中 3 2 4 6" xfId="12916"/>
    <cellStyle name="适中 3 2 4 7" xfId="12917"/>
    <cellStyle name="适中 3 2 4 8" xfId="12918"/>
    <cellStyle name="适中 3 2 4 9" xfId="12919"/>
    <cellStyle name="适中 3 2 8" xfId="12920"/>
    <cellStyle name="适中 3 2 9" xfId="12921"/>
    <cellStyle name="适中 3 3" xfId="12922"/>
    <cellStyle name="适中 3 3 10" xfId="12923"/>
    <cellStyle name="适中 3 3 11" xfId="12924"/>
    <cellStyle name="适中 3 3 12" xfId="12925"/>
    <cellStyle name="适中 3 3 13" xfId="12926"/>
    <cellStyle name="适中 3 3 14" xfId="12927"/>
    <cellStyle name="适中 3 3 2" xfId="12928"/>
    <cellStyle name="适中 3 3 2 3" xfId="12929"/>
    <cellStyle name="适中 3 3 2 4" xfId="12930"/>
    <cellStyle name="适中 3 3 2 5" xfId="12931"/>
    <cellStyle name="适中 3 3 3" xfId="12932"/>
    <cellStyle name="适中 3 3 3 10" xfId="12933"/>
    <cellStyle name="适中 3 3 3 11" xfId="12934"/>
    <cellStyle name="适中 3 3 3 12" xfId="12935"/>
    <cellStyle name="适中 3 3 3 13" xfId="12936"/>
    <cellStyle name="适中 3 3 3 2" xfId="12937"/>
    <cellStyle name="适中 3 3 3 3" xfId="12938"/>
    <cellStyle name="适中 3 3 3 4" xfId="12939"/>
    <cellStyle name="适中 3 3 3 5" xfId="12940"/>
    <cellStyle name="适中 3 3 3 6" xfId="12941"/>
    <cellStyle name="适中 3 3 3 7" xfId="12942"/>
    <cellStyle name="适中 3 3 3 8" xfId="12943"/>
    <cellStyle name="适中 3 3 3 9" xfId="12944"/>
    <cellStyle name="适中 3 3 4" xfId="12945"/>
    <cellStyle name="适中 3 3 5" xfId="12946"/>
    <cellStyle name="适中 3 3 6" xfId="12947"/>
    <cellStyle name="适中 3 3 7" xfId="12948"/>
    <cellStyle name="适中 3 3 8" xfId="12949"/>
    <cellStyle name="适中 3 3 9" xfId="12950"/>
    <cellStyle name="适中 3 4" xfId="12951"/>
    <cellStyle name="适中 3 4 10" xfId="12952"/>
    <cellStyle name="输出 2 2 2 4" xfId="12953"/>
    <cellStyle name="适中 3 4 11" xfId="12954"/>
    <cellStyle name="输出 2 2 2 5" xfId="12955"/>
    <cellStyle name="适中 3 4 12" xfId="12956"/>
    <cellStyle name="输出 2 2 2 6" xfId="12957"/>
    <cellStyle name="适中 3 4 13" xfId="12958"/>
    <cellStyle name="输出 2 2 2 7" xfId="12959"/>
    <cellStyle name="适中 3 4 14" xfId="12960"/>
    <cellStyle name="输出 2 2 2 8" xfId="12961"/>
    <cellStyle name="适中 3 4 15" xfId="12962"/>
    <cellStyle name="输出 2 2 2 9" xfId="12963"/>
    <cellStyle name="适中 3 4 2" xfId="12964"/>
    <cellStyle name="适中 3 4 2 2" xfId="12965"/>
    <cellStyle name="适中 3 4 2 3" xfId="12966"/>
    <cellStyle name="适中 3 4 2 4" xfId="12967"/>
    <cellStyle name="适中 3 4_2016-2018年财政规划附表(2)" xfId="12968"/>
    <cellStyle name="适中 3 4 2 5" xfId="12969"/>
    <cellStyle name="适中 3 4 3" xfId="12970"/>
    <cellStyle name="适中 3 4 3 10" xfId="12971"/>
    <cellStyle name="适中 3 4 3 11" xfId="12972"/>
    <cellStyle name="适中 3 4 3 12" xfId="12973"/>
    <cellStyle name="适中 3 4 3 13" xfId="12974"/>
    <cellStyle name="适中 3 4 3 2" xfId="12975"/>
    <cellStyle name="适中 3 4 3 3" xfId="12976"/>
    <cellStyle name="适中 3 4 3 4" xfId="12977"/>
    <cellStyle name="适中 3 4 3 5" xfId="12978"/>
    <cellStyle name="适中 3 4 3 6" xfId="12979"/>
    <cellStyle name="适中 3 4 3 7" xfId="12980"/>
    <cellStyle name="适中 3 4 3 8" xfId="12981"/>
    <cellStyle name="适中 3 4 3 9" xfId="12982"/>
    <cellStyle name="适中 3 4 4" xfId="12983"/>
    <cellStyle name="适中 3 4 5" xfId="12984"/>
    <cellStyle name="适中 3 4 6" xfId="12985"/>
    <cellStyle name="适中 3 4 7" xfId="12986"/>
    <cellStyle name="适中 3 4 8" xfId="12987"/>
    <cellStyle name="适中 3 4 9" xfId="12988"/>
    <cellStyle name="适中 3 5" xfId="12989"/>
    <cellStyle name="适中 3 5 2" xfId="12990"/>
    <cellStyle name="适中 3 5 3" xfId="12991"/>
    <cellStyle name="适中 3 5 4" xfId="12992"/>
    <cellStyle name="适中 3 5 5" xfId="12993"/>
    <cellStyle name="适中 3 6" xfId="12994"/>
    <cellStyle name="适中 3 6 10" xfId="12995"/>
    <cellStyle name="适中 3 6 4" xfId="12996"/>
    <cellStyle name="适中 3 6 5" xfId="12997"/>
    <cellStyle name="适中 3 6 6" xfId="12998"/>
    <cellStyle name="适中 3 6 7" xfId="12999"/>
    <cellStyle name="适中 3 6 8" xfId="13000"/>
    <cellStyle name="适中 3 6 9" xfId="13001"/>
    <cellStyle name="适中 3 7" xfId="13002"/>
    <cellStyle name="适中 3 8" xfId="13003"/>
    <cellStyle name="适中 3 9" xfId="13004"/>
    <cellStyle name="适中 4 13" xfId="13005"/>
    <cellStyle name="输入 3 2 4 11" xfId="13006"/>
    <cellStyle name="适中 4 14" xfId="13007"/>
    <cellStyle name="输入 3 2 4 12" xfId="13008"/>
    <cellStyle name="适中 4 15" xfId="13009"/>
    <cellStyle name="输入 3 2 4 13" xfId="13010"/>
    <cellStyle name="适中 4 16" xfId="13011"/>
    <cellStyle name="适中 4 17" xfId="13012"/>
    <cellStyle name="适中 4 18" xfId="13013"/>
    <cellStyle name="适中 4 2 10" xfId="13014"/>
    <cellStyle name="适中 4 2 11" xfId="13015"/>
    <cellStyle name="适中 4 2 12" xfId="13016"/>
    <cellStyle name="适中 4 2 13" xfId="13017"/>
    <cellStyle name="适中 4 2 14" xfId="13018"/>
    <cellStyle name="适中 4 2 15" xfId="13019"/>
    <cellStyle name="适中 4 2 16" xfId="13020"/>
    <cellStyle name="适中 4 2 2 10" xfId="13021"/>
    <cellStyle name="适中 4 2 2 11" xfId="13022"/>
    <cellStyle name="适中 4 2 2 12" xfId="13023"/>
    <cellStyle name="适中 4 2 2 13" xfId="13024"/>
    <cellStyle name="适中 4 2 2 14" xfId="13025"/>
    <cellStyle name="适中 4 2 2 15" xfId="13026"/>
    <cellStyle name="适中 4 2 2 2" xfId="13027"/>
    <cellStyle name="适中 4 2 2 2 2" xfId="13028"/>
    <cellStyle name="适中 4 2 2 3" xfId="13029"/>
    <cellStyle name="适中 4 2 2 3 13" xfId="13030"/>
    <cellStyle name="适中 4 2 2 3 2" xfId="13031"/>
    <cellStyle name="输入 5 5 11" xfId="13032"/>
    <cellStyle name="适中 4 2 2 3 3" xfId="13033"/>
    <cellStyle name="输入 5 5 12" xfId="13034"/>
    <cellStyle name="适中 4 2 2 3 4" xfId="13035"/>
    <cellStyle name="输入 5 5 13" xfId="13036"/>
    <cellStyle name="适中 4 2 2 3 5" xfId="13037"/>
    <cellStyle name="适中 4 2 2 3 6" xfId="13038"/>
    <cellStyle name="适中 4 2 2 3 7" xfId="13039"/>
    <cellStyle name="适中 4 2 2 3 8" xfId="13040"/>
    <cellStyle name="适中 4 2 2 3 9" xfId="13041"/>
    <cellStyle name="适中 4 2 2 4" xfId="13042"/>
    <cellStyle name="适中 4 2 2 5" xfId="13043"/>
    <cellStyle name="适中 4 2 2 6" xfId="13044"/>
    <cellStyle name="适中 4 2 2 7" xfId="13045"/>
    <cellStyle name="适中 4 2 2 8" xfId="13046"/>
    <cellStyle name="适中 4 2 2 9" xfId="13047"/>
    <cellStyle name="适中 4 2 2_2016-2018年财政规划附表(2)" xfId="13048"/>
    <cellStyle name="适中 4 2 3 2" xfId="13049"/>
    <cellStyle name="适中 4 2 3 3" xfId="13050"/>
    <cellStyle name="适中 4 2 4 10" xfId="13051"/>
    <cellStyle name="适中 4 2 4 11" xfId="13052"/>
    <cellStyle name="适中 4 2 4 12" xfId="13053"/>
    <cellStyle name="适中 4 2 4 13" xfId="13054"/>
    <cellStyle name="适中 4 2 4 2" xfId="13055"/>
    <cellStyle name="适中 4 2 4 3" xfId="13056"/>
    <cellStyle name="适中 4 2 7" xfId="13057"/>
    <cellStyle name="适中 4 2 8" xfId="13058"/>
    <cellStyle name="适中 4 2 9" xfId="13059"/>
    <cellStyle name="适中 4 2_2015.1.3县级预算表" xfId="13060"/>
    <cellStyle name="适中 4 3 10" xfId="13061"/>
    <cellStyle name="适中 4 3 11" xfId="13062"/>
    <cellStyle name="适中 4 3 12" xfId="13063"/>
    <cellStyle name="适中 4 3 13" xfId="13064"/>
    <cellStyle name="适中 4 3 14" xfId="13065"/>
    <cellStyle name="适中 4 3 15" xfId="13066"/>
    <cellStyle name="适中 4 3 2 2" xfId="13067"/>
    <cellStyle name="适中 4 3 2 3" xfId="13068"/>
    <cellStyle name="适中 4 3 2 4" xfId="13069"/>
    <cellStyle name="适中 4 3 2 5" xfId="13070"/>
    <cellStyle name="适中 4 3 3 10" xfId="13071"/>
    <cellStyle name="适中 4 3 3 11" xfId="13072"/>
    <cellStyle name="适中 4 3 3 12" xfId="13073"/>
    <cellStyle name="适中 4 3 3 13" xfId="13074"/>
    <cellStyle name="适中 4 3 3 2" xfId="13075"/>
    <cellStyle name="适中 4 3 3 3" xfId="13076"/>
    <cellStyle name="适中 4 3 6" xfId="13077"/>
    <cellStyle name="适中 4 3 7" xfId="13078"/>
    <cellStyle name="适中 4 3 8" xfId="13079"/>
    <cellStyle name="适中 4 3 9" xfId="13080"/>
    <cellStyle name="适中 4 3_2016-2018年财政规划附表(2)" xfId="13081"/>
    <cellStyle name="注释 5 14" xfId="13082"/>
    <cellStyle name="适中 4 4 13" xfId="13083"/>
    <cellStyle name="适中 4 4 14" xfId="13084"/>
    <cellStyle name="适中 4 4 15" xfId="13085"/>
    <cellStyle name="适中 4 4 2 2" xfId="13086"/>
    <cellStyle name="适中 4 4 2 3" xfId="13087"/>
    <cellStyle name="适中 4 4 2 4" xfId="13088"/>
    <cellStyle name="适中 4 4 2 5" xfId="13089"/>
    <cellStyle name="适中 4 4 3 10" xfId="13090"/>
    <cellStyle name="适中 4 4 3 11" xfId="13091"/>
    <cellStyle name="适中 4 4 3 12" xfId="13092"/>
    <cellStyle name="适中 4 4 3 13" xfId="13093"/>
    <cellStyle name="适中 4 4 3 2" xfId="13094"/>
    <cellStyle name="适中 4 4 3 3" xfId="13095"/>
    <cellStyle name="适中 4 4 7" xfId="13096"/>
    <cellStyle name="适中 4 4 8" xfId="13097"/>
    <cellStyle name="适中 4 4 9" xfId="13098"/>
    <cellStyle name="适中 4 4_2016-2018年财政规划附表(2)" xfId="13099"/>
    <cellStyle name="适中 4 5 2" xfId="13100"/>
    <cellStyle name="适中 4 5 3" xfId="13101"/>
    <cellStyle name="适中 4 5 4" xfId="13102"/>
    <cellStyle name="适中 4 5 5" xfId="13103"/>
    <cellStyle name="适中 4 6 10" xfId="13104"/>
    <cellStyle name="适中 4 6 11" xfId="13105"/>
    <cellStyle name="适中 4 6 12" xfId="13106"/>
    <cellStyle name="适中 4 6 13" xfId="13107"/>
    <cellStyle name="适中 4 6 2" xfId="13108"/>
    <cellStyle name="适中 4 6 3" xfId="13109"/>
    <cellStyle name="适中 4 6 4" xfId="13110"/>
    <cellStyle name="适中 4 6 5" xfId="13111"/>
    <cellStyle name="适中 4 6 6" xfId="13112"/>
    <cellStyle name="适中 4 6 7" xfId="13113"/>
    <cellStyle name="适中 4 6 8" xfId="13114"/>
    <cellStyle name="适中 4 6 9" xfId="13115"/>
    <cellStyle name="适中 4 8" xfId="13116"/>
    <cellStyle name="适中 4 9" xfId="13117"/>
    <cellStyle name="适中 4_2015.1.3县级预算表" xfId="13118"/>
    <cellStyle name="适中 5" xfId="13119"/>
    <cellStyle name="适中 5 10" xfId="13120"/>
    <cellStyle name="适中 5 11" xfId="13121"/>
    <cellStyle name="适中 5 12" xfId="13122"/>
    <cellStyle name="适中 5 13" xfId="13123"/>
    <cellStyle name="适中 5 14" xfId="13124"/>
    <cellStyle name="适中 5 15" xfId="13125"/>
    <cellStyle name="适中 5 16" xfId="13126"/>
    <cellStyle name="适中 5 17" xfId="13127"/>
    <cellStyle name="适中 5 2" xfId="13128"/>
    <cellStyle name="适中 5 2 10" xfId="13129"/>
    <cellStyle name="适中 5 2 2 4" xfId="13130"/>
    <cellStyle name="适中 5 2 2 5" xfId="13131"/>
    <cellStyle name="适中 5 2 3 10" xfId="13132"/>
    <cellStyle name="适中 5 2 3 11" xfId="13133"/>
    <cellStyle name="适中 5 2 3 12" xfId="13134"/>
    <cellStyle name="适中 5 2 3 13" xfId="13135"/>
    <cellStyle name="适中 5 2 3 2" xfId="13136"/>
    <cellStyle name="适中 5 2 3 3" xfId="13137"/>
    <cellStyle name="适中 5 2 3 4" xfId="13138"/>
    <cellStyle name="适中 5 2 3 5" xfId="13139"/>
    <cellStyle name="适中 5 2 3 6" xfId="13140"/>
    <cellStyle name="适中 5 2 3 7" xfId="13141"/>
    <cellStyle name="适中 5 2 3 8" xfId="13142"/>
    <cellStyle name="适中 5 2 3 9" xfId="13143"/>
    <cellStyle name="适中 5 2 7" xfId="13144"/>
    <cellStyle name="适中 5 2 8" xfId="13145"/>
    <cellStyle name="适中 5 2 9" xfId="13146"/>
    <cellStyle name="适中 5 2_2016-2018年财政规划附表(2)" xfId="13147"/>
    <cellStyle name="适中 5 3" xfId="13148"/>
    <cellStyle name="适中 5 3 15" xfId="13149"/>
    <cellStyle name="注释 4 5 2" xfId="13150"/>
    <cellStyle name="适中 5 3 2 2" xfId="13151"/>
    <cellStyle name="适中 5 3 2 3" xfId="13152"/>
    <cellStyle name="适中 5 3 2 4" xfId="13153"/>
    <cellStyle name="适中 5 3 2 5" xfId="13154"/>
    <cellStyle name="适中 5 3 3" xfId="13155"/>
    <cellStyle name="适中 5 3 3 10" xfId="13156"/>
    <cellStyle name="适中 5 3 3 11" xfId="13157"/>
    <cellStyle name="适中 5 3 3 12" xfId="13158"/>
    <cellStyle name="适中 5 3 3 13" xfId="13159"/>
    <cellStyle name="适中 5 3 3 2" xfId="13160"/>
    <cellStyle name="输出 2 6 12" xfId="13161"/>
    <cellStyle name="Normal" xfId="13162"/>
    <cellStyle name="适中 5 3 3 3" xfId="13163"/>
    <cellStyle name="输出 2 6 13" xfId="13164"/>
    <cellStyle name="适中 5 3 3 4" xfId="13165"/>
    <cellStyle name="适中 5 3 3 5" xfId="13166"/>
    <cellStyle name="适中 5 3 3 6" xfId="13167"/>
    <cellStyle name="适中 5 3 3 7" xfId="13168"/>
    <cellStyle name="适中 5 3 3 8" xfId="13169"/>
    <cellStyle name="适中 5 3 3 9" xfId="13170"/>
    <cellStyle name="适中 5 3 4" xfId="13171"/>
    <cellStyle name="适中 5 3 5" xfId="13172"/>
    <cellStyle name="适中 5 3 6" xfId="13173"/>
    <cellStyle name="适中 5 3 7" xfId="13174"/>
    <cellStyle name="适中 5 3 8" xfId="13175"/>
    <cellStyle name="适中 5 3 9" xfId="13176"/>
    <cellStyle name="适中 5 4" xfId="13177"/>
    <cellStyle name="适中 5 5" xfId="13178"/>
    <cellStyle name="适中 5 5 12" xfId="13179"/>
    <cellStyle name="输入 5 5 6" xfId="13180"/>
    <cellStyle name="适中 5 5 13" xfId="13181"/>
    <cellStyle name="输入 5 5 7" xfId="13182"/>
    <cellStyle name="适中 5 5 2" xfId="13183"/>
    <cellStyle name="适中 5 5 3" xfId="13184"/>
    <cellStyle name="适中 5 5 4" xfId="13185"/>
    <cellStyle name="适中 5 5 5" xfId="13186"/>
    <cellStyle name="适中 5 5 6" xfId="13187"/>
    <cellStyle name="适中 5 6" xfId="13188"/>
    <cellStyle name="适中 5 7" xfId="13189"/>
    <cellStyle name="适中 5 8" xfId="13190"/>
    <cellStyle name="适中 5 9" xfId="13191"/>
    <cellStyle name="适中 6" xfId="13192"/>
    <cellStyle name="适中 6 10" xfId="13193"/>
    <cellStyle name="适中 6 11" xfId="13194"/>
    <cellStyle name="适中 6 12" xfId="13195"/>
    <cellStyle name="适中 6 13" xfId="13196"/>
    <cellStyle name="适中 6 14" xfId="13197"/>
    <cellStyle name="适中 6 15" xfId="13198"/>
    <cellStyle name="适中 6 2" xfId="13199"/>
    <cellStyle name="适中 6 3" xfId="13200"/>
    <cellStyle name="适中 6 3 4" xfId="13201"/>
    <cellStyle name="适中 6 3 5" xfId="13202"/>
    <cellStyle name="适中 6 3 6" xfId="13203"/>
    <cellStyle name="适中 6 3 7" xfId="13204"/>
    <cellStyle name="适中 6 3 8" xfId="13205"/>
    <cellStyle name="适中 6 3 9" xfId="13206"/>
    <cellStyle name="适中 6 4" xfId="13207"/>
    <cellStyle name="适中 6 5" xfId="13208"/>
    <cellStyle name="适中 6 6" xfId="13209"/>
    <cellStyle name="适中 6 7" xfId="13210"/>
    <cellStyle name="适中 7" xfId="13211"/>
    <cellStyle name="适中 7 10" xfId="13212"/>
    <cellStyle name="适中 7 11" xfId="13213"/>
    <cellStyle name="适中 7 12" xfId="13214"/>
    <cellStyle name="适中 7 13" xfId="13215"/>
    <cellStyle name="适中 7 14" xfId="13216"/>
    <cellStyle name="适中 7 15" xfId="13217"/>
    <cellStyle name="适中 7 2" xfId="13218"/>
    <cellStyle name="适中 7 2 3" xfId="13219"/>
    <cellStyle name="适中 7 2 4" xfId="13220"/>
    <cellStyle name="适中 7 2 5" xfId="13221"/>
    <cellStyle name="适中 7 3" xfId="13222"/>
    <cellStyle name="适中 7 3 10" xfId="13223"/>
    <cellStyle name="适中 7 4" xfId="13224"/>
    <cellStyle name="适中 7 5" xfId="13225"/>
    <cellStyle name="适中 7 6" xfId="13226"/>
    <cellStyle name="适中 7 7" xfId="13227"/>
    <cellStyle name="适中 7 8" xfId="13228"/>
    <cellStyle name="适中 7 9" xfId="13229"/>
    <cellStyle name="适中 8" xfId="13230"/>
    <cellStyle name="适中 8 10" xfId="13231"/>
    <cellStyle name="适中 8 11" xfId="13232"/>
    <cellStyle name="适中 8 13" xfId="13233"/>
    <cellStyle name="适中 8 3" xfId="13234"/>
    <cellStyle name="适中 8 4" xfId="13235"/>
    <cellStyle name="适中 8 5" xfId="13236"/>
    <cellStyle name="适中 8 6" xfId="13237"/>
    <cellStyle name="适中 8 7" xfId="13238"/>
    <cellStyle name="适中 8 8" xfId="13239"/>
    <cellStyle name="适中 8 9" xfId="13240"/>
    <cellStyle name="适中 9" xfId="13241"/>
    <cellStyle name="输出 10" xfId="13242"/>
    <cellStyle name="输出 11" xfId="13243"/>
    <cellStyle name="输出 12" xfId="13244"/>
    <cellStyle name="输出 2" xfId="13245"/>
    <cellStyle name="输出 2 10" xfId="13246"/>
    <cellStyle name="输出 2 11" xfId="13247"/>
    <cellStyle name="输出 2 12" xfId="13248"/>
    <cellStyle name="输出 2 17" xfId="13249"/>
    <cellStyle name="输入 7 3 10" xfId="13250"/>
    <cellStyle name="注释 4 10" xfId="13251"/>
    <cellStyle name="输出 2 18" xfId="13252"/>
    <cellStyle name="输入 7 3 11" xfId="13253"/>
    <cellStyle name="注释 4 11" xfId="13254"/>
    <cellStyle name="输出 2 2" xfId="13255"/>
    <cellStyle name="输出 2 2 10" xfId="13256"/>
    <cellStyle name="输出 2 2 11" xfId="13257"/>
    <cellStyle name="输出 2 2 12" xfId="13258"/>
    <cellStyle name="输出 2 2 13" xfId="13259"/>
    <cellStyle name="输出 2 2 14" xfId="13260"/>
    <cellStyle name="输出 2 2 15" xfId="13261"/>
    <cellStyle name="输出 2 2 16" xfId="13262"/>
    <cellStyle name="输出 2 2 2 13" xfId="13263"/>
    <cellStyle name="输出 2 2 2 14" xfId="13264"/>
    <cellStyle name="输出 2 2 2 15" xfId="13265"/>
    <cellStyle name="输出 2 2 2 2" xfId="13266"/>
    <cellStyle name="输出 2 2 2 3" xfId="13267"/>
    <cellStyle name="输出 2 2 2 3 4" xfId="13268"/>
    <cellStyle name="输出 2 2 2 3 5" xfId="13269"/>
    <cellStyle name="输出 2 2 2 3 6" xfId="13270"/>
    <cellStyle name="输出 2 2 2 3 7" xfId="13271"/>
    <cellStyle name="输出 2 2 2 3 8" xfId="13272"/>
    <cellStyle name="输出 2 2 2 3 9" xfId="13273"/>
    <cellStyle name="输出 2 2 2_2016-2018年财政规划附表(2)" xfId="13274"/>
    <cellStyle name="输出 2 2 3 2" xfId="13275"/>
    <cellStyle name="输出 2 2 3 3" xfId="13276"/>
    <cellStyle name="输出 2 2 3 4" xfId="13277"/>
    <cellStyle name="输出 2 2 3 5" xfId="13278"/>
    <cellStyle name="输出 2 2 4" xfId="13279"/>
    <cellStyle name="输出 2 2 4 10" xfId="13280"/>
    <cellStyle name="输出 2 2 4 11" xfId="13281"/>
    <cellStyle name="输出 2 2 4 12" xfId="13282"/>
    <cellStyle name="输出 2 2 4 13" xfId="13283"/>
    <cellStyle name="输出 2 2 4 2" xfId="13284"/>
    <cellStyle name="输出 2 2 4 3" xfId="13285"/>
    <cellStyle name="输出 2 2 4 4" xfId="13286"/>
    <cellStyle name="输出 2 2 4 5" xfId="13287"/>
    <cellStyle name="输出 2 2 4 6" xfId="13288"/>
    <cellStyle name="输出 2 2 4 7" xfId="13289"/>
    <cellStyle name="输出 2 2 4 8" xfId="13290"/>
    <cellStyle name="输出 2 2 4 9" xfId="13291"/>
    <cellStyle name="输出 2 2 6" xfId="13292"/>
    <cellStyle name="输出 2 2 7" xfId="13293"/>
    <cellStyle name="输出 2 2 8" xfId="13294"/>
    <cellStyle name="输出 2 2 9" xfId="13295"/>
    <cellStyle name="输出 2 2_2015.1.3县级预算表" xfId="13296"/>
    <cellStyle name="输出 2 3" xfId="13297"/>
    <cellStyle name="输出 2 3 10" xfId="13298"/>
    <cellStyle name="输出 2 3 11" xfId="13299"/>
    <cellStyle name="输出 2 3 12" xfId="13300"/>
    <cellStyle name="输出 2 3 13" xfId="13301"/>
    <cellStyle name="输出 2 3 14" xfId="13302"/>
    <cellStyle name="输出 2 3 15" xfId="13303"/>
    <cellStyle name="输出 2 3 2" xfId="13304"/>
    <cellStyle name="输出 2 3 2 2" xfId="13305"/>
    <cellStyle name="输出 2 3 2 3" xfId="13306"/>
    <cellStyle name="输出 2 3 2 4" xfId="13307"/>
    <cellStyle name="输出 2 3 2 5" xfId="13308"/>
    <cellStyle name="输出 2 3 3" xfId="13309"/>
    <cellStyle name="输出 2 3 3 10" xfId="13310"/>
    <cellStyle name="输出 2 3 3 11" xfId="13311"/>
    <cellStyle name="输出 2 3 3 12" xfId="13312"/>
    <cellStyle name="输出 2 3 3 13" xfId="13313"/>
    <cellStyle name="输出 2 3 3 2" xfId="13314"/>
    <cellStyle name="输出 2 3 3 3" xfId="13315"/>
    <cellStyle name="输出 2 3 3 4" xfId="13316"/>
    <cellStyle name="输出 2 3 3 5" xfId="13317"/>
    <cellStyle name="输出 2 3 3 6" xfId="13318"/>
    <cellStyle name="输出 2 3 3 7" xfId="13319"/>
    <cellStyle name="输出 2 3 3 8" xfId="13320"/>
    <cellStyle name="输出 2 3 3 9" xfId="13321"/>
    <cellStyle name="输出 2 3_2016-2018年财政规划附表(2)" xfId="13322"/>
    <cellStyle name="输出 2 4" xfId="13323"/>
    <cellStyle name="输出 2 4 10" xfId="13324"/>
    <cellStyle name="输出 2 4 11" xfId="13325"/>
    <cellStyle name="输出 2 4 12" xfId="13326"/>
    <cellStyle name="输出 2 4 13" xfId="13327"/>
    <cellStyle name="输出 2 4 14" xfId="13328"/>
    <cellStyle name="输出 2 4 15" xfId="13329"/>
    <cellStyle name="输出 2 4 2" xfId="13330"/>
    <cellStyle name="输出 2 4 2 3" xfId="13331"/>
    <cellStyle name="输出 2 4 3" xfId="13332"/>
    <cellStyle name="输出 2 4 3 10" xfId="13333"/>
    <cellStyle name="输出 2 4 3 7" xfId="13334"/>
    <cellStyle name="输出 2 4 3 8" xfId="13335"/>
    <cellStyle name="输出 2 4 3 9" xfId="13336"/>
    <cellStyle name="输出 2 5 2" xfId="13337"/>
    <cellStyle name="输出 2 5 3" xfId="13338"/>
    <cellStyle name="输出 2 6" xfId="13339"/>
    <cellStyle name="输出 2 6 10" xfId="13340"/>
    <cellStyle name="输出 2 6 11" xfId="13341"/>
    <cellStyle name="输出 2 6 2" xfId="13342"/>
    <cellStyle name="输出 2 6 3" xfId="13343"/>
    <cellStyle name="输出 2 7" xfId="13344"/>
    <cellStyle name="输出 2 8" xfId="13345"/>
    <cellStyle name="输出 2_2015.1.3县级预算表" xfId="13346"/>
    <cellStyle name="输出 3" xfId="13347"/>
    <cellStyle name="输出 3 10" xfId="13348"/>
    <cellStyle name="输出 3 15" xfId="13349"/>
    <cellStyle name="输出 3 16" xfId="13350"/>
    <cellStyle name="输出 3 17" xfId="13351"/>
    <cellStyle name="输入 5 3 3 10" xfId="13352"/>
    <cellStyle name="注释 5 10" xfId="13353"/>
    <cellStyle name="输出 3 18" xfId="13354"/>
    <cellStyle name="输入 5 3 3 11" xfId="13355"/>
    <cellStyle name="注释 5 11" xfId="13356"/>
    <cellStyle name="输出 3 2 10" xfId="13357"/>
    <cellStyle name="输出 3 2 11" xfId="13358"/>
    <cellStyle name="输出 3 2 12" xfId="13359"/>
    <cellStyle name="输出 3 2 13" xfId="13360"/>
    <cellStyle name="输出 3 2 14" xfId="13361"/>
    <cellStyle name="输出 3 2 15" xfId="13362"/>
    <cellStyle name="输出 3 2 16" xfId="13363"/>
    <cellStyle name="输出 3 2 2" xfId="13364"/>
    <cellStyle name="输出 3 2 2 2" xfId="13365"/>
    <cellStyle name="输出 3 2 2 2 2" xfId="13366"/>
    <cellStyle name="输出 3 2 2 2 3" xfId="13367"/>
    <cellStyle name="输出 3 2 2 2 4" xfId="13368"/>
    <cellStyle name="输出 3 2 2 2 5" xfId="13369"/>
    <cellStyle name="输出 3 2 2 3" xfId="13370"/>
    <cellStyle name="输出 3 2 2 3 10" xfId="13371"/>
    <cellStyle name="输出 3 2 2 3 11" xfId="13372"/>
    <cellStyle name="输出 3 2 2 3 12" xfId="13373"/>
    <cellStyle name="输出 3 2 2 3 13" xfId="13374"/>
    <cellStyle name="输出 3 2 2 3 2" xfId="13375"/>
    <cellStyle name="输出 3 2 2 3 3" xfId="13376"/>
    <cellStyle name="输出 3 2 2 3 4" xfId="13377"/>
    <cellStyle name="输出 3 2 2 3 5" xfId="13378"/>
    <cellStyle name="输出 3 2 2 3 6" xfId="13379"/>
    <cellStyle name="输出 3 2 2 3 7" xfId="13380"/>
    <cellStyle name="输出 3 2 2 3 8" xfId="13381"/>
    <cellStyle name="输出 3 2 2 3 9" xfId="13382"/>
    <cellStyle name="输出 3 2 2 4" xfId="13383"/>
    <cellStyle name="输出 3 2 2 5" xfId="13384"/>
    <cellStyle name="输出 3 2 2 6" xfId="13385"/>
    <cellStyle name="输出 3 2 2 7" xfId="13386"/>
    <cellStyle name="输出 3 2 2 8" xfId="13387"/>
    <cellStyle name="输出 3 2 2 9" xfId="13388"/>
    <cellStyle name="输出 3 2 2_2016-2018年财政规划附表(2)" xfId="13389"/>
    <cellStyle name="输出 3 2 3" xfId="13390"/>
    <cellStyle name="输出 3 2 3 2" xfId="13391"/>
    <cellStyle name="输出 3 2 3 3" xfId="13392"/>
    <cellStyle name="输出 3 2 3 4" xfId="13393"/>
    <cellStyle name="输出 3 2 3 5" xfId="13394"/>
    <cellStyle name="输出 3 2 4" xfId="13395"/>
    <cellStyle name="输出 3 2 4 2" xfId="13396"/>
    <cellStyle name="输出 3 2 4 3" xfId="13397"/>
    <cellStyle name="输出 3 2 4 4" xfId="13398"/>
    <cellStyle name="输出 3 2 4 5" xfId="13399"/>
    <cellStyle name="输出 3 2 4 6" xfId="13400"/>
    <cellStyle name="输出 3 2 4 7" xfId="13401"/>
    <cellStyle name="输出 3 2 4 8" xfId="13402"/>
    <cellStyle name="输出 3 2 4 9" xfId="13403"/>
    <cellStyle name="输出 3 2 5" xfId="13404"/>
    <cellStyle name="输出 3 2 6" xfId="13405"/>
    <cellStyle name="输出 3 2 7" xfId="13406"/>
    <cellStyle name="输出 3 2 8" xfId="13407"/>
    <cellStyle name="输出 3 2 9" xfId="13408"/>
    <cellStyle name="输出 3 2_2015.1.3县级预算表" xfId="13409"/>
    <cellStyle name="输出 3 3" xfId="13410"/>
    <cellStyle name="输出 3 3 10" xfId="13411"/>
    <cellStyle name="输出 3 3 11" xfId="13412"/>
    <cellStyle name="输出 3 3 12" xfId="13413"/>
    <cellStyle name="输出 3 3 13" xfId="13414"/>
    <cellStyle name="输出 3 3 14" xfId="13415"/>
    <cellStyle name="输出 3 3 15" xfId="13416"/>
    <cellStyle name="输出 3 3 2" xfId="13417"/>
    <cellStyle name="输出 3 3 2 2" xfId="13418"/>
    <cellStyle name="注释 4 3 11" xfId="13419"/>
    <cellStyle name="输出 3 3 2 3" xfId="13420"/>
    <cellStyle name="注释 4 3 12" xfId="13421"/>
    <cellStyle name="输出 3 3 2 4" xfId="13422"/>
    <cellStyle name="注释 4 3 13" xfId="13423"/>
    <cellStyle name="输出 3 3 2 5" xfId="13424"/>
    <cellStyle name="注释 4 3 14" xfId="13425"/>
    <cellStyle name="输出 3 3 3" xfId="13426"/>
    <cellStyle name="输出 3 3 3 10" xfId="13427"/>
    <cellStyle name="输出 3 3 3 11" xfId="13428"/>
    <cellStyle name="输出 3 3 3 12" xfId="13429"/>
    <cellStyle name="输出 3 3 3 13" xfId="13430"/>
    <cellStyle name="输出 3 3 3 2" xfId="13431"/>
    <cellStyle name="输出 3 3_2016-2018年财政规划附表(2)" xfId="13432"/>
    <cellStyle name="输出 3 4" xfId="13433"/>
    <cellStyle name="输出 3 4 10" xfId="13434"/>
    <cellStyle name="输出 3 4 11" xfId="13435"/>
    <cellStyle name="输出 3 4 12" xfId="13436"/>
    <cellStyle name="输出 3 4 13" xfId="13437"/>
    <cellStyle name="输出 3 4 14" xfId="13438"/>
    <cellStyle name="输出 3 4 15" xfId="13439"/>
    <cellStyle name="输出 3 4 3 10" xfId="13440"/>
    <cellStyle name="输出 3 4 3 11" xfId="13441"/>
    <cellStyle name="输出 3 4_2016-2018年财政规划附表(2)" xfId="13442"/>
    <cellStyle name="输出 3 5" xfId="13443"/>
    <cellStyle name="输出 3 5 2" xfId="13444"/>
    <cellStyle name="输出 3 5 3" xfId="13445"/>
    <cellStyle name="输出 3 6" xfId="13446"/>
    <cellStyle name="输出 3 6 10" xfId="13447"/>
    <cellStyle name="输出 3 6 12" xfId="13448"/>
    <cellStyle name="输出 3 6 13" xfId="13449"/>
    <cellStyle name="输出 3 7" xfId="13450"/>
    <cellStyle name="输出 3 8" xfId="13451"/>
    <cellStyle name="输出 3 9" xfId="13452"/>
    <cellStyle name="输出 3_2015.1.3县级预算表" xfId="13453"/>
    <cellStyle name="输出 4" xfId="13454"/>
    <cellStyle name="输出 4 12" xfId="13455"/>
    <cellStyle name="输出 4 13" xfId="13456"/>
    <cellStyle name="输出 4 14" xfId="13457"/>
    <cellStyle name="输出 4 15" xfId="13458"/>
    <cellStyle name="输出 4 16" xfId="13459"/>
    <cellStyle name="输出 4 17" xfId="13460"/>
    <cellStyle name="注释 6 10" xfId="13461"/>
    <cellStyle name="输出 4 18" xfId="13462"/>
    <cellStyle name="注释 6 11" xfId="13463"/>
    <cellStyle name="输出 4 2" xfId="13464"/>
    <cellStyle name="输出 4 2 11" xfId="13465"/>
    <cellStyle name="输出 4 2 12" xfId="13466"/>
    <cellStyle name="输出 4 2 13" xfId="13467"/>
    <cellStyle name="输出 4 2 14" xfId="13468"/>
    <cellStyle name="输出 4 2 15" xfId="13469"/>
    <cellStyle name="输出 4 2 16" xfId="13470"/>
    <cellStyle name="输出 4 2 2" xfId="13471"/>
    <cellStyle name="输出 4 2 2 10" xfId="13472"/>
    <cellStyle name="输出 4 2 2 11" xfId="13473"/>
    <cellStyle name="输出 4 2 2 12" xfId="13474"/>
    <cellStyle name="输出 4 2 2 13" xfId="13475"/>
    <cellStyle name="输出 4 2 2 14" xfId="13476"/>
    <cellStyle name="输出 4 2 2 15" xfId="13477"/>
    <cellStyle name="输出 4 2 2 2 2" xfId="13478"/>
    <cellStyle name="输出 4 2 2 2 3" xfId="13479"/>
    <cellStyle name="输出 4 2 2 3 10" xfId="13480"/>
    <cellStyle name="输出 4 2 2 3 11" xfId="13481"/>
    <cellStyle name="输出 4 2 2 3 12" xfId="13482"/>
    <cellStyle name="输出 4 2 2 3 13" xfId="13483"/>
    <cellStyle name="输出 4 2 2 3 2" xfId="13484"/>
    <cellStyle name="输出 4 2 2 3 7" xfId="13485"/>
    <cellStyle name="输出 4 2 2 3 8" xfId="13486"/>
    <cellStyle name="输出 4 2 2 3 9" xfId="13487"/>
    <cellStyle name="输出 4 2 2 6" xfId="13488"/>
    <cellStyle name="输出 4 2 2 7" xfId="13489"/>
    <cellStyle name="输出 4 2 2 8" xfId="13490"/>
    <cellStyle name="输出 4 2 2 9" xfId="13491"/>
    <cellStyle name="输入 5 3_2016-2018年财政规划附表(2)" xfId="13492"/>
    <cellStyle name="输出 4 2 2_2016-2018年财政规划附表(2)" xfId="13493"/>
    <cellStyle name="输出 4 2 3" xfId="13494"/>
    <cellStyle name="输出 4 2 3 2" xfId="13495"/>
    <cellStyle name="输出 4 2 3 3" xfId="13496"/>
    <cellStyle name="输出 4 2 3 4" xfId="13497"/>
    <cellStyle name="输出 4 2 3 5" xfId="13498"/>
    <cellStyle name="输出 4 2 4" xfId="13499"/>
    <cellStyle name="输出 4 2 4 2" xfId="13500"/>
    <cellStyle name="输出 4 2 4 3" xfId="13501"/>
    <cellStyle name="输出 4 2 4 4" xfId="13502"/>
    <cellStyle name="输出 4 2 4 5" xfId="13503"/>
    <cellStyle name="输出 4 2 4 6" xfId="13504"/>
    <cellStyle name="输出 4 2 4 7" xfId="13505"/>
    <cellStyle name="输出 4 2 4 8" xfId="13506"/>
    <cellStyle name="输出 4 2 4 9" xfId="13507"/>
    <cellStyle name="输出 4 2 5" xfId="13508"/>
    <cellStyle name="输出 4 2_2015.1.3县级预算表" xfId="13509"/>
    <cellStyle name="输出 4 3" xfId="13510"/>
    <cellStyle name="输出 4 3 10" xfId="13511"/>
    <cellStyle name="输出 4 3 11" xfId="13512"/>
    <cellStyle name="输出 4 3 12" xfId="13513"/>
    <cellStyle name="输出 4 3 13" xfId="13514"/>
    <cellStyle name="输出 4 3 14" xfId="13515"/>
    <cellStyle name="输出 4 3 15" xfId="13516"/>
    <cellStyle name="输出 4 3 2" xfId="13517"/>
    <cellStyle name="输出 4 3 3" xfId="13518"/>
    <cellStyle name="输出 4 3 3 10" xfId="13519"/>
    <cellStyle name="输出 4 3 3 11" xfId="13520"/>
    <cellStyle name="输出 4 3 3 12" xfId="13521"/>
    <cellStyle name="输出 4 3 3 13" xfId="13522"/>
    <cellStyle name="输出 4 3 3 2" xfId="13523"/>
    <cellStyle name="输出 4 3 3 3" xfId="13524"/>
    <cellStyle name="输出 4 3 3 4" xfId="13525"/>
    <cellStyle name="输出 4 3 3 5" xfId="13526"/>
    <cellStyle name="输出 4 3_2016-2018年财政规划附表(2)" xfId="13527"/>
    <cellStyle name="输出 4 4" xfId="13528"/>
    <cellStyle name="输出 4 4 10" xfId="13529"/>
    <cellStyle name="输出 4 4 11" xfId="13530"/>
    <cellStyle name="输出 4 4 12" xfId="13531"/>
    <cellStyle name="输出 4 4 13" xfId="13532"/>
    <cellStyle name="输出 4 4 14" xfId="13533"/>
    <cellStyle name="输出 4 4 15" xfId="13534"/>
    <cellStyle name="输出 4 4 2" xfId="13535"/>
    <cellStyle name="输出 4 4 3" xfId="13536"/>
    <cellStyle name="输出 4 4 3 4" xfId="13537"/>
    <cellStyle name="输出 4 4 3 5" xfId="13538"/>
    <cellStyle name="输出 4 4_2016-2018年财政规划附表(2)" xfId="13539"/>
    <cellStyle name="输出 4 5" xfId="13540"/>
    <cellStyle name="输出 4 5 2" xfId="13541"/>
    <cellStyle name="输出 4 5 3" xfId="13542"/>
    <cellStyle name="输出 4 6" xfId="13543"/>
    <cellStyle name="输出 4 6 10" xfId="13544"/>
    <cellStyle name="输出 4 6 11" xfId="13545"/>
    <cellStyle name="输出 4 7" xfId="13546"/>
    <cellStyle name="输出 4 8" xfId="13547"/>
    <cellStyle name="输出 4 9" xfId="13548"/>
    <cellStyle name="输出 4_2015.1.3县级预算表" xfId="13549"/>
    <cellStyle name="输出 5" xfId="13550"/>
    <cellStyle name="输出 5 13" xfId="13551"/>
    <cellStyle name="输出 5 14" xfId="13552"/>
    <cellStyle name="输出 5 15" xfId="13553"/>
    <cellStyle name="输出 5 16" xfId="13554"/>
    <cellStyle name="输出 5 2 10" xfId="13555"/>
    <cellStyle name="输出 5 2 11" xfId="13556"/>
    <cellStyle name="输出 5 2 12" xfId="13557"/>
    <cellStyle name="输出 5 2 13" xfId="13558"/>
    <cellStyle name="输出 5 2 14" xfId="13559"/>
    <cellStyle name="输出 5 2 15" xfId="13560"/>
    <cellStyle name="输出 5 2 2 2" xfId="13561"/>
    <cellStyle name="输出 5 2 2 3" xfId="13562"/>
    <cellStyle name="输出 5 2 2 4" xfId="13563"/>
    <cellStyle name="输出 5 2 2 5" xfId="13564"/>
    <cellStyle name="输出 5 2 3" xfId="13565"/>
    <cellStyle name="输出 5 2 3 10" xfId="13566"/>
    <cellStyle name="输出 5 2 3 11" xfId="13567"/>
    <cellStyle name="输出 5 2 3 12" xfId="13568"/>
    <cellStyle name="输出 5 2 3 2" xfId="13569"/>
    <cellStyle name="输出 5 2 3 3" xfId="13570"/>
    <cellStyle name="输出 5 2 3 4" xfId="13571"/>
    <cellStyle name="输出 5 2 3 5" xfId="13572"/>
    <cellStyle name="输出 5 2 3 6" xfId="13573"/>
    <cellStyle name="输出 5 2 3 7" xfId="13574"/>
    <cellStyle name="输出 5 2 3 8" xfId="13575"/>
    <cellStyle name="输出 5 2 3 9" xfId="13576"/>
    <cellStyle name="输出 5 2 4" xfId="13577"/>
    <cellStyle name="输出 5 2 5" xfId="13578"/>
    <cellStyle name="输出 5 2 6" xfId="13579"/>
    <cellStyle name="输出 5 2 7" xfId="13580"/>
    <cellStyle name="输出 5 2 8" xfId="13581"/>
    <cellStyle name="输出 5 2 9" xfId="13582"/>
    <cellStyle name="输出 5 2_2016-2018年财政规划附表(2)" xfId="13583"/>
    <cellStyle name="输出 5 3 10" xfId="13584"/>
    <cellStyle name="输出 5 3 11" xfId="13585"/>
    <cellStyle name="输出 5 3 2 2" xfId="13586"/>
    <cellStyle name="输出 5 3 2 3" xfId="13587"/>
    <cellStyle name="输出 5 3 2 4" xfId="13588"/>
    <cellStyle name="输出 5 3 2 5" xfId="13589"/>
    <cellStyle name="输出 5 3 3 10" xfId="13590"/>
    <cellStyle name="输出 5 3 3 11" xfId="13591"/>
    <cellStyle name="输出 5 3 3 13" xfId="13592"/>
    <cellStyle name="输出 5 3 3 2" xfId="13593"/>
    <cellStyle name="输出 5 3 3 3" xfId="13594"/>
    <cellStyle name="输出 5 3 3 4" xfId="13595"/>
    <cellStyle name="输出 5 3 3 5" xfId="13596"/>
    <cellStyle name="输出 5 3_2016-2018年财政规划附表(2)" xfId="13597"/>
    <cellStyle name="输出 5 4" xfId="13598"/>
    <cellStyle name="输出 5 5" xfId="13599"/>
    <cellStyle name="输出 5 5 10" xfId="13600"/>
    <cellStyle name="输出 5 5 11" xfId="13601"/>
    <cellStyle name="输出 5 6" xfId="13602"/>
    <cellStyle name="输出 5 7" xfId="13603"/>
    <cellStyle name="输出 5 8" xfId="13604"/>
    <cellStyle name="输出 5 9" xfId="13605"/>
    <cellStyle name="输出 6" xfId="13606"/>
    <cellStyle name="输出 6 12" xfId="13607"/>
    <cellStyle name="输出 6 13" xfId="13608"/>
    <cellStyle name="输出 6 14" xfId="13609"/>
    <cellStyle name="输出 6 15" xfId="13610"/>
    <cellStyle name="输出 6 3 10" xfId="13611"/>
    <cellStyle name="输出 6 3 11" xfId="13612"/>
    <cellStyle name="输出 6 3 12" xfId="13613"/>
    <cellStyle name="输出 6 3 13" xfId="13614"/>
    <cellStyle name="输出 6 3 2" xfId="13615"/>
    <cellStyle name="输出 6 3 3" xfId="13616"/>
    <cellStyle name="输出 6 8" xfId="13617"/>
    <cellStyle name="输出 6 9" xfId="13618"/>
    <cellStyle name="输出 6_2016-2018年财政规划附表(2)" xfId="13619"/>
    <cellStyle name="输出 7" xfId="13620"/>
    <cellStyle name="输出 7 10" xfId="13621"/>
    <cellStyle name="输出 7 11" xfId="13622"/>
    <cellStyle name="输出 7 12" xfId="13623"/>
    <cellStyle name="输出 7 2" xfId="13624"/>
    <cellStyle name="输出 7 3" xfId="13625"/>
    <cellStyle name="输出 7 3 10" xfId="13626"/>
    <cellStyle name="输出 7 3 11" xfId="13627"/>
    <cellStyle name="输出 7 3 12" xfId="13628"/>
    <cellStyle name="输出 7 3 13" xfId="13629"/>
    <cellStyle name="输出 7 3 2" xfId="13630"/>
    <cellStyle name="输出 7 3 3" xfId="13631"/>
    <cellStyle name="输出 7 4" xfId="13632"/>
    <cellStyle name="输出 7 5" xfId="13633"/>
    <cellStyle name="输出 7 6" xfId="13634"/>
    <cellStyle name="输出 7 7" xfId="13635"/>
    <cellStyle name="输出 7 8" xfId="13636"/>
    <cellStyle name="输出 7 9" xfId="13637"/>
    <cellStyle name="输出 7_2016-2018年财政规划附表(2)" xfId="13638"/>
    <cellStyle name="输出 8 10" xfId="13639"/>
    <cellStyle name="输出 8 11" xfId="13640"/>
    <cellStyle name="输出 8 12" xfId="13641"/>
    <cellStyle name="输出 8 13" xfId="13642"/>
    <cellStyle name="输出 8 2" xfId="13643"/>
    <cellStyle name="输出 8 3" xfId="13644"/>
    <cellStyle name="输出 8 4" xfId="13645"/>
    <cellStyle name="输出 8 5" xfId="13646"/>
    <cellStyle name="输出 8 6" xfId="13647"/>
    <cellStyle name="输出 8 7" xfId="13648"/>
    <cellStyle name="输出 8 8" xfId="13649"/>
    <cellStyle name="输出 8 9" xfId="13650"/>
    <cellStyle name="输出 9" xfId="13651"/>
    <cellStyle name="输入 2 16" xfId="13652"/>
    <cellStyle name="输入 2 17" xfId="13653"/>
    <cellStyle name="输入 2 18" xfId="13654"/>
    <cellStyle name="输入 2 2 10" xfId="13655"/>
    <cellStyle name="注释 7 3 9" xfId="13656"/>
    <cellStyle name="输入 2 2 11" xfId="13657"/>
    <cellStyle name="输入 2 2 12" xfId="13658"/>
    <cellStyle name="输入 2 2 13" xfId="13659"/>
    <cellStyle name="输入 2 2 14" xfId="13660"/>
    <cellStyle name="输入 2 2 15" xfId="13661"/>
    <cellStyle name="输入 2 2 2 15" xfId="13662"/>
    <cellStyle name="输入 2 2 2 2 2" xfId="13663"/>
    <cellStyle name="输入 2 2 2 2 3" xfId="13664"/>
    <cellStyle name="输入 2 2 2 2 4" xfId="13665"/>
    <cellStyle name="输入 2 2 2 2 5" xfId="13666"/>
    <cellStyle name="输入 2 2 2 3" xfId="13667"/>
    <cellStyle name="输入 2 2 2 3 10" xfId="13668"/>
    <cellStyle name="输入 2 2 2 3 11" xfId="13669"/>
    <cellStyle name="输入 2 2 2 3 12" xfId="13670"/>
    <cellStyle name="输入 2 2 2 3 13" xfId="13671"/>
    <cellStyle name="输入 2 2 2 3 2" xfId="13672"/>
    <cellStyle name="输入 2 2 2 3 3" xfId="13673"/>
    <cellStyle name="输入 2 2 2 3 4" xfId="13674"/>
    <cellStyle name="输入 2 2 2 3 5" xfId="13675"/>
    <cellStyle name="输入 2 2 2 3 6" xfId="13676"/>
    <cellStyle name="输入 2 2 2 3 7" xfId="13677"/>
    <cellStyle name="输入 2 2 2 3 8" xfId="13678"/>
    <cellStyle name="输入 2 2 2 3 9" xfId="13679"/>
    <cellStyle name="输入 2 2 2 4" xfId="13680"/>
    <cellStyle name="输入 2 2 2 5" xfId="13681"/>
    <cellStyle name="输入 2 2 2 6" xfId="13682"/>
    <cellStyle name="输入 2 2 2 7" xfId="13683"/>
    <cellStyle name="输入 2 2 2 8" xfId="13684"/>
    <cellStyle name="输入 2 2 2 9" xfId="13685"/>
    <cellStyle name="输入 2 2 4 2" xfId="13686"/>
    <cellStyle name="输入 2 2 4 3" xfId="13687"/>
    <cellStyle name="输入 2 2 4 8" xfId="13688"/>
    <cellStyle name="输入 2 2 4 9" xfId="13689"/>
    <cellStyle name="输入 2 2 6" xfId="13690"/>
    <cellStyle name="输入 2 2 7" xfId="13691"/>
    <cellStyle name="输入 2 2 8" xfId="13692"/>
    <cellStyle name="输入 2 2 9" xfId="13693"/>
    <cellStyle name="输入 2 2_2015.1.3县级预算表" xfId="13694"/>
    <cellStyle name="输入 2 3 14" xfId="13695"/>
    <cellStyle name="输入 2 3 15" xfId="13696"/>
    <cellStyle name="输入 2 3 2 3" xfId="13697"/>
    <cellStyle name="输入 2 3 3 10" xfId="13698"/>
    <cellStyle name="输入 2 3 3 11" xfId="13699"/>
    <cellStyle name="输入 2 3 3 12" xfId="13700"/>
    <cellStyle name="输入 2 3 3 13" xfId="13701"/>
    <cellStyle name="输入 2 4 10" xfId="13702"/>
    <cellStyle name="输入 2 4 11" xfId="13703"/>
    <cellStyle name="输入 2 4 12" xfId="13704"/>
    <cellStyle name="输入 2 4 13" xfId="13705"/>
    <cellStyle name="输入 2 4 14" xfId="13706"/>
    <cellStyle name="输入 2 4 15" xfId="13707"/>
    <cellStyle name="输入 2 4 2" xfId="13708"/>
    <cellStyle name="输入 2 4 2 2" xfId="13709"/>
    <cellStyle name="输入 2 4 2 3" xfId="13710"/>
    <cellStyle name="输入 2 4 3" xfId="13711"/>
    <cellStyle name="输入 2 4 3 10" xfId="13712"/>
    <cellStyle name="输入 2 4 3 11" xfId="13713"/>
    <cellStyle name="输入 2 4 3 12" xfId="13714"/>
    <cellStyle name="输入 2 4 3 13" xfId="13715"/>
    <cellStyle name="输入 2 4 3 2" xfId="13716"/>
    <cellStyle name="输入 2 4 3 3" xfId="13717"/>
    <cellStyle name="输入 2 4 4" xfId="13718"/>
    <cellStyle name="输入 2 4 5" xfId="13719"/>
    <cellStyle name="输入 2 4 6" xfId="13720"/>
    <cellStyle name="输入 2 4 7" xfId="13721"/>
    <cellStyle name="输入 2 4 8" xfId="13722"/>
    <cellStyle name="输入 2 4 9" xfId="13723"/>
    <cellStyle name="输入 2 4_2016-2018年财政规划附表(2)" xfId="13724"/>
    <cellStyle name="输入 2 5 2" xfId="13725"/>
    <cellStyle name="输入 2 5 3" xfId="13726"/>
    <cellStyle name="输入 2 5 4" xfId="13727"/>
    <cellStyle name="输入 2 5 5" xfId="13728"/>
    <cellStyle name="输入 2 6 10" xfId="13729"/>
    <cellStyle name="输入 2 6 2" xfId="13730"/>
    <cellStyle name="输入 2 6 3" xfId="13731"/>
    <cellStyle name="输入 2 6 4" xfId="13732"/>
    <cellStyle name="输入 2 6 5" xfId="13733"/>
    <cellStyle name="输入 2 6 6" xfId="13734"/>
    <cellStyle name="输入 2 6 7" xfId="13735"/>
    <cellStyle name="输入 2 6 8" xfId="13736"/>
    <cellStyle name="输入 2 6 9" xfId="13737"/>
    <cellStyle name="输入 3 16" xfId="13738"/>
    <cellStyle name="输入 3 2 10" xfId="13739"/>
    <cellStyle name="输入 3 2 11" xfId="13740"/>
    <cellStyle name="输入 3 2 12" xfId="13741"/>
    <cellStyle name="输入 3 2 13" xfId="13742"/>
    <cellStyle name="输入 3 2 14" xfId="13743"/>
    <cellStyle name="输入 3 2 15" xfId="13744"/>
    <cellStyle name="输入 3 2 16" xfId="13745"/>
    <cellStyle name="输入 3 2 2 2 3" xfId="13746"/>
    <cellStyle name="输入 3 2 2 2 5" xfId="13747"/>
    <cellStyle name="输入 3 2 2 3" xfId="13748"/>
    <cellStyle name="输入 3 2 2 3 7" xfId="13749"/>
    <cellStyle name="输入 3 2 2 3 8" xfId="13750"/>
    <cellStyle name="输入 3 2 2 3 9" xfId="13751"/>
    <cellStyle name="输入 3 2 2 4" xfId="13752"/>
    <cellStyle name="输入 3 2 2 5" xfId="13753"/>
    <cellStyle name="输入 3 2 2 6" xfId="13754"/>
    <cellStyle name="输入 3 2 2 7" xfId="13755"/>
    <cellStyle name="输入 3 2 2 8" xfId="13756"/>
    <cellStyle name="输入 3 2 2 9" xfId="13757"/>
    <cellStyle name="输入 3 2 2_2016-2018年财政规划附表(2)" xfId="13758"/>
    <cellStyle name="输入 3 2 4 2" xfId="13759"/>
    <cellStyle name="输入 3 2 4 3" xfId="13760"/>
    <cellStyle name="输入 3 2 4 4" xfId="13761"/>
    <cellStyle name="输入 3 2 4 5" xfId="13762"/>
    <cellStyle name="输入 3 2_2015.1.3县级预算表" xfId="13763"/>
    <cellStyle name="输入 3 3 14" xfId="13764"/>
    <cellStyle name="输入 3 3 15" xfId="13765"/>
    <cellStyle name="输入 3 3 3 10" xfId="13766"/>
    <cellStyle name="输入 3 3 3 11" xfId="13767"/>
    <cellStyle name="输入 3 3 3 12" xfId="13768"/>
    <cellStyle name="输入 3 3 3 13" xfId="13769"/>
    <cellStyle name="输入 3 3 3 9" xfId="13770"/>
    <cellStyle name="输入 3 3_2016-2018年财政规划附表(2)" xfId="13771"/>
    <cellStyle name="输入 3 4 10" xfId="13772"/>
    <cellStyle name="输入 3 4 11" xfId="13773"/>
    <cellStyle name="输入 3 4 12" xfId="13774"/>
    <cellStyle name="输入 3 4 13" xfId="13775"/>
    <cellStyle name="输入 3 4 14" xfId="13776"/>
    <cellStyle name="输入 3 4 15" xfId="13777"/>
    <cellStyle name="输入 3 4 2" xfId="13778"/>
    <cellStyle name="输入 3 4 2 2" xfId="13779"/>
    <cellStyle name="输入 3 4 2 3" xfId="13780"/>
    <cellStyle name="输入 3 4 3" xfId="13781"/>
    <cellStyle name="输入 3 4 3 12" xfId="13782"/>
    <cellStyle name="输入 3 4 3 13" xfId="13783"/>
    <cellStyle name="输入 3 4 3 2" xfId="13784"/>
    <cellStyle name="输入 3 4 3 3" xfId="13785"/>
    <cellStyle name="输入 3 4 4" xfId="13786"/>
    <cellStyle name="输入 3 4 5" xfId="13787"/>
    <cellStyle name="输入 3 4 6" xfId="13788"/>
    <cellStyle name="输入 3 4 7" xfId="13789"/>
    <cellStyle name="输入 3 4 8" xfId="13790"/>
    <cellStyle name="输入 3 4 9" xfId="13791"/>
    <cellStyle name="输入 3 5 2" xfId="13792"/>
    <cellStyle name="输入 3 5 3" xfId="13793"/>
    <cellStyle name="输入 3 5 4" xfId="13794"/>
    <cellStyle name="输入 3 5 5" xfId="13795"/>
    <cellStyle name="输入 3 6 10" xfId="13796"/>
    <cellStyle name="输入 3 6 11" xfId="13797"/>
    <cellStyle name="输入 3 6 12" xfId="13798"/>
    <cellStyle name="输入 3 6 13" xfId="13799"/>
    <cellStyle name="输入 3 6 2" xfId="13800"/>
    <cellStyle name="输入 3 6 3" xfId="13801"/>
    <cellStyle name="输入 3 6 4" xfId="13802"/>
    <cellStyle name="输入 3 6 5" xfId="13803"/>
    <cellStyle name="输入 3 6 7" xfId="13804"/>
    <cellStyle name="输入 3 6 8" xfId="13805"/>
    <cellStyle name="输入 3 6 9" xfId="13806"/>
    <cellStyle name="输入 4" xfId="13807"/>
    <cellStyle name="输入 4 10" xfId="13808"/>
    <cellStyle name="输入 4 11" xfId="13809"/>
    <cellStyle name="输入 4 12" xfId="13810"/>
    <cellStyle name="输入 4 13" xfId="13811"/>
    <cellStyle name="输入 4 14" xfId="13812"/>
    <cellStyle name="输入 4 15" xfId="13813"/>
    <cellStyle name="输入 4 16" xfId="13814"/>
    <cellStyle name="输入 4 17" xfId="13815"/>
    <cellStyle name="输入 4 18" xfId="13816"/>
    <cellStyle name="输入 4 2" xfId="13817"/>
    <cellStyle name="输入 4 2 10" xfId="13818"/>
    <cellStyle name="输入 4 2 11" xfId="13819"/>
    <cellStyle name="输入 4 2 12" xfId="13820"/>
    <cellStyle name="输入 4 2 13" xfId="13821"/>
    <cellStyle name="输入 4 2 14" xfId="13822"/>
    <cellStyle name="输入 4 2 15" xfId="13823"/>
    <cellStyle name="输入 4 2 16" xfId="13824"/>
    <cellStyle name="输入 4 2 2" xfId="13825"/>
    <cellStyle name="输入 4 2 2 13" xfId="13826"/>
    <cellStyle name="输入 4 2 2 14" xfId="13827"/>
    <cellStyle name="输入 4 2 2 15" xfId="13828"/>
    <cellStyle name="输入 4 2 2 2" xfId="13829"/>
    <cellStyle name="注释 7 14" xfId="13830"/>
    <cellStyle name="输入 4 2 2 2 2" xfId="13831"/>
    <cellStyle name="输入 4 2 2 2 3" xfId="13832"/>
    <cellStyle name="输入 4 2 2 2 4" xfId="13833"/>
    <cellStyle name="输入 4 2 2 2 5" xfId="13834"/>
    <cellStyle name="输入 4 2 2 3" xfId="13835"/>
    <cellStyle name="注释 7 15" xfId="13836"/>
    <cellStyle name="输入 4 2 2 3 10" xfId="13837"/>
    <cellStyle name="输入 4 2 2 3 11" xfId="13838"/>
    <cellStyle name="输入 4 2 2 3 12" xfId="13839"/>
    <cellStyle name="输入 4 2 2 3 13" xfId="13840"/>
    <cellStyle name="输入 4 2 2 3 2" xfId="13841"/>
    <cellStyle name="输入 4 2 2 3 3" xfId="13842"/>
    <cellStyle name="输入 4 2 2 3 4" xfId="13843"/>
    <cellStyle name="输入 4 2 2 3 5" xfId="13844"/>
    <cellStyle name="输入 4 2 2 3 6" xfId="13845"/>
    <cellStyle name="输入 4 2 2 3 7" xfId="13846"/>
    <cellStyle name="输入 4 2 2 3 8" xfId="13847"/>
    <cellStyle name="输入 4 2 2 3 9" xfId="13848"/>
    <cellStyle name="输入 4 2 2 4" xfId="13849"/>
    <cellStyle name="输入 4 2 2 5" xfId="13850"/>
    <cellStyle name="输入 4 2 2 6" xfId="13851"/>
    <cellStyle name="输入 4 2 2 7" xfId="13852"/>
    <cellStyle name="输入 4 2 2 8" xfId="13853"/>
    <cellStyle name="输入 4 2 2 9" xfId="13854"/>
    <cellStyle name="输入 4 2 2_2016-2018年财政规划附表(2)" xfId="13855"/>
    <cellStyle name="输入 4 2 3" xfId="13856"/>
    <cellStyle name="输入 4 2 3 2" xfId="13857"/>
    <cellStyle name="输入 4 2 4" xfId="13858"/>
    <cellStyle name="输入 4 2 4 10" xfId="13859"/>
    <cellStyle name="输入 4 2 4 11" xfId="13860"/>
    <cellStyle name="输入 4 2 4 12" xfId="13861"/>
    <cellStyle name="输入 4 2 4 13" xfId="13862"/>
    <cellStyle name="输入 4 2 5" xfId="13863"/>
    <cellStyle name="输入 4 2 6" xfId="13864"/>
    <cellStyle name="输入 4 2 7" xfId="13865"/>
    <cellStyle name="输入 4 2 8" xfId="13866"/>
    <cellStyle name="输入 4 2 9" xfId="13867"/>
    <cellStyle name="输入 4 3" xfId="13868"/>
    <cellStyle name="输入 4 3 10" xfId="13869"/>
    <cellStyle name="输入 4 3 11" xfId="13870"/>
    <cellStyle name="输入 4 3 12" xfId="13871"/>
    <cellStyle name="输入 4 3 13" xfId="13872"/>
    <cellStyle name="输入 4 3 15" xfId="13873"/>
    <cellStyle name="输入 4 3 2" xfId="13874"/>
    <cellStyle name="输入 4 3 3" xfId="13875"/>
    <cellStyle name="输入 4 3 3 2" xfId="13876"/>
    <cellStyle name="输入 4 3 4" xfId="13877"/>
    <cellStyle name="输入 4 3 5" xfId="13878"/>
    <cellStyle name="输入 4 3 6" xfId="13879"/>
    <cellStyle name="输入 4 3 7" xfId="13880"/>
    <cellStyle name="输入 4 3 8" xfId="13881"/>
    <cellStyle name="输入 4 3 9" xfId="13882"/>
    <cellStyle name="输入 4 4 10" xfId="13883"/>
    <cellStyle name="输入 4 4 11" xfId="13884"/>
    <cellStyle name="输入 4 4 12" xfId="13885"/>
    <cellStyle name="输入 4 4 13" xfId="13886"/>
    <cellStyle name="输入 4 4 14" xfId="13887"/>
    <cellStyle name="输入 4 4 15" xfId="13888"/>
    <cellStyle name="输入 4 4 2" xfId="13889"/>
    <cellStyle name="输入 4 4 2 2" xfId="13890"/>
    <cellStyle name="输入 4 4 2 3" xfId="13891"/>
    <cellStyle name="输入 4 4 3" xfId="13892"/>
    <cellStyle name="输入 4 4 3 10" xfId="13893"/>
    <cellStyle name="输入 4 4 3 2" xfId="13894"/>
    <cellStyle name="输入 4 4 3 3" xfId="13895"/>
    <cellStyle name="输入 4 4 4" xfId="13896"/>
    <cellStyle name="输入 4 4 5" xfId="13897"/>
    <cellStyle name="输入 4 4 6" xfId="13898"/>
    <cellStyle name="输入 4 4 7" xfId="13899"/>
    <cellStyle name="输入 4 4 8" xfId="13900"/>
    <cellStyle name="输入 4 4 9" xfId="13901"/>
    <cellStyle name="输入 4 4_2016-2018年财政规划附表(2)" xfId="13902"/>
    <cellStyle name="输入 4 5 2" xfId="13903"/>
    <cellStyle name="输入 4 5 3" xfId="13904"/>
    <cellStyle name="输入 4 5 4" xfId="13905"/>
    <cellStyle name="输入 4 5 5" xfId="13906"/>
    <cellStyle name="输入 4 6 10" xfId="13907"/>
    <cellStyle name="输入 4 6 11" xfId="13908"/>
    <cellStyle name="输入 4 6 12" xfId="13909"/>
    <cellStyle name="输入 4 6 13" xfId="13910"/>
    <cellStyle name="输入 4 6 2" xfId="13911"/>
    <cellStyle name="输入 4 6 3" xfId="13912"/>
    <cellStyle name="输入 4 6 4" xfId="13913"/>
    <cellStyle name="输入 4 6 5" xfId="13914"/>
    <cellStyle name="输入 4 6 6" xfId="13915"/>
    <cellStyle name="输入 4 6 7" xfId="13916"/>
    <cellStyle name="输入 4 6 8" xfId="13917"/>
    <cellStyle name="输入 4 6 9" xfId="13918"/>
    <cellStyle name="输入 4 8" xfId="13919"/>
    <cellStyle name="输入 4 9" xfId="13920"/>
    <cellStyle name="输入 5" xfId="13921"/>
    <cellStyle name="输入 5 10" xfId="13922"/>
    <cellStyle name="输入 5 11" xfId="13923"/>
    <cellStyle name="输入 5 12" xfId="13924"/>
    <cellStyle name="输入 5 13" xfId="13925"/>
    <cellStyle name="输入 5 14" xfId="13926"/>
    <cellStyle name="输入 5 2" xfId="13927"/>
    <cellStyle name="输入 5 2 10" xfId="13928"/>
    <cellStyle name="输入 6 15" xfId="13929"/>
    <cellStyle name="输入 5 2 11" xfId="13930"/>
    <cellStyle name="输入 5 2 12" xfId="13931"/>
    <cellStyle name="输入 5 2 13" xfId="13932"/>
    <cellStyle name="输入 5 2 14" xfId="13933"/>
    <cellStyle name="输入 5 2 2" xfId="13934"/>
    <cellStyle name="输入 6 3" xfId="13935"/>
    <cellStyle name="输入 5 2 2 2" xfId="13936"/>
    <cellStyle name="输入 6 3 2" xfId="13937"/>
    <cellStyle name="输入 5 2 2 3" xfId="13938"/>
    <cellStyle name="输入 6 3 3" xfId="13939"/>
    <cellStyle name="输入 5 2 2 4" xfId="13940"/>
    <cellStyle name="输入 6 3 4" xfId="13941"/>
    <cellStyle name="输入 5 2 2 5" xfId="13942"/>
    <cellStyle name="输入 6 3 5" xfId="13943"/>
    <cellStyle name="输入 5 2 3" xfId="13944"/>
    <cellStyle name="输入 6 4" xfId="13945"/>
    <cellStyle name="输入 5 2 3 10" xfId="13946"/>
    <cellStyle name="输入 5 2 3 11" xfId="13947"/>
    <cellStyle name="输入 5 2 3 12" xfId="13948"/>
    <cellStyle name="输入 5 2 3 13" xfId="13949"/>
    <cellStyle name="输入 5 2 3 2" xfId="13950"/>
    <cellStyle name="输入 5 2 3 3" xfId="13951"/>
    <cellStyle name="输入 5 2 3 4" xfId="13952"/>
    <cellStyle name="输入 5 2 3 5" xfId="13953"/>
    <cellStyle name="输入 5 2 3 6" xfId="13954"/>
    <cellStyle name="输入 5 2 3 7" xfId="13955"/>
    <cellStyle name="输入 5 2 3 8" xfId="13956"/>
    <cellStyle name="输入 5 2 3 9" xfId="13957"/>
    <cellStyle name="输入 5 2 4" xfId="13958"/>
    <cellStyle name="输入 6 5" xfId="13959"/>
    <cellStyle name="输入 5 2 5" xfId="13960"/>
    <cellStyle name="输入 6 6" xfId="13961"/>
    <cellStyle name="输入 5 2 6" xfId="13962"/>
    <cellStyle name="输入 6 7" xfId="13963"/>
    <cellStyle name="输入 5 2 7" xfId="13964"/>
    <cellStyle name="输入 6 8" xfId="13965"/>
    <cellStyle name="输入 5 2 8" xfId="13966"/>
    <cellStyle name="输入 6 9" xfId="13967"/>
    <cellStyle name="输入 5 2 9" xfId="13968"/>
    <cellStyle name="输入 5 2_2016-2018年财政规划附表(2)" xfId="13969"/>
    <cellStyle name="输入 5 3" xfId="13970"/>
    <cellStyle name="输入 5 3 10" xfId="13971"/>
    <cellStyle name="输入 7 15" xfId="13972"/>
    <cellStyle name="输入 5 3 11" xfId="13973"/>
    <cellStyle name="输入 5 3 12" xfId="13974"/>
    <cellStyle name="输入 5 3 13" xfId="13975"/>
    <cellStyle name="输入 5 3 14" xfId="13976"/>
    <cellStyle name="输入 5 3 15" xfId="13977"/>
    <cellStyle name="输入 5 3 2" xfId="13978"/>
    <cellStyle name="输入 7 3" xfId="13979"/>
    <cellStyle name="注释 4" xfId="13980"/>
    <cellStyle name="输入 5 3 2 2" xfId="13981"/>
    <cellStyle name="输入 7 3 2" xfId="13982"/>
    <cellStyle name="注释 4 2" xfId="13983"/>
    <cellStyle name="输入 5 3 2 3" xfId="13984"/>
    <cellStyle name="输入 7 3 3" xfId="13985"/>
    <cellStyle name="注释 4 3" xfId="13986"/>
    <cellStyle name="输入 5 3 2 4" xfId="13987"/>
    <cellStyle name="输入 7 3 4" xfId="13988"/>
    <cellStyle name="注释 4 4" xfId="13989"/>
    <cellStyle name="输入 5 3 2 5" xfId="13990"/>
    <cellStyle name="输入 7 3 5" xfId="13991"/>
    <cellStyle name="注释 4 5" xfId="13992"/>
    <cellStyle name="输入 5 3 3" xfId="13993"/>
    <cellStyle name="输入 7 4" xfId="13994"/>
    <cellStyle name="注释 5" xfId="13995"/>
    <cellStyle name="输入 5 3 3 12" xfId="13996"/>
    <cellStyle name="注释 5 12" xfId="13997"/>
    <cellStyle name="输入 5 3 3 13" xfId="13998"/>
    <cellStyle name="注释 5 13" xfId="13999"/>
    <cellStyle name="输入 5 3 3 2" xfId="14000"/>
    <cellStyle name="注释 5 2" xfId="14001"/>
    <cellStyle name="输入 5 3 3 3" xfId="14002"/>
    <cellStyle name="注释 5 3" xfId="14003"/>
    <cellStyle name="输入 5 3 3 4" xfId="14004"/>
    <cellStyle name="注释 5 4" xfId="14005"/>
    <cellStyle name="输入 5 3 3 5" xfId="14006"/>
    <cellStyle name="注释 5 5" xfId="14007"/>
    <cellStyle name="输入 5 3 3 6" xfId="14008"/>
    <cellStyle name="注释 2 2 2 3 2" xfId="14009"/>
    <cellStyle name="注释 5 6" xfId="14010"/>
    <cellStyle name="输入 5 3 3 7" xfId="14011"/>
    <cellStyle name="注释 2 2 2 3 3" xfId="14012"/>
    <cellStyle name="注释 5 7" xfId="14013"/>
    <cellStyle name="输入 5 3 3 8" xfId="14014"/>
    <cellStyle name="注释 2 2 2 3 4" xfId="14015"/>
    <cellStyle name="注释 5 8" xfId="14016"/>
    <cellStyle name="输入 5 3 3 9" xfId="14017"/>
    <cellStyle name="注释 2 2 2 3 5" xfId="14018"/>
    <cellStyle name="注释 5 9" xfId="14019"/>
    <cellStyle name="输入 5 3 4" xfId="14020"/>
    <cellStyle name="输入 7 5" xfId="14021"/>
    <cellStyle name="注释 6" xfId="14022"/>
    <cellStyle name="输入 5 3 5" xfId="14023"/>
    <cellStyle name="输入 7 6" xfId="14024"/>
    <cellStyle name="注释 7" xfId="14025"/>
    <cellStyle name="输入 5 3 6" xfId="14026"/>
    <cellStyle name="输入 7 7" xfId="14027"/>
    <cellStyle name="注释 8" xfId="14028"/>
    <cellStyle name="输入 5 3 7" xfId="14029"/>
    <cellStyle name="输入 7 8" xfId="14030"/>
    <cellStyle name="注释 9" xfId="14031"/>
    <cellStyle name="输入 5 3 8" xfId="14032"/>
    <cellStyle name="输入 7 9" xfId="14033"/>
    <cellStyle name="输入 5 3 9" xfId="14034"/>
    <cellStyle name="输入 5 4" xfId="14035"/>
    <cellStyle name="输入 5 4 2" xfId="14036"/>
    <cellStyle name="输入 8 3" xfId="14037"/>
    <cellStyle name="输入 5 4 3" xfId="14038"/>
    <cellStyle name="输入 8 4" xfId="14039"/>
    <cellStyle name="输入 5 4 4" xfId="14040"/>
    <cellStyle name="输入 8 5" xfId="14041"/>
    <cellStyle name="输入 5 4 5" xfId="14042"/>
    <cellStyle name="输入 8 6" xfId="14043"/>
    <cellStyle name="输入 5 5" xfId="14044"/>
    <cellStyle name="输入 5 5 10" xfId="14045"/>
    <cellStyle name="输入 5 5 8" xfId="14046"/>
    <cellStyle name="输入 5 5 9" xfId="14047"/>
    <cellStyle name="输入 5 6" xfId="14048"/>
    <cellStyle name="输入 5 7" xfId="14049"/>
    <cellStyle name="输入 5 8" xfId="14050"/>
    <cellStyle name="输入 5 9" xfId="14051"/>
    <cellStyle name="输入 5_2015.1.3县级预算表" xfId="14052"/>
    <cellStyle name="输入 6" xfId="14053"/>
    <cellStyle name="输入 6 13" xfId="14054"/>
    <cellStyle name="输入 6 14" xfId="14055"/>
    <cellStyle name="输入 6 2" xfId="14056"/>
    <cellStyle name="输入 6 2 2" xfId="14057"/>
    <cellStyle name="输入 6 2 3" xfId="14058"/>
    <cellStyle name="输入 6 2 4" xfId="14059"/>
    <cellStyle name="输入 6 2 5" xfId="14060"/>
    <cellStyle name="输入 6 3 10" xfId="14061"/>
    <cellStyle name="输入 6 3 11" xfId="14062"/>
    <cellStyle name="输入 6 3 12" xfId="14063"/>
    <cellStyle name="输入 6 3 13" xfId="14064"/>
    <cellStyle name="输入 6 3 6" xfId="14065"/>
    <cellStyle name="输入 6 3 7" xfId="14066"/>
    <cellStyle name="输入 6 3 8" xfId="14067"/>
    <cellStyle name="输入 6 3 9" xfId="14068"/>
    <cellStyle name="输入 6_2016-2018年财政规划附表(2)" xfId="14069"/>
    <cellStyle name="输入 7" xfId="14070"/>
    <cellStyle name="输入 7 10" xfId="14071"/>
    <cellStyle name="输入 7 11" xfId="14072"/>
    <cellStyle name="输入 7 12" xfId="14073"/>
    <cellStyle name="输入 7 13" xfId="14074"/>
    <cellStyle name="输入 7 14" xfId="14075"/>
    <cellStyle name="输入 7 2" xfId="14076"/>
    <cellStyle name="注释 3" xfId="14077"/>
    <cellStyle name="输入 7 2 2" xfId="14078"/>
    <cellStyle name="注释 3 2" xfId="14079"/>
    <cellStyle name="输入 7 2 3" xfId="14080"/>
    <cellStyle name="注释 3 3" xfId="14081"/>
    <cellStyle name="输入 7 2 4" xfId="14082"/>
    <cellStyle name="注释 3 4" xfId="14083"/>
    <cellStyle name="输入 7 2 5" xfId="14084"/>
    <cellStyle name="注释 3 5" xfId="14085"/>
    <cellStyle name="输入 7 3 12" xfId="14086"/>
    <cellStyle name="注释 4 12" xfId="14087"/>
    <cellStyle name="输入 7 3 13" xfId="14088"/>
    <cellStyle name="注释 4 13" xfId="14089"/>
    <cellStyle name="输入 7 3 6" xfId="14090"/>
    <cellStyle name="注释 2 2 2 2 2" xfId="14091"/>
    <cellStyle name="注释 4 6" xfId="14092"/>
    <cellStyle name="输入 7 3 7" xfId="14093"/>
    <cellStyle name="注释 2 2 2 2 3" xfId="14094"/>
    <cellStyle name="注释 4 7" xfId="14095"/>
    <cellStyle name="输入 7 3 8" xfId="14096"/>
    <cellStyle name="注释 2 2 2 2 4" xfId="14097"/>
    <cellStyle name="注释 4 8" xfId="14098"/>
    <cellStyle name="输入 7 3 9" xfId="14099"/>
    <cellStyle name="注释 2 2 2 2 5" xfId="14100"/>
    <cellStyle name="注释 4 9" xfId="14101"/>
    <cellStyle name="输入 7_2016-2018年财政规划附表(2)" xfId="14102"/>
    <cellStyle name="输入 8" xfId="14103"/>
    <cellStyle name="输入 8 10" xfId="14104"/>
    <cellStyle name="输入 8 11" xfId="14105"/>
    <cellStyle name="输入 8 12" xfId="14106"/>
    <cellStyle name="输入 8 13" xfId="14107"/>
    <cellStyle name="输入 8 2" xfId="14108"/>
    <cellStyle name="输入 8 7" xfId="14109"/>
    <cellStyle name="输入 8 8" xfId="14110"/>
    <cellStyle name="输入 8 9" xfId="14111"/>
    <cellStyle name="输入 9" xfId="14112"/>
    <cellStyle name="注释 10" xfId="14113"/>
    <cellStyle name="注释 11" xfId="14114"/>
    <cellStyle name="注释 12" xfId="14115"/>
    <cellStyle name="注释 2" xfId="14116"/>
    <cellStyle name="注释 2 10" xfId="14117"/>
    <cellStyle name="注释 2 11" xfId="14118"/>
    <cellStyle name="注释 2 12" xfId="14119"/>
    <cellStyle name="注释 2 13" xfId="14120"/>
    <cellStyle name="注释 2 14" xfId="14121"/>
    <cellStyle name="注释 2 15" xfId="14122"/>
    <cellStyle name="注释 2 16" xfId="14123"/>
    <cellStyle name="注释 2 17" xfId="14124"/>
    <cellStyle name="注释 2 18" xfId="14125"/>
    <cellStyle name="注释 2 2" xfId="14126"/>
    <cellStyle name="注释 2 2 10" xfId="14127"/>
    <cellStyle name="注释 2 2 11" xfId="14128"/>
    <cellStyle name="注释 2 2 12" xfId="14129"/>
    <cellStyle name="注释 2 2 13" xfId="14130"/>
    <cellStyle name="注释 2 2 14" xfId="14131"/>
    <cellStyle name="注释 2 2 15" xfId="14132"/>
    <cellStyle name="注释 2 2 16" xfId="14133"/>
    <cellStyle name="注释 2 2 2 2" xfId="14134"/>
    <cellStyle name="注释 2 2 2 3" xfId="14135"/>
    <cellStyle name="注释 2 2 2 3 6" xfId="14136"/>
    <cellStyle name="注释 2 2 2 3 7" xfId="14137"/>
    <cellStyle name="注释 2 2 2 3 8" xfId="14138"/>
    <cellStyle name="注释 2 2 2 3 9" xfId="14139"/>
    <cellStyle name="注释 2 2 2 4" xfId="14140"/>
    <cellStyle name="注释 2 2 2 5" xfId="14141"/>
    <cellStyle name="注释 2 2 2 6" xfId="14142"/>
    <cellStyle name="注释 4 2 2 2 2" xfId="14143"/>
    <cellStyle name="注释 2 2 2 7" xfId="14144"/>
    <cellStyle name="注释 4 2 2 2 3" xfId="14145"/>
    <cellStyle name="注释 2 2 2 8" xfId="14146"/>
    <cellStyle name="注释 4 2 2 2 4" xfId="14147"/>
    <cellStyle name="注释 2 2 2 9" xfId="14148"/>
    <cellStyle name="注释 4 2 2 2 5" xfId="14149"/>
    <cellStyle name="注释 2 2 3 2" xfId="14150"/>
    <cellStyle name="注释 2 2 3 3" xfId="14151"/>
    <cellStyle name="注释 2 2 3 4" xfId="14152"/>
    <cellStyle name="注释 2 2 3 5" xfId="14153"/>
    <cellStyle name="注释 2 2 4 2" xfId="14154"/>
    <cellStyle name="注释 2 2 4 3" xfId="14155"/>
    <cellStyle name="注释 2 2 4 4" xfId="14156"/>
    <cellStyle name="注释 2 2 4 5" xfId="14157"/>
    <cellStyle name="注释 2 2 4 6" xfId="14158"/>
    <cellStyle name="注释 2 2 4 7" xfId="14159"/>
    <cellStyle name="注释 2 2 4 8" xfId="14160"/>
    <cellStyle name="注释 2 2 4 9" xfId="14161"/>
    <cellStyle name="注释 2 2 8" xfId="14162"/>
    <cellStyle name="注释 2 2 9" xfId="14163"/>
    <cellStyle name="注释 2 3" xfId="14164"/>
    <cellStyle name="注释 2 3 10" xfId="14165"/>
    <cellStyle name="注释 2 3 11" xfId="14166"/>
    <cellStyle name="注释 2 3 12" xfId="14167"/>
    <cellStyle name="注释 2 3 13" xfId="14168"/>
    <cellStyle name="注释 2 3 14" xfId="14169"/>
    <cellStyle name="注释 2 3 15" xfId="14170"/>
    <cellStyle name="注释 2 3 2" xfId="14171"/>
    <cellStyle name="注释 2 3 2 2" xfId="14172"/>
    <cellStyle name="注释 2 3 2 3" xfId="14173"/>
    <cellStyle name="注释 2 3 3" xfId="14174"/>
    <cellStyle name="注释 2 3 3 10" xfId="14175"/>
    <cellStyle name="注释 2 3 3 11" xfId="14176"/>
    <cellStyle name="注释 2 3 3 12" xfId="14177"/>
    <cellStyle name="注释 2 3 3 2" xfId="14178"/>
    <cellStyle name="注释 2 3 3 3" xfId="14179"/>
    <cellStyle name="注释 2 3 3 4" xfId="14180"/>
    <cellStyle name="注释 2 3 3 5" xfId="14181"/>
    <cellStyle name="注释 2 3 3 6" xfId="14182"/>
    <cellStyle name="注释 2 3 3 7" xfId="14183"/>
    <cellStyle name="注释 2 3 3 8" xfId="14184"/>
    <cellStyle name="注释 2 3 3 9" xfId="14185"/>
    <cellStyle name="注释 2 3 4" xfId="14186"/>
    <cellStyle name="注释 2 3 5" xfId="14187"/>
    <cellStyle name="注释 2 3 6" xfId="14188"/>
    <cellStyle name="注释 2 3 7" xfId="14189"/>
    <cellStyle name="注释 2 3 8" xfId="14190"/>
    <cellStyle name="注释 2 4" xfId="14191"/>
    <cellStyle name="注释 2 4 10" xfId="14192"/>
    <cellStyle name="注释 2 4 11" xfId="14193"/>
    <cellStyle name="注释 2 4 12" xfId="14194"/>
    <cellStyle name="注释 2 4 13" xfId="14195"/>
    <cellStyle name="注释 2 4 2" xfId="14196"/>
    <cellStyle name="注释 2 4 2 2" xfId="14197"/>
    <cellStyle name="注释 2 4 2 3" xfId="14198"/>
    <cellStyle name="注释 2 4 2 4" xfId="14199"/>
    <cellStyle name="注释 2 4 2 5" xfId="14200"/>
    <cellStyle name="注释 2 4 3" xfId="14201"/>
    <cellStyle name="注释 2 4 3 10" xfId="14202"/>
    <cellStyle name="注释 2 4 3 2" xfId="14203"/>
    <cellStyle name="注释 2 4 3 3" xfId="14204"/>
    <cellStyle name="注释 2 4 3 4" xfId="14205"/>
    <cellStyle name="注释 2 4 3 5" xfId="14206"/>
    <cellStyle name="注释 2 4 3 6" xfId="14207"/>
    <cellStyle name="注释 2 4 3 7" xfId="14208"/>
    <cellStyle name="注释 2 4 3 8" xfId="14209"/>
    <cellStyle name="注释 2 4 3 9" xfId="14210"/>
    <cellStyle name="注释 2 4 4" xfId="14211"/>
    <cellStyle name="注释 2 4 5" xfId="14212"/>
    <cellStyle name="注释 2 4 6" xfId="14213"/>
    <cellStyle name="注释 2 4 7" xfId="14214"/>
    <cellStyle name="注释 2 4 8" xfId="14215"/>
    <cellStyle name="注释 2 4 9" xfId="14216"/>
    <cellStyle name="注释 2 5" xfId="14217"/>
    <cellStyle name="注释 2 5 2" xfId="14218"/>
    <cellStyle name="注释 2 6" xfId="14219"/>
    <cellStyle name="注释 2 6 2" xfId="14220"/>
    <cellStyle name="注释 2 7" xfId="14221"/>
    <cellStyle name="注释 2 8" xfId="14222"/>
    <cellStyle name="注释 2 9" xfId="14223"/>
    <cellStyle name="注释 3 10" xfId="14224"/>
    <cellStyle name="注释 3 11" xfId="14225"/>
    <cellStyle name="注释 3 12" xfId="14226"/>
    <cellStyle name="注释 3 13" xfId="14227"/>
    <cellStyle name="注释 3 14" xfId="14228"/>
    <cellStyle name="注释 3 15" xfId="14229"/>
    <cellStyle name="注释 3 16" xfId="14230"/>
    <cellStyle name="注释 3 17" xfId="14231"/>
    <cellStyle name="注释 3 18" xfId="14232"/>
    <cellStyle name="注释 3 2 10" xfId="14233"/>
    <cellStyle name="注释 3 2 11" xfId="14234"/>
    <cellStyle name="注释 3 2 12" xfId="14235"/>
    <cellStyle name="注释 3 2 13" xfId="14236"/>
    <cellStyle name="注释 3 2 14" xfId="14237"/>
    <cellStyle name="注释 3 2 15" xfId="14238"/>
    <cellStyle name="注释 3 2 16" xfId="14239"/>
    <cellStyle name="注释 3 2 2 10" xfId="14240"/>
    <cellStyle name="注释 3 2 2 11" xfId="14241"/>
    <cellStyle name="注释 3 2 2 12" xfId="14242"/>
    <cellStyle name="注释 3 2 2 13" xfId="14243"/>
    <cellStyle name="注释 3 2 2 14" xfId="14244"/>
    <cellStyle name="注释 3 2 2 15" xfId="14245"/>
    <cellStyle name="注释 3 2 2 2 5" xfId="14246"/>
    <cellStyle name="注释 3 2 2 3 10" xfId="14247"/>
    <cellStyle name="注释 3 2 2 3 11" xfId="14248"/>
    <cellStyle name="注释 3 2 2 3 12" xfId="14249"/>
    <cellStyle name="注释 3 2 2 3 13" xfId="14250"/>
    <cellStyle name="注释 3 2 2 3 2" xfId="14251"/>
    <cellStyle name="注释 3 2 2 3 3" xfId="14252"/>
    <cellStyle name="注释 3 2 2 3 4" xfId="14253"/>
    <cellStyle name="注释 3 2 2 3 5" xfId="14254"/>
    <cellStyle name="注释 3 2 2 3 6" xfId="14255"/>
    <cellStyle name="常规_2007年云南省向人大报送政府收支预算表格式编制过程表 2 2 2" xfId="14256"/>
    <cellStyle name="注释 3 2 2 3 7" xfId="14257"/>
    <cellStyle name="注释 3 2 2 3 8" xfId="14258"/>
    <cellStyle name="注释 3 2 2 3 9" xfId="14259"/>
    <cellStyle name="注释 3 2 2 8" xfId="14260"/>
    <cellStyle name="注释 3 2 2 9" xfId="14261"/>
    <cellStyle name="注释 3 2 3 2" xfId="14262"/>
    <cellStyle name="注释 3 2 3 3" xfId="14263"/>
    <cellStyle name="注释 3 2 3 4" xfId="14264"/>
    <cellStyle name="注释 3 2 3 5" xfId="14265"/>
    <cellStyle name="注释 3 2 4 11" xfId="14266"/>
    <cellStyle name="注释 3 2 4 12" xfId="14267"/>
    <cellStyle name="注释 3 2 4 13" xfId="14268"/>
    <cellStyle name="注释 3 2 4 2" xfId="14269"/>
    <cellStyle name="注释 3 2 4 3" xfId="14270"/>
    <cellStyle name="注释 3 2 4 4" xfId="14271"/>
    <cellStyle name="注释 3 2 4 5" xfId="14272"/>
    <cellStyle name="注释 3 2 8" xfId="14273"/>
    <cellStyle name="注释 3 2 9" xfId="14274"/>
    <cellStyle name="注释 3 3 2" xfId="14275"/>
    <cellStyle name="注释 3 3 2 2" xfId="14276"/>
    <cellStyle name="注释 3 3 2 3" xfId="14277"/>
    <cellStyle name="注释 3 3 2 4" xfId="14278"/>
    <cellStyle name="注释 3 3 2 5" xfId="14279"/>
    <cellStyle name="注释 3 3 3" xfId="14280"/>
    <cellStyle name="注释 3 3 3 10" xfId="14281"/>
    <cellStyle name="注释 3 3 3 11" xfId="14282"/>
    <cellStyle name="注释 3 3 3 12" xfId="14283"/>
    <cellStyle name="注释 3 3 3 13" xfId="14284"/>
    <cellStyle name="注释 3 3 3 2" xfId="14285"/>
    <cellStyle name="注释 3 3 3 3" xfId="14286"/>
    <cellStyle name="注释 3 3 3 4" xfId="14287"/>
    <cellStyle name="注释 3 3 3 5" xfId="14288"/>
    <cellStyle name="注释 3 3 3 6" xfId="14289"/>
    <cellStyle name="注释 3 3 3 7" xfId="14290"/>
    <cellStyle name="注释 3 3 3 8" xfId="14291"/>
    <cellStyle name="注释 3 3 3 9" xfId="14292"/>
    <cellStyle name="注释 3 3 4" xfId="14293"/>
    <cellStyle name="注释 3 3 5" xfId="14294"/>
    <cellStyle name="注释 3 3 6" xfId="14295"/>
    <cellStyle name="注释 3 3 7" xfId="14296"/>
    <cellStyle name="注释 3 3 8" xfId="14297"/>
    <cellStyle name="注释 3 3 9" xfId="14298"/>
    <cellStyle name="注释 3 4 10" xfId="14299"/>
    <cellStyle name="注释 3 4 11" xfId="14300"/>
    <cellStyle name="注释 3 4 12" xfId="14301"/>
    <cellStyle name="注释 3 4 13" xfId="14302"/>
    <cellStyle name="注释 3 4 14" xfId="14303"/>
    <cellStyle name="注释 3 4 15" xfId="14304"/>
    <cellStyle name="注释 3 4 2" xfId="14305"/>
    <cellStyle name="注释 3 4 2 2" xfId="14306"/>
    <cellStyle name="注释 3 4 2 3" xfId="14307"/>
    <cellStyle name="注释 3 4 2 4" xfId="14308"/>
    <cellStyle name="注释 3 4 2 5" xfId="14309"/>
    <cellStyle name="注释 3 4 3 2" xfId="14310"/>
    <cellStyle name="注释 3 4 3 3" xfId="14311"/>
    <cellStyle name="注释 3 4 3 4" xfId="14312"/>
    <cellStyle name="注释 3 4 3 5" xfId="14313"/>
    <cellStyle name="注释 3 4 3 6" xfId="14314"/>
    <cellStyle name="注释 3 4 3 7" xfId="14315"/>
    <cellStyle name="注释 3 4 3 8" xfId="14316"/>
    <cellStyle name="注释 3 4 3 9" xfId="14317"/>
    <cellStyle name="注释 3 4 7" xfId="14318"/>
    <cellStyle name="注释 3 4 8" xfId="14319"/>
    <cellStyle name="注释 3 4 9" xfId="14320"/>
    <cellStyle name="注释 3 5 2" xfId="14321"/>
    <cellStyle name="注释 3 6 2" xfId="14322"/>
    <cellStyle name="注释 4 14" xfId="14323"/>
    <cellStyle name="注释 4 15" xfId="14324"/>
    <cellStyle name="注释 4 16" xfId="14325"/>
    <cellStyle name="注释 4 17" xfId="14326"/>
    <cellStyle name="注释 4 18" xfId="14327"/>
    <cellStyle name="注释 4 2 12" xfId="14328"/>
    <cellStyle name="注释 4 2 13" xfId="14329"/>
    <cellStyle name="注释 4 2 14" xfId="14330"/>
    <cellStyle name="注释 4 2 15" xfId="14331"/>
    <cellStyle name="注释 4 2 16" xfId="14332"/>
    <cellStyle name="注释 4 2 2" xfId="14333"/>
    <cellStyle name="注释 4 2 2 10" xfId="14334"/>
    <cellStyle name="注释 4 2 2 11" xfId="14335"/>
    <cellStyle name="注释 4 2 2 12" xfId="14336"/>
    <cellStyle name="注释 4 2 2 13" xfId="14337"/>
    <cellStyle name="注释 4 2 2 14" xfId="14338"/>
    <cellStyle name="注释 4 2 2 15" xfId="14339"/>
    <cellStyle name="注释 4 2 2 2" xfId="14340"/>
    <cellStyle name="注释 4 2 2 3" xfId="14341"/>
    <cellStyle name="注释 4 2 2 3 10" xfId="14342"/>
    <cellStyle name="注释 4 2 2 3 11" xfId="14343"/>
    <cellStyle name="注释 4 2 2 3 12" xfId="14344"/>
    <cellStyle name="注释 4 2 2 3 13" xfId="14345"/>
    <cellStyle name="注释 4 2 2 3 2" xfId="14346"/>
    <cellStyle name="注释 4 2 2 3 3" xfId="14347"/>
    <cellStyle name="注释 4 2 2 3 4" xfId="14348"/>
    <cellStyle name="注释 4 2 2 3 5" xfId="14349"/>
    <cellStyle name="注释 4 2 2 3 6" xfId="14350"/>
    <cellStyle name="注释 4 2 2 3 7" xfId="14351"/>
    <cellStyle name="注释 4 2 2 3 8" xfId="14352"/>
    <cellStyle name="注释 4 2 2 3 9" xfId="14353"/>
    <cellStyle name="注释 4 2 2 4" xfId="14354"/>
    <cellStyle name="注释 4 2 3" xfId="14355"/>
    <cellStyle name="注释 4 2 3 2" xfId="14356"/>
    <cellStyle name="注释 4 2 3 3" xfId="14357"/>
    <cellStyle name="注释 4 2 3 4" xfId="14358"/>
    <cellStyle name="注释 4 2 4" xfId="14359"/>
    <cellStyle name="注释 4 2 4 10" xfId="14360"/>
    <cellStyle name="注释 4 2 4 11" xfId="14361"/>
    <cellStyle name="注释 4 2 4 12" xfId="14362"/>
    <cellStyle name="注释 4 2 4 13" xfId="14363"/>
    <cellStyle name="注释 4 2 4 2" xfId="14364"/>
    <cellStyle name="注释 4 2 4 3" xfId="14365"/>
    <cellStyle name="注释 4 2 4 4" xfId="14366"/>
    <cellStyle name="注释 4 2 5" xfId="14367"/>
    <cellStyle name="注释 4 2 6" xfId="14368"/>
    <cellStyle name="注释 4 2 7" xfId="14369"/>
    <cellStyle name="注释 4 2 8" xfId="14370"/>
    <cellStyle name="注释 4 2 9" xfId="14371"/>
    <cellStyle name="注释 4 3 10" xfId="14372"/>
    <cellStyle name="注释 4 3 2" xfId="14373"/>
    <cellStyle name="注释 4 3 2 2" xfId="14374"/>
    <cellStyle name="注释 4 3 2 3" xfId="14375"/>
    <cellStyle name="注释 4 3 2 4" xfId="14376"/>
    <cellStyle name="注释 4 3 3" xfId="14377"/>
    <cellStyle name="注释 4 3 3 10" xfId="14378"/>
    <cellStyle name="注释 4 3 3 2" xfId="14379"/>
    <cellStyle name="注释 4 3 3 3" xfId="14380"/>
    <cellStyle name="注释 4 3 3 4" xfId="14381"/>
    <cellStyle name="注释 4 3 4" xfId="14382"/>
    <cellStyle name="注释 4 3 5" xfId="14383"/>
    <cellStyle name="注释 4 3 6" xfId="14384"/>
    <cellStyle name="注释 4 3 7" xfId="14385"/>
    <cellStyle name="注释 4 3 8" xfId="14386"/>
    <cellStyle name="注释 4 3 9" xfId="14387"/>
    <cellStyle name="注释 4 4 10" xfId="14388"/>
    <cellStyle name="注释 4 4 15" xfId="14389"/>
    <cellStyle name="注释 4 4 2 2" xfId="14390"/>
    <cellStyle name="注释 4 4 2 3" xfId="14391"/>
    <cellStyle name="注释 4 4 2 4" xfId="14392"/>
    <cellStyle name="注释 4 4 3 10" xfId="14393"/>
    <cellStyle name="注释 4 4 3 11" xfId="14394"/>
    <cellStyle name="注释 4 4 3 12" xfId="14395"/>
    <cellStyle name="注释 4 4 3 13" xfId="14396"/>
    <cellStyle name="注释 4 4 3 2" xfId="14397"/>
    <cellStyle name="注释 4 4 3 3" xfId="14398"/>
    <cellStyle name="注释 4 4 7" xfId="14399"/>
    <cellStyle name="注释 4 4 8" xfId="14400"/>
    <cellStyle name="注释 4 4 9" xfId="14401"/>
    <cellStyle name="注释 4 6 2" xfId="14402"/>
    <cellStyle name="注释 5 15" xfId="14403"/>
    <cellStyle name="注释 5 16" xfId="14404"/>
    <cellStyle name="注释 5 17" xfId="14405"/>
    <cellStyle name="注释 5 2 10" xfId="14406"/>
    <cellStyle name="注释 5 2 11" xfId="14407"/>
    <cellStyle name="注释 5 2 13" xfId="14408"/>
    <cellStyle name="注释 5 2 14" xfId="14409"/>
    <cellStyle name="注释 5 2 15" xfId="14410"/>
    <cellStyle name="注释 5 2 2" xfId="14411"/>
    <cellStyle name="注释 5 2 3" xfId="14412"/>
    <cellStyle name="注释 5 2 3 10" xfId="14413"/>
    <cellStyle name="注释 5 2 3 11" xfId="14414"/>
    <cellStyle name="注释 5 2 3 12" xfId="14415"/>
    <cellStyle name="注释 5 2 3 13" xfId="14416"/>
    <cellStyle name="注释 5 2 3 2" xfId="14417"/>
    <cellStyle name="注释 5 2 3 3" xfId="14418"/>
    <cellStyle name="注释 5 2 3 4" xfId="14419"/>
    <cellStyle name="注释 5 2 3 6" xfId="14420"/>
    <cellStyle name="注释 5 2 3 7" xfId="14421"/>
    <cellStyle name="注释 5 2 3 8" xfId="14422"/>
    <cellStyle name="注释 5 2 3 9" xfId="14423"/>
    <cellStyle name="注释 5 2 4" xfId="14424"/>
    <cellStyle name="注释 5 2 5" xfId="14425"/>
    <cellStyle name="注释 5 2 6" xfId="14426"/>
    <cellStyle name="注释 5 2 7" xfId="14427"/>
    <cellStyle name="注释 5 2 8" xfId="14428"/>
    <cellStyle name="注释 5 2 9" xfId="14429"/>
    <cellStyle name="注释 5 3 10" xfId="14430"/>
    <cellStyle name="注释 5 3 11" xfId="14431"/>
    <cellStyle name="注释 5 3 12" xfId="14432"/>
    <cellStyle name="注释 5 3 13" xfId="14433"/>
    <cellStyle name="注释 5 3 14" xfId="14434"/>
    <cellStyle name="注释 5 3 15" xfId="14435"/>
    <cellStyle name="注释 5 3 2" xfId="14436"/>
    <cellStyle name="注释 5 3 2 5" xfId="14437"/>
    <cellStyle name="注释 5 3 3" xfId="14438"/>
    <cellStyle name="注释 5 3 3 2" xfId="14439"/>
    <cellStyle name="注释 5 3 3 3" xfId="14440"/>
    <cellStyle name="注释 5 3 3 4" xfId="14441"/>
    <cellStyle name="注释 5 3 3 5" xfId="14442"/>
    <cellStyle name="注释 5 3 3 6" xfId="14443"/>
    <cellStyle name="注释 5 3 3 7" xfId="14444"/>
    <cellStyle name="注释 5 3 3 8" xfId="14445"/>
    <cellStyle name="注释 5 3 3 9" xfId="14446"/>
    <cellStyle name="注释 5 3 4" xfId="14447"/>
    <cellStyle name="注释 5 3 5" xfId="14448"/>
    <cellStyle name="注释 5 3 6" xfId="14449"/>
    <cellStyle name="注释 5 3 7" xfId="14450"/>
    <cellStyle name="注释 5 3 8" xfId="14451"/>
    <cellStyle name="注释 5 3 9" xfId="14452"/>
    <cellStyle name="注释 5 4 2" xfId="14453"/>
    <cellStyle name="注释 5 4 3" xfId="14454"/>
    <cellStyle name="注释 5 4 4" xfId="14455"/>
    <cellStyle name="注释 5 4 5" xfId="14456"/>
    <cellStyle name="注释 5 5 2" xfId="14457"/>
    <cellStyle name="注释 6 12" xfId="14458"/>
    <cellStyle name="注释 6 13" xfId="14459"/>
    <cellStyle name="注释 6 14" xfId="14460"/>
    <cellStyle name="注释 6 15" xfId="14461"/>
    <cellStyle name="注释 6 2 5" xfId="14462"/>
    <cellStyle name="注释 6 3 10" xfId="14463"/>
    <cellStyle name="注释 6 3 11" xfId="14464"/>
    <cellStyle name="注释 6 3 12" xfId="14465"/>
    <cellStyle name="注释 6 3 13" xfId="14466"/>
    <cellStyle name="注释 6 3 2" xfId="14467"/>
    <cellStyle name="注释 6 3 3" xfId="14468"/>
    <cellStyle name="注释 6 3 4" xfId="14469"/>
    <cellStyle name="注释 6 3 5" xfId="14470"/>
    <cellStyle name="注释 6 3 6" xfId="14471"/>
    <cellStyle name="注释 6 3 7" xfId="14472"/>
    <cellStyle name="注释 6 3 8" xfId="14473"/>
    <cellStyle name="注释 6 3 9" xfId="14474"/>
    <cellStyle name="注释 6 5" xfId="14475"/>
    <cellStyle name="注释 7 11" xfId="14476"/>
    <cellStyle name="注释 7 12" xfId="14477"/>
    <cellStyle name="注释 7 13" xfId="14478"/>
    <cellStyle name="注释 7 2" xfId="14479"/>
    <cellStyle name="注释 7 2 2" xfId="14480"/>
    <cellStyle name="注释 7 2 3" xfId="14481"/>
    <cellStyle name="注释 7 2 4" xfId="14482"/>
    <cellStyle name="注释 7 2 5" xfId="14483"/>
    <cellStyle name="注释 7 3" xfId="14484"/>
    <cellStyle name="注释 7 3 10" xfId="14485"/>
    <cellStyle name="注释 7 3 11" xfId="14486"/>
    <cellStyle name="注释 7 3 12" xfId="14487"/>
    <cellStyle name="注释 7 3 13" xfId="14488"/>
    <cellStyle name="注释 7 3 2" xfId="14489"/>
    <cellStyle name="注释 7 3 3" xfId="14490"/>
    <cellStyle name="注释 7 3 4" xfId="14491"/>
    <cellStyle name="注释 7 3 5" xfId="14492"/>
    <cellStyle name="注释 7 3 6" xfId="14493"/>
    <cellStyle name="注释 7 3 7" xfId="14494"/>
    <cellStyle name="注释 7 3 8" xfId="14495"/>
    <cellStyle name="注释 7 4" xfId="14496"/>
    <cellStyle name="注释 7 5" xfId="14497"/>
    <cellStyle name="注释 7 6" xfId="14498"/>
    <cellStyle name="注释 7 7" xfId="14499"/>
    <cellStyle name="注释 7 8" xfId="14500"/>
    <cellStyle name="注释 7 9" xfId="14501"/>
    <cellStyle name="注释 8 10" xfId="14502"/>
    <cellStyle name="注释 8 11" xfId="14503"/>
    <cellStyle name="注释 8 12" xfId="14504"/>
    <cellStyle name="注释 8 13" xfId="14505"/>
    <cellStyle name="注释 8 3" xfId="14506"/>
    <cellStyle name="注释 8 4" xfId="14507"/>
    <cellStyle name="注释 8 5" xfId="14508"/>
    <cellStyle name="注释 8 6" xfId="14509"/>
    <cellStyle name="注释 8 7" xfId="14510"/>
    <cellStyle name="注释 8 8" xfId="14511"/>
    <cellStyle name="注释 8 9" xfId="14512"/>
    <cellStyle name="常规 16" xfId="14513"/>
    <cellStyle name="常规_2007年云南省向人大报送政府收支预算表格式编制过程表 2" xfId="14514"/>
    <cellStyle name="常规 19 2 2" xfId="14515"/>
    <cellStyle name="常规_2007年云南省向人大报送政府收支预算表格式编制过程表" xfId="14516"/>
  </cellStyles>
  <dxfs count="2">
    <dxf>
      <font>
        <color indexed="9"/>
      </font>
    </dxf>
    <dxf>
      <font>
        <b val="1"/>
        <i val="0"/>
      </font>
    </dxf>
  </dxfs>
  <tableStyles count="0" defaultTableStyle="TableStyleMedium9"/>
  <colors>
    <mruColors>
      <color rgb="00F4C966"/>
      <color rgb="00FFFFFF"/>
      <color rgb="00F1FC72"/>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50"/>
    <pageSetUpPr fitToPage="1"/>
  </sheetPr>
  <dimension ref="A1:E92"/>
  <sheetViews>
    <sheetView showGridLines="0" showZeros="0" workbookViewId="0">
      <pane ySplit="5" topLeftCell="A75" activePane="bottomLeft" state="frozen"/>
      <selection/>
      <selection pane="bottomLeft" activeCell="O83" sqref="O83"/>
    </sheetView>
  </sheetViews>
  <sheetFormatPr defaultColWidth="8.75" defaultRowHeight="15.75" outlineLevelCol="4"/>
  <cols>
    <col min="1" max="1" width="10.5" style="374" customWidth="1"/>
    <col min="2" max="2" width="43.375" style="342" customWidth="1"/>
    <col min="3" max="3" width="11.625" style="375" customWidth="1"/>
    <col min="4" max="4" width="11.5" style="375" customWidth="1"/>
    <col min="5" max="5" width="15.9333333333333" style="117" customWidth="1"/>
    <col min="6" max="16384" width="8.75" style="117"/>
  </cols>
  <sheetData>
    <row r="1" s="117" customFormat="1" ht="20" customHeight="1" spans="1:4">
      <c r="A1" s="182" t="s">
        <v>0</v>
      </c>
      <c r="C1" s="122"/>
      <c r="D1" s="122"/>
    </row>
    <row r="2" s="118" customFormat="1" ht="30" customHeight="1" spans="1:5">
      <c r="A2" s="123" t="s">
        <v>1</v>
      </c>
      <c r="B2" s="262"/>
      <c r="C2" s="262"/>
      <c r="D2" s="262"/>
      <c r="E2" s="262"/>
    </row>
    <row r="3" s="117" customFormat="1" ht="20" customHeight="1" spans="1:5">
      <c r="A3" s="124"/>
      <c r="B3" s="117" t="str">
        <f>""</f>
        <v/>
      </c>
      <c r="C3" s="122"/>
      <c r="D3" s="376"/>
      <c r="E3" s="32" t="s">
        <v>2</v>
      </c>
    </row>
    <row r="4" s="117" customFormat="1" ht="20" customHeight="1" spans="1:5">
      <c r="A4" s="377" t="s">
        <v>3</v>
      </c>
      <c r="B4" s="343" t="s">
        <v>4</v>
      </c>
      <c r="C4" s="265" t="s">
        <v>5</v>
      </c>
      <c r="D4" s="265" t="s">
        <v>6</v>
      </c>
      <c r="E4" s="265" t="s">
        <v>7</v>
      </c>
    </row>
    <row r="5" s="117" customFormat="1" ht="20" customHeight="1" spans="1:5">
      <c r="A5" s="378"/>
      <c r="B5" s="343"/>
      <c r="C5" s="265"/>
      <c r="D5" s="265"/>
      <c r="E5" s="265"/>
    </row>
    <row r="6" s="117" customFormat="1" ht="28" customHeight="1" spans="1:5">
      <c r="A6" s="287">
        <v>101</v>
      </c>
      <c r="B6" s="379" t="s">
        <v>8</v>
      </c>
      <c r="C6" s="380">
        <f>SUM(C7:C20)</f>
        <v>36141</v>
      </c>
      <c r="D6" s="380">
        <f>SUM(D7:D20)</f>
        <v>35297</v>
      </c>
      <c r="E6" s="381">
        <f t="shared" ref="E6:E25" si="0">IF(AND(C6&lt;&gt;0,D6&lt;&gt;0),D6/C6,"")</f>
        <v>0.977</v>
      </c>
    </row>
    <row r="7" s="117" customFormat="1" ht="28" customHeight="1" spans="1:5">
      <c r="A7" s="287">
        <v>10101</v>
      </c>
      <c r="B7" s="382" t="s">
        <v>9</v>
      </c>
      <c r="C7" s="383">
        <v>16631</v>
      </c>
      <c r="D7" s="383">
        <v>16359</v>
      </c>
      <c r="E7" s="384">
        <f t="shared" si="0"/>
        <v>0.984</v>
      </c>
    </row>
    <row r="8" s="117" customFormat="1" ht="28" customHeight="1" spans="1:5">
      <c r="A8" s="287">
        <v>10104</v>
      </c>
      <c r="B8" s="382" t="s">
        <v>10</v>
      </c>
      <c r="C8" s="383">
        <v>685</v>
      </c>
      <c r="D8" s="383">
        <v>640</v>
      </c>
      <c r="E8" s="384">
        <f t="shared" si="0"/>
        <v>0.934</v>
      </c>
    </row>
    <row r="9" s="117" customFormat="1" ht="28" customHeight="1" spans="1:5">
      <c r="A9" s="287">
        <v>10106</v>
      </c>
      <c r="B9" s="382" t="s">
        <v>11</v>
      </c>
      <c r="C9" s="383">
        <v>322</v>
      </c>
      <c r="D9" s="383">
        <v>320</v>
      </c>
      <c r="E9" s="384">
        <f t="shared" si="0"/>
        <v>0.994</v>
      </c>
    </row>
    <row r="10" s="117" customFormat="1" ht="28" customHeight="1" spans="1:5">
      <c r="A10" s="287">
        <v>10107</v>
      </c>
      <c r="B10" s="382" t="s">
        <v>12</v>
      </c>
      <c r="C10" s="383">
        <v>1090</v>
      </c>
      <c r="D10" s="383">
        <v>1200</v>
      </c>
      <c r="E10" s="384">
        <f t="shared" si="0"/>
        <v>1.101</v>
      </c>
    </row>
    <row r="11" s="117" customFormat="1" ht="28" customHeight="1" spans="1:5">
      <c r="A11" s="287">
        <v>10109</v>
      </c>
      <c r="B11" s="382" t="s">
        <v>13</v>
      </c>
      <c r="C11" s="383">
        <v>1620</v>
      </c>
      <c r="D11" s="383">
        <v>1750</v>
      </c>
      <c r="E11" s="384">
        <f t="shared" si="0"/>
        <v>1.08</v>
      </c>
    </row>
    <row r="12" s="117" customFormat="1" ht="28" customHeight="1" spans="1:5">
      <c r="A12" s="287">
        <v>10110</v>
      </c>
      <c r="B12" s="382" t="s">
        <v>14</v>
      </c>
      <c r="C12" s="383">
        <v>427</v>
      </c>
      <c r="D12" s="383">
        <v>450</v>
      </c>
      <c r="E12" s="384">
        <f t="shared" si="0"/>
        <v>1.054</v>
      </c>
    </row>
    <row r="13" s="117" customFormat="1" ht="28" customHeight="1" spans="1:5">
      <c r="A13" s="287">
        <v>10111</v>
      </c>
      <c r="B13" s="382" t="s">
        <v>15</v>
      </c>
      <c r="C13" s="383">
        <v>403</v>
      </c>
      <c r="D13" s="383">
        <v>380</v>
      </c>
      <c r="E13" s="384">
        <f t="shared" si="0"/>
        <v>0.943</v>
      </c>
    </row>
    <row r="14" s="117" customFormat="1" ht="28" customHeight="1" spans="1:5">
      <c r="A14" s="287">
        <v>10112</v>
      </c>
      <c r="B14" s="382" t="s">
        <v>16</v>
      </c>
      <c r="C14" s="383">
        <v>338</v>
      </c>
      <c r="D14" s="383">
        <v>340</v>
      </c>
      <c r="E14" s="384">
        <f t="shared" si="0"/>
        <v>1.006</v>
      </c>
    </row>
    <row r="15" s="117" customFormat="1" ht="28" customHeight="1" spans="1:5">
      <c r="A15" s="287">
        <v>10113</v>
      </c>
      <c r="B15" s="382" t="s">
        <v>17</v>
      </c>
      <c r="C15" s="383">
        <v>1305</v>
      </c>
      <c r="D15" s="383">
        <v>1000</v>
      </c>
      <c r="E15" s="384">
        <f t="shared" si="0"/>
        <v>0.766</v>
      </c>
    </row>
    <row r="16" s="117" customFormat="1" ht="28" customHeight="1" spans="1:5">
      <c r="A16" s="287">
        <v>10114</v>
      </c>
      <c r="B16" s="382" t="s">
        <v>18</v>
      </c>
      <c r="C16" s="383">
        <v>897</v>
      </c>
      <c r="D16" s="383">
        <v>800</v>
      </c>
      <c r="E16" s="384">
        <f t="shared" si="0"/>
        <v>0.892</v>
      </c>
    </row>
    <row r="17" s="117" customFormat="1" ht="28" customHeight="1" spans="1:5">
      <c r="A17" s="287">
        <v>10118</v>
      </c>
      <c r="B17" s="382" t="s">
        <v>19</v>
      </c>
      <c r="C17" s="383">
        <v>1031</v>
      </c>
      <c r="D17" s="383">
        <v>1989</v>
      </c>
      <c r="E17" s="384">
        <f t="shared" si="0"/>
        <v>1.929</v>
      </c>
    </row>
    <row r="18" s="117" customFormat="1" ht="28" customHeight="1" spans="1:5">
      <c r="A18" s="287">
        <v>10119</v>
      </c>
      <c r="B18" s="382" t="s">
        <v>20</v>
      </c>
      <c r="C18" s="383">
        <v>2386</v>
      </c>
      <c r="D18" s="383">
        <v>1100</v>
      </c>
      <c r="E18" s="384">
        <f t="shared" si="0"/>
        <v>0.461</v>
      </c>
    </row>
    <row r="19" s="117" customFormat="1" ht="28" customHeight="1" spans="1:5">
      <c r="A19" s="287">
        <v>10120</v>
      </c>
      <c r="B19" s="382" t="s">
        <v>21</v>
      </c>
      <c r="C19" s="383">
        <v>8769</v>
      </c>
      <c r="D19" s="383">
        <v>8769</v>
      </c>
      <c r="E19" s="384">
        <f t="shared" si="0"/>
        <v>1</v>
      </c>
    </row>
    <row r="20" s="117" customFormat="1" ht="28" customHeight="1" spans="1:5">
      <c r="A20" s="287">
        <v>10121</v>
      </c>
      <c r="B20" s="382" t="s">
        <v>22</v>
      </c>
      <c r="C20" s="383">
        <v>237</v>
      </c>
      <c r="D20" s="383">
        <v>200</v>
      </c>
      <c r="E20" s="384">
        <f t="shared" si="0"/>
        <v>0.844</v>
      </c>
    </row>
    <row r="21" s="117" customFormat="1" ht="28" customHeight="1" spans="1:5">
      <c r="A21" s="287">
        <v>103</v>
      </c>
      <c r="B21" s="379" t="s">
        <v>23</v>
      </c>
      <c r="C21" s="380">
        <f>SUM(C22:C27)</f>
        <v>7811</v>
      </c>
      <c r="D21" s="380">
        <f>SUM(D22:D27)</f>
        <v>9974</v>
      </c>
      <c r="E21" s="381">
        <f t="shared" si="0"/>
        <v>1.277</v>
      </c>
    </row>
    <row r="22" s="117" customFormat="1" ht="28" customHeight="1" spans="1:5">
      <c r="A22" s="287">
        <v>10302</v>
      </c>
      <c r="B22" s="382" t="s">
        <v>24</v>
      </c>
      <c r="C22" s="385">
        <v>1720</v>
      </c>
      <c r="D22" s="385">
        <v>1840</v>
      </c>
      <c r="E22" s="384">
        <f t="shared" si="0"/>
        <v>1.07</v>
      </c>
    </row>
    <row r="23" s="117" customFormat="1" ht="28" customHeight="1" spans="1:5">
      <c r="A23" s="287">
        <v>10304</v>
      </c>
      <c r="B23" s="382" t="s">
        <v>25</v>
      </c>
      <c r="C23" s="385">
        <v>1148</v>
      </c>
      <c r="D23" s="385">
        <v>2243</v>
      </c>
      <c r="E23" s="384">
        <f t="shared" si="0"/>
        <v>1.954</v>
      </c>
    </row>
    <row r="24" s="117" customFormat="1" ht="28" customHeight="1" spans="1:5">
      <c r="A24" s="287">
        <v>10305</v>
      </c>
      <c r="B24" s="382" t="s">
        <v>26</v>
      </c>
      <c r="C24" s="385">
        <v>1924</v>
      </c>
      <c r="D24" s="385">
        <v>2300</v>
      </c>
      <c r="E24" s="384">
        <f t="shared" si="0"/>
        <v>1.195</v>
      </c>
    </row>
    <row r="25" s="117" customFormat="1" ht="28" customHeight="1" spans="1:5">
      <c r="A25" s="287">
        <v>10307</v>
      </c>
      <c r="B25" s="382" t="s">
        <v>27</v>
      </c>
      <c r="C25" s="385">
        <v>2526</v>
      </c>
      <c r="D25" s="385">
        <v>2877</v>
      </c>
      <c r="E25" s="384">
        <f t="shared" si="0"/>
        <v>1.139</v>
      </c>
    </row>
    <row r="26" s="117" customFormat="1" ht="28" customHeight="1" spans="1:5">
      <c r="A26" s="287">
        <v>10309</v>
      </c>
      <c r="B26" s="382" t="s">
        <v>28</v>
      </c>
      <c r="C26" s="385">
        <v>487</v>
      </c>
      <c r="D26" s="385">
        <v>714</v>
      </c>
      <c r="E26" s="384">
        <f t="shared" ref="E26:E35" si="1">IF(AND(C26&lt;&gt;0,D26&lt;&gt;0),D26/C26,"")</f>
        <v>1.466</v>
      </c>
    </row>
    <row r="27" s="117" customFormat="1" ht="28" customHeight="1" spans="1:5">
      <c r="A27" s="287">
        <v>10399</v>
      </c>
      <c r="B27" s="382" t="s">
        <v>29</v>
      </c>
      <c r="C27" s="386">
        <v>6</v>
      </c>
      <c r="D27" s="386"/>
      <c r="E27" s="384" t="str">
        <f t="shared" si="1"/>
        <v/>
      </c>
    </row>
    <row r="28" s="117" customFormat="1" ht="28" customHeight="1" spans="1:5">
      <c r="A28" s="287"/>
      <c r="B28" s="387" t="s">
        <v>30</v>
      </c>
      <c r="C28" s="380">
        <f>SUM(C6,C21)</f>
        <v>43952</v>
      </c>
      <c r="D28" s="380">
        <f>SUM(D6,D21)</f>
        <v>45271</v>
      </c>
      <c r="E28" s="381">
        <f t="shared" si="1"/>
        <v>1.03</v>
      </c>
    </row>
    <row r="29" s="117" customFormat="1" ht="28" customHeight="1" spans="1:5">
      <c r="A29" s="287">
        <v>110</v>
      </c>
      <c r="B29" s="388" t="s">
        <v>31</v>
      </c>
      <c r="C29" s="380">
        <f>SUM(C30+C34+C61)</f>
        <v>237882</v>
      </c>
      <c r="D29" s="380">
        <f>SUM(D30+D34+D61)</f>
        <v>187671</v>
      </c>
      <c r="E29" s="381">
        <f t="shared" si="1"/>
        <v>0.789</v>
      </c>
    </row>
    <row r="30" s="117" customFormat="1" ht="28" customHeight="1" spans="1:5">
      <c r="A30" s="287">
        <v>11001</v>
      </c>
      <c r="B30" s="389" t="s">
        <v>32</v>
      </c>
      <c r="C30" s="380">
        <f>SUM(C31:C33)</f>
        <v>2850</v>
      </c>
      <c r="D30" s="380">
        <f>SUM(D31:D33)</f>
        <v>2850</v>
      </c>
      <c r="E30" s="381">
        <f t="shared" si="1"/>
        <v>1</v>
      </c>
    </row>
    <row r="31" s="117" customFormat="1" ht="28" customHeight="1" spans="1:5">
      <c r="A31" s="287">
        <v>1100102</v>
      </c>
      <c r="B31" s="390" t="s">
        <v>33</v>
      </c>
      <c r="C31" s="385">
        <v>369</v>
      </c>
      <c r="D31" s="385">
        <v>369</v>
      </c>
      <c r="E31" s="384">
        <f t="shared" si="1"/>
        <v>1</v>
      </c>
    </row>
    <row r="32" s="117" customFormat="1" ht="28" customHeight="1" spans="1:5">
      <c r="A32" s="287">
        <v>1100104</v>
      </c>
      <c r="B32" s="390" t="s">
        <v>34</v>
      </c>
      <c r="C32" s="386">
        <v>1053</v>
      </c>
      <c r="D32" s="386">
        <v>1053</v>
      </c>
      <c r="E32" s="384">
        <f t="shared" si="1"/>
        <v>1</v>
      </c>
    </row>
    <row r="33" s="117" customFormat="1" ht="28" customHeight="1" spans="1:5">
      <c r="A33" s="287">
        <v>1100106</v>
      </c>
      <c r="B33" s="390" t="s">
        <v>35</v>
      </c>
      <c r="C33" s="386">
        <v>1428</v>
      </c>
      <c r="D33" s="386">
        <v>1428</v>
      </c>
      <c r="E33" s="384">
        <f t="shared" si="1"/>
        <v>1</v>
      </c>
    </row>
    <row r="34" s="117" customFormat="1" ht="28" customHeight="1" spans="1:5">
      <c r="A34" s="287">
        <v>11002</v>
      </c>
      <c r="B34" s="391" t="s">
        <v>36</v>
      </c>
      <c r="C34" s="380">
        <f>SUM(C35:C60)</f>
        <v>187210</v>
      </c>
      <c r="D34" s="380">
        <f>SUM(D35:D60)</f>
        <v>157483</v>
      </c>
      <c r="E34" s="381">
        <f t="shared" si="1"/>
        <v>0.841</v>
      </c>
    </row>
    <row r="35" s="117" customFormat="1" ht="28" customHeight="1" spans="1:5">
      <c r="A35" s="287">
        <v>1100201</v>
      </c>
      <c r="B35" s="390" t="s">
        <v>37</v>
      </c>
      <c r="C35" s="385">
        <v>3870</v>
      </c>
      <c r="D35" s="385">
        <v>3870</v>
      </c>
      <c r="E35" s="384">
        <f t="shared" si="1"/>
        <v>1</v>
      </c>
    </row>
    <row r="36" s="117" customFormat="1" ht="28" customHeight="1" spans="1:5">
      <c r="A36" s="287">
        <v>1100202</v>
      </c>
      <c r="B36" s="392" t="s">
        <v>38</v>
      </c>
      <c r="C36" s="385">
        <v>31589</v>
      </c>
      <c r="D36" s="385">
        <v>34748</v>
      </c>
      <c r="E36" s="384">
        <f t="shared" ref="E36:E69" si="2">IF(AND(C36&lt;&gt;0,D36&lt;&gt;0),D36/C36,"")</f>
        <v>1.1</v>
      </c>
    </row>
    <row r="37" s="117" customFormat="1" ht="28" customHeight="1" spans="1:5">
      <c r="A37" s="287">
        <v>1100207</v>
      </c>
      <c r="B37" s="393" t="s">
        <v>39</v>
      </c>
      <c r="C37" s="385">
        <v>9578</v>
      </c>
      <c r="D37" s="385">
        <v>9578</v>
      </c>
      <c r="E37" s="384">
        <f t="shared" si="2"/>
        <v>1</v>
      </c>
    </row>
    <row r="38" s="117" customFormat="1" ht="28" customHeight="1" spans="1:5">
      <c r="A38" s="287">
        <v>1100208</v>
      </c>
      <c r="B38" s="393" t="s">
        <v>40</v>
      </c>
      <c r="C38" s="385">
        <v>7491</v>
      </c>
      <c r="D38" s="385">
        <v>7491</v>
      </c>
      <c r="E38" s="384">
        <f t="shared" si="2"/>
        <v>1</v>
      </c>
    </row>
    <row r="39" s="117" customFormat="1" ht="28" customHeight="1" spans="1:5">
      <c r="A39" s="287">
        <v>1100214</v>
      </c>
      <c r="B39" s="393" t="s">
        <v>41</v>
      </c>
      <c r="C39" s="385">
        <v>903</v>
      </c>
      <c r="D39" s="385">
        <v>903</v>
      </c>
      <c r="E39" s="384">
        <f t="shared" si="2"/>
        <v>1</v>
      </c>
    </row>
    <row r="40" s="117" customFormat="1" ht="28" customHeight="1" spans="1:5">
      <c r="A40" s="287">
        <v>1100225</v>
      </c>
      <c r="B40" s="393" t="s">
        <v>42</v>
      </c>
      <c r="C40" s="385">
        <v>159</v>
      </c>
      <c r="D40" s="385"/>
      <c r="E40" s="384" t="str">
        <f t="shared" si="2"/>
        <v/>
      </c>
    </row>
    <row r="41" s="117" customFormat="1" ht="28" customHeight="1" spans="1:5">
      <c r="A41" s="287">
        <v>1100226</v>
      </c>
      <c r="B41" s="393" t="s">
        <v>43</v>
      </c>
      <c r="C41" s="385">
        <v>6756</v>
      </c>
      <c r="D41" s="385">
        <v>8174</v>
      </c>
      <c r="E41" s="384">
        <f t="shared" si="2"/>
        <v>1.21</v>
      </c>
    </row>
    <row r="42" s="117" customFormat="1" ht="28" customHeight="1" spans="1:5">
      <c r="A42" s="287">
        <v>1100227</v>
      </c>
      <c r="B42" s="393" t="s">
        <v>44</v>
      </c>
      <c r="C42" s="385">
        <v>9806</v>
      </c>
      <c r="D42" s="385">
        <v>9806</v>
      </c>
      <c r="E42" s="384">
        <f t="shared" si="2"/>
        <v>1</v>
      </c>
    </row>
    <row r="43" s="117" customFormat="1" ht="28" customHeight="1" spans="1:5">
      <c r="A43" s="287">
        <v>1100229</v>
      </c>
      <c r="B43" s="393" t="s">
        <v>45</v>
      </c>
      <c r="C43" s="385">
        <v>1572</v>
      </c>
      <c r="D43" s="385">
        <v>1530</v>
      </c>
      <c r="E43" s="384">
        <f t="shared" si="2"/>
        <v>0.973</v>
      </c>
    </row>
    <row r="44" s="117" customFormat="1" ht="28" customHeight="1" spans="1:5">
      <c r="A44" s="287">
        <v>1100231</v>
      </c>
      <c r="B44" s="394" t="s">
        <v>46</v>
      </c>
      <c r="C44" s="385">
        <v>20396</v>
      </c>
      <c r="D44" s="385">
        <v>30565</v>
      </c>
      <c r="E44" s="384">
        <f t="shared" si="2"/>
        <v>1.499</v>
      </c>
    </row>
    <row r="45" s="117" customFormat="1" ht="28" customHeight="1" spans="1:5">
      <c r="A45" s="287">
        <v>1100241</v>
      </c>
      <c r="B45" s="393" t="s">
        <v>47</v>
      </c>
      <c r="C45" s="385"/>
      <c r="D45" s="385"/>
      <c r="E45" s="384" t="str">
        <f t="shared" si="2"/>
        <v/>
      </c>
    </row>
    <row r="46" s="117" customFormat="1" ht="28" customHeight="1" spans="1:5">
      <c r="A46" s="287">
        <v>1100244</v>
      </c>
      <c r="B46" s="395" t="s">
        <v>48</v>
      </c>
      <c r="C46" s="385">
        <v>945</v>
      </c>
      <c r="D46" s="385">
        <v>956</v>
      </c>
      <c r="E46" s="384">
        <f t="shared" si="2"/>
        <v>1.012</v>
      </c>
    </row>
    <row r="47" s="117" customFormat="1" ht="28" customHeight="1" spans="1:5">
      <c r="A47" s="287">
        <v>1100245</v>
      </c>
      <c r="B47" s="395" t="s">
        <v>49</v>
      </c>
      <c r="C47" s="385">
        <v>14033</v>
      </c>
      <c r="D47" s="385">
        <v>11468</v>
      </c>
      <c r="E47" s="384">
        <f t="shared" si="2"/>
        <v>0.817</v>
      </c>
    </row>
    <row r="48" s="117" customFormat="1" ht="28" customHeight="1" spans="1:5">
      <c r="A48" s="287">
        <v>1100247</v>
      </c>
      <c r="B48" s="395" t="s">
        <v>50</v>
      </c>
      <c r="C48" s="385">
        <v>223</v>
      </c>
      <c r="D48" s="385">
        <v>235</v>
      </c>
      <c r="E48" s="384">
        <f t="shared" si="2"/>
        <v>1.054</v>
      </c>
    </row>
    <row r="49" s="117" customFormat="1" ht="28" customHeight="1" spans="1:5">
      <c r="A49" s="287">
        <v>1100248</v>
      </c>
      <c r="B49" s="395" t="s">
        <v>51</v>
      </c>
      <c r="C49" s="385">
        <v>22984</v>
      </c>
      <c r="D49" s="385">
        <v>14857</v>
      </c>
      <c r="E49" s="384">
        <f t="shared" si="2"/>
        <v>0.646</v>
      </c>
    </row>
    <row r="50" s="117" customFormat="1" ht="28" customHeight="1" spans="1:5">
      <c r="A50" s="287">
        <v>1100249</v>
      </c>
      <c r="B50" s="395" t="s">
        <v>52</v>
      </c>
      <c r="C50" s="385">
        <v>7250</v>
      </c>
      <c r="D50" s="385">
        <v>5001</v>
      </c>
      <c r="E50" s="384">
        <f t="shared" si="2"/>
        <v>0.69</v>
      </c>
    </row>
    <row r="51" s="117" customFormat="1" ht="28" customHeight="1" spans="1:5">
      <c r="A51" s="287">
        <v>1100250</v>
      </c>
      <c r="B51" s="395" t="s">
        <v>53</v>
      </c>
      <c r="C51" s="385">
        <v>1612</v>
      </c>
      <c r="D51" s="385">
        <v>1530</v>
      </c>
      <c r="E51" s="384">
        <f t="shared" si="2"/>
        <v>0.949</v>
      </c>
    </row>
    <row r="52" s="117" customFormat="1" ht="28" customHeight="1" spans="1:5">
      <c r="A52" s="287">
        <v>1100252</v>
      </c>
      <c r="B52" s="395" t="s">
        <v>54</v>
      </c>
      <c r="C52" s="385">
        <v>40081</v>
      </c>
      <c r="D52" s="385">
        <v>10752</v>
      </c>
      <c r="E52" s="384">
        <f t="shared" si="2"/>
        <v>0.268</v>
      </c>
    </row>
    <row r="53" s="117" customFormat="1" ht="28" customHeight="1" spans="1:5">
      <c r="A53" s="287">
        <v>1100253</v>
      </c>
      <c r="B53" s="395" t="s">
        <v>55</v>
      </c>
      <c r="C53" s="385">
        <v>5790</v>
      </c>
      <c r="D53" s="385">
        <v>4851</v>
      </c>
      <c r="E53" s="384">
        <f t="shared" si="2"/>
        <v>0.838</v>
      </c>
    </row>
    <row r="54" s="117" customFormat="1" ht="28" customHeight="1" spans="1:5">
      <c r="A54" s="287">
        <v>1100258</v>
      </c>
      <c r="B54" s="395" t="s">
        <v>56</v>
      </c>
      <c r="C54" s="385">
        <v>677</v>
      </c>
      <c r="D54" s="385">
        <v>680</v>
      </c>
      <c r="E54" s="384">
        <f t="shared" si="2"/>
        <v>1.004</v>
      </c>
    </row>
    <row r="55" s="117" customFormat="1" ht="28" customHeight="1" spans="1:5">
      <c r="A55" s="287">
        <v>1100259</v>
      </c>
      <c r="B55" s="395" t="s">
        <v>57</v>
      </c>
      <c r="C55" s="385">
        <v>57</v>
      </c>
      <c r="D55" s="385">
        <v>60</v>
      </c>
      <c r="E55" s="384">
        <f t="shared" si="2"/>
        <v>1.053</v>
      </c>
    </row>
    <row r="56" s="117" customFormat="1" ht="28" customHeight="1" spans="1:5">
      <c r="A56" s="287">
        <v>1100260</v>
      </c>
      <c r="B56" s="395" t="s">
        <v>58</v>
      </c>
      <c r="C56" s="385">
        <v>97</v>
      </c>
      <c r="D56" s="385">
        <v>102</v>
      </c>
      <c r="E56" s="384">
        <f t="shared" si="2"/>
        <v>1.052</v>
      </c>
    </row>
    <row r="57" s="117" customFormat="1" ht="28" customHeight="1" spans="1:5">
      <c r="A57" s="287">
        <v>1100269</v>
      </c>
      <c r="B57" s="395" t="s">
        <v>59</v>
      </c>
      <c r="C57" s="385"/>
      <c r="D57" s="385"/>
      <c r="E57" s="384" t="str">
        <f t="shared" si="2"/>
        <v/>
      </c>
    </row>
    <row r="58" s="117" customFormat="1" ht="28" customHeight="1" spans="1:5">
      <c r="A58" s="287">
        <v>1100299</v>
      </c>
      <c r="B58" s="395" t="s">
        <v>60</v>
      </c>
      <c r="C58" s="385">
        <v>326</v>
      </c>
      <c r="D58" s="385">
        <v>326</v>
      </c>
      <c r="E58" s="384">
        <f t="shared" si="2"/>
        <v>1</v>
      </c>
    </row>
    <row r="59" s="117" customFormat="1" ht="28" customHeight="1" spans="1:5">
      <c r="A59" s="287">
        <v>2300296</v>
      </c>
      <c r="B59" s="395" t="s">
        <v>61</v>
      </c>
      <c r="C59" s="385">
        <v>961</v>
      </c>
      <c r="D59" s="385"/>
      <c r="E59" s="384" t="str">
        <f t="shared" si="2"/>
        <v/>
      </c>
    </row>
    <row r="60" s="117" customFormat="1" ht="28" customHeight="1" spans="1:5">
      <c r="A60" s="287">
        <v>2300297</v>
      </c>
      <c r="B60" s="395" t="s">
        <v>62</v>
      </c>
      <c r="C60" s="385">
        <v>54</v>
      </c>
      <c r="D60" s="385"/>
      <c r="E60" s="384" t="str">
        <f t="shared" si="2"/>
        <v/>
      </c>
    </row>
    <row r="61" s="117" customFormat="1" ht="28" customHeight="1" spans="1:5">
      <c r="A61" s="287">
        <v>11003</v>
      </c>
      <c r="B61" s="396" t="s">
        <v>63</v>
      </c>
      <c r="C61" s="380">
        <f>SUM(C62:C81)</f>
        <v>47822</v>
      </c>
      <c r="D61" s="380">
        <f>SUM(D62:D81)</f>
        <v>27338</v>
      </c>
      <c r="E61" s="381">
        <f t="shared" si="2"/>
        <v>0.572</v>
      </c>
    </row>
    <row r="62" s="117" customFormat="1" ht="28" customHeight="1" spans="1:5">
      <c r="A62" s="287">
        <v>1100301</v>
      </c>
      <c r="B62" s="393" t="s">
        <v>64</v>
      </c>
      <c r="C62" s="397">
        <v>783</v>
      </c>
      <c r="D62" s="386">
        <v>805</v>
      </c>
      <c r="E62" s="384">
        <f t="shared" si="2"/>
        <v>1.028</v>
      </c>
    </row>
    <row r="63" s="117" customFormat="1" ht="28" customHeight="1" spans="1:5">
      <c r="A63" s="287">
        <v>1100303</v>
      </c>
      <c r="B63" s="393" t="s">
        <v>65</v>
      </c>
      <c r="C63" s="397">
        <v>67</v>
      </c>
      <c r="D63" s="386">
        <v>72</v>
      </c>
      <c r="E63" s="384">
        <f t="shared" si="2"/>
        <v>1.075</v>
      </c>
    </row>
    <row r="64" s="117" customFormat="1" ht="28" customHeight="1" spans="1:5">
      <c r="A64" s="287">
        <v>1100304</v>
      </c>
      <c r="B64" s="393" t="s">
        <v>66</v>
      </c>
      <c r="C64" s="397">
        <v>62</v>
      </c>
      <c r="D64" s="386">
        <v>65</v>
      </c>
      <c r="E64" s="384">
        <f t="shared" si="2"/>
        <v>1.048</v>
      </c>
    </row>
    <row r="65" s="117" customFormat="1" ht="28" customHeight="1" spans="1:5">
      <c r="A65" s="287">
        <v>1100305</v>
      </c>
      <c r="B65" s="393" t="s">
        <v>67</v>
      </c>
      <c r="C65" s="397">
        <v>944</v>
      </c>
      <c r="D65" s="386">
        <v>958</v>
      </c>
      <c r="E65" s="384">
        <f t="shared" si="2"/>
        <v>1.015</v>
      </c>
    </row>
    <row r="66" s="117" customFormat="1" ht="28" customHeight="1" spans="1:5">
      <c r="A66" s="287">
        <v>1100306</v>
      </c>
      <c r="B66" s="393" t="s">
        <v>68</v>
      </c>
      <c r="C66" s="397">
        <v>172</v>
      </c>
      <c r="D66" s="386">
        <v>185</v>
      </c>
      <c r="E66" s="384">
        <f t="shared" si="2"/>
        <v>1.076</v>
      </c>
    </row>
    <row r="67" s="117" customFormat="1" ht="28" customHeight="1" spans="1:5">
      <c r="A67" s="287">
        <v>1100307</v>
      </c>
      <c r="B67" s="393" t="s">
        <v>69</v>
      </c>
      <c r="C67" s="397">
        <v>263</v>
      </c>
      <c r="D67" s="386">
        <v>265</v>
      </c>
      <c r="E67" s="384">
        <f t="shared" si="2"/>
        <v>1.008</v>
      </c>
    </row>
    <row r="68" s="117" customFormat="1" ht="28" customHeight="1" spans="1:5">
      <c r="A68" s="287">
        <v>1100308</v>
      </c>
      <c r="B68" s="393" t="s">
        <v>70</v>
      </c>
      <c r="C68" s="397">
        <v>71</v>
      </c>
      <c r="D68" s="386">
        <v>76</v>
      </c>
      <c r="E68" s="384">
        <f t="shared" si="2"/>
        <v>1.07</v>
      </c>
    </row>
    <row r="69" s="117" customFormat="1" ht="28" customHeight="1" spans="1:5">
      <c r="A69" s="287">
        <v>1100310</v>
      </c>
      <c r="B69" s="393" t="s">
        <v>71</v>
      </c>
      <c r="C69" s="397">
        <v>919</v>
      </c>
      <c r="D69" s="386">
        <v>925</v>
      </c>
      <c r="E69" s="384">
        <f t="shared" si="2"/>
        <v>1.007</v>
      </c>
    </row>
    <row r="70" s="117" customFormat="1" ht="28" customHeight="1" spans="1:5">
      <c r="A70" s="287">
        <v>1100311</v>
      </c>
      <c r="B70" s="393" t="s">
        <v>72</v>
      </c>
      <c r="C70" s="397">
        <v>2590</v>
      </c>
      <c r="D70" s="386">
        <v>2620</v>
      </c>
      <c r="E70" s="384">
        <f t="shared" ref="E70:E84" si="3">IF(AND(C70&lt;&gt;0,D70&lt;&gt;0),D70/C70,"")</f>
        <v>1.012</v>
      </c>
    </row>
    <row r="71" s="117" customFormat="1" ht="28" customHeight="1" spans="1:5">
      <c r="A71" s="287">
        <v>1100312</v>
      </c>
      <c r="B71" s="393" t="s">
        <v>73</v>
      </c>
      <c r="C71" s="397">
        <v>350</v>
      </c>
      <c r="D71" s="386">
        <v>380</v>
      </c>
      <c r="E71" s="384">
        <f t="shared" si="3"/>
        <v>1.086</v>
      </c>
    </row>
    <row r="72" s="117" customFormat="1" ht="28" customHeight="1" spans="1:5">
      <c r="A72" s="287">
        <v>1100313</v>
      </c>
      <c r="B72" s="393" t="s">
        <v>74</v>
      </c>
      <c r="C72" s="397">
        <v>35277</v>
      </c>
      <c r="D72" s="386">
        <v>14489</v>
      </c>
      <c r="E72" s="384">
        <f t="shared" si="3"/>
        <v>0.411</v>
      </c>
    </row>
    <row r="73" s="117" customFormat="1" ht="28" customHeight="1" spans="1:5">
      <c r="A73" s="287">
        <v>1100314</v>
      </c>
      <c r="B73" s="393" t="s">
        <v>75</v>
      </c>
      <c r="C73" s="397">
        <v>2872</v>
      </c>
      <c r="D73" s="386">
        <v>2895</v>
      </c>
      <c r="E73" s="384">
        <f t="shared" si="3"/>
        <v>1.008</v>
      </c>
    </row>
    <row r="74" s="117" customFormat="1" ht="28" customHeight="1" spans="1:5">
      <c r="A74" s="287">
        <v>1100315</v>
      </c>
      <c r="B74" s="393" t="s">
        <v>76</v>
      </c>
      <c r="C74" s="397">
        <v>336</v>
      </c>
      <c r="D74" s="386">
        <v>352</v>
      </c>
      <c r="E74" s="384">
        <f t="shared" si="3"/>
        <v>1.048</v>
      </c>
    </row>
    <row r="75" s="117" customFormat="1" ht="28" customHeight="1" spans="1:5">
      <c r="A75" s="287">
        <v>1100316</v>
      </c>
      <c r="B75" s="393" t="s">
        <v>77</v>
      </c>
      <c r="C75" s="397">
        <v>15</v>
      </c>
      <c r="D75" s="386">
        <v>15</v>
      </c>
      <c r="E75" s="384">
        <f t="shared" si="3"/>
        <v>1</v>
      </c>
    </row>
    <row r="76" s="117" customFormat="1" ht="28" customHeight="1" spans="1:5">
      <c r="A76" s="287">
        <v>1100317</v>
      </c>
      <c r="B76" s="393" t="s">
        <v>78</v>
      </c>
      <c r="C76" s="397">
        <v>6</v>
      </c>
      <c r="D76" s="386"/>
      <c r="E76" s="384" t="str">
        <f t="shared" si="3"/>
        <v/>
      </c>
    </row>
    <row r="77" s="117" customFormat="1" ht="28" customHeight="1" spans="1:5">
      <c r="A77" s="287">
        <v>1100320</v>
      </c>
      <c r="B77" s="393" t="s">
        <v>79</v>
      </c>
      <c r="C77" s="397">
        <v>1460</v>
      </c>
      <c r="D77" s="386">
        <v>1520</v>
      </c>
      <c r="E77" s="384">
        <f t="shared" si="3"/>
        <v>1.041</v>
      </c>
    </row>
    <row r="78" s="117" customFormat="1" ht="28" customHeight="1" spans="1:5">
      <c r="A78" s="287">
        <v>1100321</v>
      </c>
      <c r="B78" s="393" t="s">
        <v>80</v>
      </c>
      <c r="C78" s="397">
        <v>263</v>
      </c>
      <c r="D78" s="386">
        <v>285</v>
      </c>
      <c r="E78" s="384">
        <f t="shared" si="3"/>
        <v>1.084</v>
      </c>
    </row>
    <row r="79" s="117" customFormat="1" ht="28" customHeight="1" spans="1:5">
      <c r="A79" s="287">
        <v>1100322</v>
      </c>
      <c r="B79" s="393" t="s">
        <v>81</v>
      </c>
      <c r="C79" s="397">
        <v>5</v>
      </c>
      <c r="D79" s="386">
        <v>5</v>
      </c>
      <c r="E79" s="384">
        <f t="shared" si="3"/>
        <v>1</v>
      </c>
    </row>
    <row r="80" s="117" customFormat="1" ht="28" customHeight="1" spans="1:5">
      <c r="A80" s="287">
        <v>1100324</v>
      </c>
      <c r="B80" s="393" t="s">
        <v>82</v>
      </c>
      <c r="C80" s="397">
        <v>1367</v>
      </c>
      <c r="D80" s="386">
        <v>1426</v>
      </c>
      <c r="E80" s="384">
        <f t="shared" si="3"/>
        <v>1.043</v>
      </c>
    </row>
    <row r="81" s="117" customFormat="1" ht="28" customHeight="1" spans="1:5">
      <c r="A81" s="287">
        <v>1100399</v>
      </c>
      <c r="B81" s="382" t="s">
        <v>83</v>
      </c>
      <c r="C81" s="397"/>
      <c r="D81" s="386"/>
      <c r="E81" s="384" t="str">
        <f t="shared" si="3"/>
        <v/>
      </c>
    </row>
    <row r="82" s="117" customFormat="1" ht="28" customHeight="1" spans="1:5">
      <c r="A82" s="287">
        <v>11008</v>
      </c>
      <c r="B82" s="391" t="s">
        <v>84</v>
      </c>
      <c r="C82" s="380">
        <f>SUM(C83:C84)</f>
        <v>1541</v>
      </c>
      <c r="D82" s="380">
        <f>SUM(D83:D84)</f>
        <v>26575</v>
      </c>
      <c r="E82" s="381">
        <f t="shared" si="3"/>
        <v>17.245</v>
      </c>
    </row>
    <row r="83" s="117" customFormat="1" ht="28" customHeight="1" spans="1:5">
      <c r="A83" s="287"/>
      <c r="B83" s="390" t="s">
        <v>85</v>
      </c>
      <c r="C83" s="398">
        <v>1541</v>
      </c>
      <c r="D83" s="398">
        <v>26575</v>
      </c>
      <c r="E83" s="384">
        <f t="shared" si="3"/>
        <v>17.245</v>
      </c>
    </row>
    <row r="84" s="117" customFormat="1" ht="28" customHeight="1" spans="1:5">
      <c r="A84" s="287"/>
      <c r="B84" s="390" t="s">
        <v>86</v>
      </c>
      <c r="C84" s="398"/>
      <c r="D84" s="398"/>
      <c r="E84" s="384" t="str">
        <f t="shared" si="3"/>
        <v/>
      </c>
    </row>
    <row r="85" s="117" customFormat="1" ht="28" customHeight="1" spans="1:5">
      <c r="A85" s="287">
        <v>11015</v>
      </c>
      <c r="B85" s="391" t="s">
        <v>87</v>
      </c>
      <c r="C85" s="380"/>
      <c r="D85" s="398"/>
      <c r="E85" s="384"/>
    </row>
    <row r="86" s="117" customFormat="1" ht="28" customHeight="1" spans="1:5">
      <c r="A86" s="287">
        <v>11009</v>
      </c>
      <c r="B86" s="391" t="s">
        <v>88</v>
      </c>
      <c r="C86" s="399">
        <f>C87+C89+C88</f>
        <v>2167</v>
      </c>
      <c r="D86" s="399">
        <f>D87+D89+D88</f>
        <v>800</v>
      </c>
      <c r="E86" s="384">
        <f>IF(AND(C86&lt;&gt;0,D86&lt;&gt;0),D86/C86,"")</f>
        <v>0.369</v>
      </c>
    </row>
    <row r="87" s="117" customFormat="1" ht="28" customHeight="1" spans="1:5">
      <c r="A87" s="287">
        <v>110190102</v>
      </c>
      <c r="B87" s="391" t="s">
        <v>89</v>
      </c>
      <c r="C87" s="386">
        <v>2167</v>
      </c>
      <c r="D87" s="386"/>
      <c r="E87" s="384"/>
    </row>
    <row r="88" s="117" customFormat="1" ht="28" customHeight="1" spans="1:5">
      <c r="A88" s="287"/>
      <c r="B88" s="390" t="s">
        <v>90</v>
      </c>
      <c r="C88" s="386"/>
      <c r="D88" s="386">
        <v>800</v>
      </c>
      <c r="E88" s="384"/>
    </row>
    <row r="89" s="117" customFormat="1" ht="28" customHeight="1" spans="1:5">
      <c r="A89" s="287">
        <v>110190199</v>
      </c>
      <c r="B89" s="390" t="s">
        <v>91</v>
      </c>
      <c r="C89" s="386"/>
      <c r="D89" s="386"/>
      <c r="E89" s="384"/>
    </row>
    <row r="90" s="117" customFormat="1" ht="28" customHeight="1" spans="1:5">
      <c r="A90" s="287">
        <v>11011</v>
      </c>
      <c r="B90" s="391" t="s">
        <v>92</v>
      </c>
      <c r="C90" s="399">
        <f>SUM(C91)</f>
        <v>102986</v>
      </c>
      <c r="D90" s="400">
        <f>SUM(D91)</f>
        <v>6561</v>
      </c>
      <c r="E90" s="381">
        <f>IF(AND(C90&lt;&gt;0,D90&lt;&gt;0),D90/C90,"")</f>
        <v>0.064</v>
      </c>
    </row>
    <row r="91" s="117" customFormat="1" ht="28" customHeight="1" spans="1:5">
      <c r="A91" s="287">
        <v>1101101</v>
      </c>
      <c r="B91" s="390" t="s">
        <v>93</v>
      </c>
      <c r="C91" s="386">
        <v>102986</v>
      </c>
      <c r="D91" s="386">
        <v>6561</v>
      </c>
      <c r="E91" s="384">
        <f>IF(AND(C91&lt;&gt;0,D91&lt;&gt;0),D91/C91,"")</f>
        <v>0.064</v>
      </c>
    </row>
    <row r="92" s="117" customFormat="1" ht="28" customHeight="1" spans="1:5">
      <c r="A92" s="287"/>
      <c r="B92" s="401" t="s">
        <v>94</v>
      </c>
      <c r="C92" s="380">
        <f>SUM(C90+C86+C28+C29+C82+C85)</f>
        <v>388528</v>
      </c>
      <c r="D92" s="380">
        <f>SUM(D90+D86+D28+D29+D82+D85)</f>
        <v>266878</v>
      </c>
      <c r="E92" s="381">
        <f>IF(AND(C92&lt;&gt;0,D92&lt;&gt;0),D92/C92,"")</f>
        <v>0.687</v>
      </c>
    </row>
  </sheetData>
  <autoFilter ref="A5:E92">
    <extLst/>
  </autoFilter>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D4 E4">
      <formula1>20</formula1>
    </dataValidation>
    <dataValidation type="custom" allowBlank="1" showInputMessage="1" showErrorMessage="1" errorTitle="提示" error="对不起，此处只能输入数字。" sqref="C6 D6 C7 D7 C8 D8 C9 D9 C10 D10 C11 D11 C12 D12 C13 D13 C14 D14 C15 D15 C16 D16 C17 D17 C18 D18 C19 D19 C20 D20 C21 D21 C22 D22 C23 D23 C24 D24 C25 D25 C26 D26 C27 D27 C28 D28 C29 D29 C30:D30 C31 D31 C32 D32 C33 D33 C34:D34 C35 D35 C36 D36 C37 D37 C38 D38 C39 D39 C40 D40 C41 D41 C42 D42 C43 D43 C44 D44 C45 D45 C52 D52 C53 D53 C54 D54 C58 D58 C59 D59 C60 D60 C61 D61 D62 D63 D64 D65 D66 D67 D68 D69 D70 D71 D72 D73 D74 D75 D76 D77 D78 D79 C82 D82 C83 D83 C84 D84 C85 D85 C86:D86 C87 D87 C88 D88 C89 D89 C90 D90 C91 D91 C92:D92 C46:C47 C48:C51 C55:C57 D46:D47 D48:D51 D55:D57 D80:D81">
      <formula1>OR(C6="",ISNUMBER(C6))</formula1>
    </dataValidation>
  </dataValidations>
  <printOptions horizontalCentered="1"/>
  <pageMargins left="0.511805555555556" right="0.511805555555556" top="0.393055555555556" bottom="0.393055555555556" header="0.196527777777778" footer="0.196527777777778"/>
  <pageSetup paperSize="9" scale="93" fitToHeight="0" orientation="portrait" useFirstPageNumber="1" horizontalDpi="600"/>
  <headerFooter alignWithMargins="0">
    <oddFooter>&amp;C第 &amp;P+31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30"/>
  <sheetViews>
    <sheetView showGridLines="0" showZeros="0" workbookViewId="0">
      <pane xSplit="2" ySplit="5" topLeftCell="C16" activePane="bottomRight" state="frozen"/>
      <selection/>
      <selection pane="topRight"/>
      <selection pane="bottomLeft"/>
      <selection pane="bottomRight" activeCell="A2" sqref="A2:E2"/>
    </sheetView>
  </sheetViews>
  <sheetFormatPr defaultColWidth="9" defaultRowHeight="15.75" outlineLevelCol="4"/>
  <cols>
    <col min="1" max="1" width="15.375" style="117" customWidth="1"/>
    <col min="2" max="2" width="40.625" style="117" customWidth="1"/>
    <col min="3" max="5" width="16.375" style="117" customWidth="1"/>
    <col min="6" max="16384" width="9" style="117"/>
  </cols>
  <sheetData>
    <row r="1" s="117" customFormat="1" ht="20" customHeight="1" spans="1:4">
      <c r="A1" s="182" t="s">
        <v>625</v>
      </c>
      <c r="C1" s="122"/>
      <c r="D1" s="122"/>
    </row>
    <row r="2" s="118" customFormat="1" ht="30" customHeight="1" spans="1:5">
      <c r="A2" s="123" t="s">
        <v>626</v>
      </c>
      <c r="B2" s="123"/>
      <c r="C2" s="123"/>
      <c r="D2" s="123"/>
      <c r="E2" s="123"/>
    </row>
    <row r="3" s="117" customFormat="1" ht="20" customHeight="1" spans="1:5">
      <c r="A3" s="124"/>
      <c r="B3" s="117" t="str">
        <f>""</f>
        <v/>
      </c>
      <c r="C3" s="122"/>
      <c r="D3" s="122"/>
      <c r="E3" s="32" t="s">
        <v>2</v>
      </c>
    </row>
    <row r="4" s="117" customFormat="1" ht="20" customHeight="1" spans="1:5">
      <c r="A4" s="282" t="s">
        <v>601</v>
      </c>
      <c r="B4" s="283" t="s">
        <v>602</v>
      </c>
      <c r="C4" s="265" t="s">
        <v>5</v>
      </c>
      <c r="D4" s="265" t="s">
        <v>6</v>
      </c>
      <c r="E4" s="284" t="s">
        <v>7</v>
      </c>
    </row>
    <row r="5" s="117" customFormat="1" ht="20" customHeight="1" spans="1:5">
      <c r="A5" s="285"/>
      <c r="B5" s="286"/>
      <c r="C5" s="265"/>
      <c r="D5" s="265"/>
      <c r="E5" s="265"/>
    </row>
    <row r="6" s="117" customFormat="1" ht="30" customHeight="1" spans="1:5">
      <c r="A6" s="287"/>
      <c r="B6" s="288" t="s">
        <v>603</v>
      </c>
      <c r="C6" s="271"/>
      <c r="D6" s="275"/>
      <c r="E6" s="289" t="str">
        <f t="shared" ref="E6:E11" si="0">IF(AND(C6&lt;&gt;0,D6&lt;&gt;0),D6/C6,"")</f>
        <v/>
      </c>
    </row>
    <row r="7" s="117" customFormat="1" ht="30" customHeight="1" spans="1:5">
      <c r="A7" s="287">
        <v>1030146</v>
      </c>
      <c r="B7" s="288" t="s">
        <v>604</v>
      </c>
      <c r="C7" s="271"/>
      <c r="D7" s="275"/>
      <c r="E7" s="289" t="str">
        <f t="shared" si="0"/>
        <v/>
      </c>
    </row>
    <row r="8" s="117" customFormat="1" ht="30" customHeight="1" spans="1:5">
      <c r="A8" s="287">
        <v>1030147</v>
      </c>
      <c r="B8" s="288" t="s">
        <v>605</v>
      </c>
      <c r="C8" s="271"/>
      <c r="D8" s="275"/>
      <c r="E8" s="289" t="str">
        <f t="shared" si="0"/>
        <v/>
      </c>
    </row>
    <row r="9" s="117" customFormat="1" ht="30" customHeight="1" spans="1:5">
      <c r="A9" s="287">
        <v>1030148</v>
      </c>
      <c r="B9" s="288" t="s">
        <v>606</v>
      </c>
      <c r="C9" s="268">
        <f>SUM(C10:C13)</f>
        <v>3413</v>
      </c>
      <c r="D9" s="268">
        <f>SUM(D10:D13)</f>
        <v>19522</v>
      </c>
      <c r="E9" s="290">
        <f t="shared" si="0"/>
        <v>5.72</v>
      </c>
    </row>
    <row r="10" s="117" customFormat="1" ht="24" customHeight="1" spans="1:5">
      <c r="A10" s="287">
        <v>103014801</v>
      </c>
      <c r="B10" s="291" t="s">
        <v>607</v>
      </c>
      <c r="C10" s="271">
        <v>3530</v>
      </c>
      <c r="D10" s="275">
        <v>19357</v>
      </c>
      <c r="E10" s="289">
        <f t="shared" si="0"/>
        <v>5.484</v>
      </c>
    </row>
    <row r="11" s="117" customFormat="1" ht="24" customHeight="1" spans="1:5">
      <c r="A11" s="287">
        <v>103014802</v>
      </c>
      <c r="B11" s="292" t="s">
        <v>608</v>
      </c>
      <c r="C11" s="271">
        <v>154</v>
      </c>
      <c r="D11" s="275">
        <v>165</v>
      </c>
      <c r="E11" s="289">
        <f t="shared" si="0"/>
        <v>1.071</v>
      </c>
    </row>
    <row r="12" s="117" customFormat="1" ht="24" customHeight="1" spans="1:5">
      <c r="A12" s="287">
        <v>103014898</v>
      </c>
      <c r="B12" s="293" t="s">
        <v>609</v>
      </c>
      <c r="C12" s="271">
        <v>-271</v>
      </c>
      <c r="D12" s="275"/>
      <c r="E12" s="289"/>
    </row>
    <row r="13" s="117" customFormat="1" ht="24" customHeight="1" spans="1:5">
      <c r="A13" s="287">
        <v>103014899</v>
      </c>
      <c r="B13" s="291" t="s">
        <v>610</v>
      </c>
      <c r="C13" s="271"/>
      <c r="D13" s="275"/>
      <c r="E13" s="289" t="str">
        <f t="shared" ref="E13:E20" si="1">IF(AND(C13&lt;&gt;0,D13&lt;&gt;0),D13/C13,"")</f>
        <v/>
      </c>
    </row>
    <row r="14" s="117" customFormat="1" ht="30" customHeight="1" spans="1:5">
      <c r="A14" s="287">
        <v>1030150</v>
      </c>
      <c r="B14" s="288" t="s">
        <v>611</v>
      </c>
      <c r="C14" s="271"/>
      <c r="D14" s="275"/>
      <c r="E14" s="289" t="str">
        <f t="shared" si="1"/>
        <v/>
      </c>
    </row>
    <row r="15" s="117" customFormat="1" ht="30" customHeight="1" spans="1:5">
      <c r="A15" s="287">
        <v>1030155</v>
      </c>
      <c r="B15" s="288" t="s">
        <v>612</v>
      </c>
      <c r="C15" s="271"/>
      <c r="D15" s="271"/>
      <c r="E15" s="289" t="str">
        <f t="shared" si="1"/>
        <v/>
      </c>
    </row>
    <row r="16" s="117" customFormat="1" ht="30" customHeight="1" spans="1:5">
      <c r="A16" s="287">
        <v>1030156</v>
      </c>
      <c r="B16" s="288" t="s">
        <v>613</v>
      </c>
      <c r="C16" s="271"/>
      <c r="D16" s="275"/>
      <c r="E16" s="289" t="str">
        <f t="shared" si="1"/>
        <v/>
      </c>
    </row>
    <row r="17" s="117" customFormat="1" ht="30" customHeight="1" spans="1:5">
      <c r="A17" s="287">
        <v>1030157</v>
      </c>
      <c r="B17" s="288" t="s">
        <v>614</v>
      </c>
      <c r="C17" s="271"/>
      <c r="D17" s="275"/>
      <c r="E17" s="289" t="str">
        <f t="shared" si="1"/>
        <v/>
      </c>
    </row>
    <row r="18" s="117" customFormat="1" ht="30" customHeight="1" spans="1:5">
      <c r="A18" s="287">
        <v>1030158</v>
      </c>
      <c r="B18" s="288" t="s">
        <v>615</v>
      </c>
      <c r="C18" s="271"/>
      <c r="D18" s="271"/>
      <c r="E18" s="289" t="str">
        <f t="shared" si="1"/>
        <v/>
      </c>
    </row>
    <row r="19" s="117" customFormat="1" ht="30" customHeight="1" spans="1:5">
      <c r="A19" s="287">
        <v>1030178</v>
      </c>
      <c r="B19" s="288" t="s">
        <v>616</v>
      </c>
      <c r="C19" s="294">
        <v>315</v>
      </c>
      <c r="D19" s="268">
        <v>270</v>
      </c>
      <c r="E19" s="290">
        <f t="shared" si="1"/>
        <v>0.857</v>
      </c>
    </row>
    <row r="20" s="117" customFormat="1" ht="30" customHeight="1" spans="1:5">
      <c r="A20" s="287">
        <v>10310</v>
      </c>
      <c r="B20" s="295" t="s">
        <v>617</v>
      </c>
      <c r="C20" s="268">
        <f>SUM(C21)</f>
        <v>83</v>
      </c>
      <c r="D20" s="268">
        <f>SUM(D21)</f>
        <v>100</v>
      </c>
      <c r="E20" s="290">
        <f t="shared" si="1"/>
        <v>1.205</v>
      </c>
    </row>
    <row r="21" s="117" customFormat="1" ht="30" customHeight="1" spans="1:5">
      <c r="A21" s="287">
        <v>103109998</v>
      </c>
      <c r="B21" s="296" t="s">
        <v>618</v>
      </c>
      <c r="C21" s="268">
        <v>83</v>
      </c>
      <c r="D21" s="268">
        <v>100</v>
      </c>
      <c r="E21" s="290"/>
    </row>
    <row r="22" s="117" customFormat="1" ht="30" customHeight="1" spans="1:5">
      <c r="A22" s="287"/>
      <c r="B22" s="297" t="s">
        <v>30</v>
      </c>
      <c r="C22" s="268">
        <f>SUM(C6:C9,C14:C19,C20)</f>
        <v>3811</v>
      </c>
      <c r="D22" s="268">
        <f>SUM(D6:D9,D14:D19,D20)</f>
        <v>19892</v>
      </c>
      <c r="E22" s="290">
        <f t="shared" ref="E22:E30" si="2">IF(AND(C22&lt;&gt;0,D22&lt;&gt;0),D22/C22,"")</f>
        <v>5.22</v>
      </c>
    </row>
    <row r="23" s="117" customFormat="1" ht="30" customHeight="1" spans="1:5">
      <c r="A23" s="287">
        <v>110</v>
      </c>
      <c r="B23" s="298" t="s">
        <v>31</v>
      </c>
      <c r="C23" s="268">
        <f>C24</f>
        <v>3084</v>
      </c>
      <c r="D23" s="268">
        <f>D24</f>
        <v>3000</v>
      </c>
      <c r="E23" s="290">
        <f t="shared" si="2"/>
        <v>0.973</v>
      </c>
    </row>
    <row r="24" s="117" customFormat="1" ht="24" customHeight="1" spans="1:5">
      <c r="A24" s="287">
        <v>11004</v>
      </c>
      <c r="B24" s="292" t="s">
        <v>619</v>
      </c>
      <c r="C24" s="271">
        <f>SUM(C25)</f>
        <v>3084</v>
      </c>
      <c r="D24" s="271">
        <f>SUM(D25)</f>
        <v>3000</v>
      </c>
      <c r="E24" s="289">
        <f t="shared" si="2"/>
        <v>0.973</v>
      </c>
    </row>
    <row r="25" s="117" customFormat="1" ht="24" customHeight="1" spans="1:5">
      <c r="A25" s="287"/>
      <c r="B25" s="292" t="s">
        <v>620</v>
      </c>
      <c r="C25" s="271">
        <v>3084</v>
      </c>
      <c r="D25" s="275">
        <v>3000</v>
      </c>
      <c r="E25" s="289">
        <f t="shared" si="2"/>
        <v>0.973</v>
      </c>
    </row>
    <row r="26" s="117" customFormat="1" ht="24" customHeight="1" spans="1:5">
      <c r="A26" s="287">
        <v>1100603</v>
      </c>
      <c r="B26" s="292" t="s">
        <v>621</v>
      </c>
      <c r="C26" s="271"/>
      <c r="D26" s="275"/>
      <c r="E26" s="289" t="str">
        <f t="shared" si="2"/>
        <v/>
      </c>
    </row>
    <row r="27" s="117" customFormat="1" ht="30" customHeight="1" spans="1:5">
      <c r="A27" s="287">
        <v>1100802</v>
      </c>
      <c r="B27" s="298" t="s">
        <v>622</v>
      </c>
      <c r="C27" s="268">
        <v>2037</v>
      </c>
      <c r="D27" s="268">
        <v>1845</v>
      </c>
      <c r="E27" s="290">
        <f t="shared" si="2"/>
        <v>0.906</v>
      </c>
    </row>
    <row r="28" s="117" customFormat="1" ht="30" customHeight="1" spans="1:5">
      <c r="A28" s="287">
        <v>11009</v>
      </c>
      <c r="B28" s="298" t="s">
        <v>623</v>
      </c>
      <c r="C28" s="268">
        <v>2387</v>
      </c>
      <c r="D28" s="279"/>
      <c r="E28" s="290" t="str">
        <f t="shared" si="2"/>
        <v/>
      </c>
    </row>
    <row r="29" s="117" customFormat="1" ht="30" customHeight="1" spans="1:5">
      <c r="A29" s="287">
        <v>11011</v>
      </c>
      <c r="B29" s="295" t="s">
        <v>624</v>
      </c>
      <c r="C29" s="268">
        <v>39593</v>
      </c>
      <c r="D29" s="279"/>
      <c r="E29" s="290" t="str">
        <f t="shared" si="2"/>
        <v/>
      </c>
    </row>
    <row r="30" s="117" customFormat="1" ht="30" customHeight="1" spans="1:5">
      <c r="A30" s="287"/>
      <c r="B30" s="297" t="s">
        <v>94</v>
      </c>
      <c r="C30" s="268">
        <f>SUM(C22:C23,C27:C29)</f>
        <v>50912</v>
      </c>
      <c r="D30" s="268">
        <f>SUM(D22:D23,D27:D29)</f>
        <v>24737</v>
      </c>
      <c r="E30" s="290">
        <f t="shared" si="2"/>
        <v>0.486</v>
      </c>
    </row>
  </sheetData>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D4 E4">
      <formula1>20</formula1>
    </dataValidation>
    <dataValidation type="custom" allowBlank="1" showInputMessage="1" showErrorMessage="1" errorTitle="提示" error="对不起，此处只能输入数字。" sqref="C10 D10 C11 D11 C12 D12 C19 D19 C20:D20 C21:D21 C22:D22 C23:D23 C24:D24 C29:D29 C30:D30 C25:C26 D25:D26 C6:D9 C13:D18 C27:D28">
      <formula1>OR(C6="",ISNUMBER(C6))</formula1>
    </dataValidation>
  </dataValidations>
  <printOptions horizontalCentered="1"/>
  <pageMargins left="0.511805555555556" right="0.511805555555556" top="0.393055555555556" bottom="0.393055555555556" header="0.196527777777778" footer="0.196527777777778"/>
  <pageSetup paperSize="9" scale="82" fitToHeight="0" orientation="portrait" useFirstPageNumber="1" horizontalDpi="600"/>
  <headerFooter alignWithMargins="0">
    <oddFooter>&amp;C第 &amp;P+49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50"/>
    <pageSetUpPr fitToPage="1"/>
  </sheetPr>
  <dimension ref="A1:E87"/>
  <sheetViews>
    <sheetView showZeros="0" workbookViewId="0">
      <pane xSplit="2" ySplit="5" topLeftCell="C61" activePane="bottomRight" state="frozen"/>
      <selection/>
      <selection pane="topRight"/>
      <selection pane="bottomLeft"/>
      <selection pane="bottomRight" activeCell="A2" sqref="A2:E2"/>
    </sheetView>
  </sheetViews>
  <sheetFormatPr defaultColWidth="9" defaultRowHeight="15.75" outlineLevelCol="4"/>
  <cols>
    <col min="1" max="1" width="9.75" style="194" customWidth="1"/>
    <col min="2" max="2" width="43.25" style="261" customWidth="1"/>
    <col min="3" max="5" width="16.375" style="194" customWidth="1"/>
    <col min="6" max="16384" width="9" style="194"/>
  </cols>
  <sheetData>
    <row r="1" s="117" customFormat="1" ht="20" customHeight="1" spans="1:4">
      <c r="A1" s="182" t="s">
        <v>627</v>
      </c>
      <c r="C1" s="122"/>
      <c r="D1" s="122"/>
    </row>
    <row r="2" s="118" customFormat="1" ht="30" customHeight="1" spans="1:5">
      <c r="A2" s="123" t="s">
        <v>628</v>
      </c>
      <c r="B2" s="262"/>
      <c r="C2" s="262"/>
      <c r="D2" s="262"/>
      <c r="E2" s="262"/>
    </row>
    <row r="3" s="117" customFormat="1" ht="21" customHeight="1" spans="1:5">
      <c r="A3" s="124"/>
      <c r="B3" s="117">
        <v>0</v>
      </c>
      <c r="C3" s="122"/>
      <c r="D3" s="122"/>
      <c r="E3" s="263" t="s">
        <v>100</v>
      </c>
    </row>
    <row r="4" s="194" customFormat="1" ht="20" customHeight="1" spans="1:5">
      <c r="A4" s="183" t="s">
        <v>629</v>
      </c>
      <c r="B4" s="264" t="s">
        <v>630</v>
      </c>
      <c r="C4" s="265" t="s">
        <v>5</v>
      </c>
      <c r="D4" s="265" t="s">
        <v>6</v>
      </c>
      <c r="E4" s="265" t="s">
        <v>7</v>
      </c>
    </row>
    <row r="5" s="194" customFormat="1" ht="20" customHeight="1" spans="1:5">
      <c r="A5" s="185"/>
      <c r="B5" s="266"/>
      <c r="C5" s="265"/>
      <c r="D5" s="265"/>
      <c r="E5" s="265"/>
    </row>
    <row r="6" s="194" customFormat="1" ht="28" customHeight="1" spans="1:5">
      <c r="A6" s="242">
        <v>207</v>
      </c>
      <c r="B6" s="267" t="s">
        <v>631</v>
      </c>
      <c r="C6" s="268">
        <f>SUM(C7,C11)</f>
        <v>1</v>
      </c>
      <c r="D6" s="268">
        <f>SUM(D7,D11)</f>
        <v>1</v>
      </c>
      <c r="E6" s="269">
        <f t="shared" ref="E6:E17" si="0">IF(AND(C6&lt;&gt;0,D6&lt;&gt;0),D6/C6,"")</f>
        <v>1</v>
      </c>
    </row>
    <row r="7" s="194" customFormat="1" ht="28" customHeight="1" spans="1:5">
      <c r="A7" s="242">
        <v>20707</v>
      </c>
      <c r="B7" s="267" t="s">
        <v>632</v>
      </c>
      <c r="C7" s="268">
        <f>SUM(C8:C10)</f>
        <v>1</v>
      </c>
      <c r="D7" s="268">
        <f>SUM(D8:D10)</f>
        <v>1</v>
      </c>
      <c r="E7" s="269">
        <f t="shared" si="0"/>
        <v>1</v>
      </c>
    </row>
    <row r="8" s="194" customFormat="1" ht="28" customHeight="1" spans="1:5">
      <c r="A8" s="242">
        <v>2070701</v>
      </c>
      <c r="B8" s="270" t="s">
        <v>633</v>
      </c>
      <c r="C8" s="271">
        <v>1</v>
      </c>
      <c r="D8" s="271">
        <v>1</v>
      </c>
      <c r="E8" s="272">
        <f t="shared" si="0"/>
        <v>1</v>
      </c>
    </row>
    <row r="9" s="194" customFormat="1" ht="28" customHeight="1" spans="1:5">
      <c r="A9" s="242">
        <v>2070702</v>
      </c>
      <c r="B9" s="270" t="s">
        <v>634</v>
      </c>
      <c r="C9" s="271"/>
      <c r="D9" s="191"/>
      <c r="E9" s="272" t="str">
        <f t="shared" si="0"/>
        <v/>
      </c>
    </row>
    <row r="10" s="194" customFormat="1" ht="28" customHeight="1" spans="1:5">
      <c r="A10" s="242">
        <v>2070799</v>
      </c>
      <c r="B10" s="270" t="s">
        <v>635</v>
      </c>
      <c r="C10" s="271"/>
      <c r="D10" s="191"/>
      <c r="E10" s="272" t="str">
        <f t="shared" si="0"/>
        <v/>
      </c>
    </row>
    <row r="11" s="194" customFormat="1" ht="28" customHeight="1" spans="1:5">
      <c r="A11" s="242"/>
      <c r="B11" s="267" t="s">
        <v>636</v>
      </c>
      <c r="C11" s="268">
        <f>SUM(C12)</f>
        <v>0</v>
      </c>
      <c r="D11" s="268">
        <f>SUM(D12)</f>
        <v>0</v>
      </c>
      <c r="E11" s="269" t="str">
        <f t="shared" si="0"/>
        <v/>
      </c>
    </row>
    <row r="12" s="194" customFormat="1" ht="28" customHeight="1" spans="1:5">
      <c r="A12" s="242"/>
      <c r="B12" s="270" t="s">
        <v>637</v>
      </c>
      <c r="C12" s="271"/>
      <c r="D12" s="191"/>
      <c r="E12" s="272" t="str">
        <f t="shared" si="0"/>
        <v/>
      </c>
    </row>
    <row r="13" s="194" customFormat="1" ht="28" customHeight="1" spans="1:5">
      <c r="A13" s="242">
        <v>208</v>
      </c>
      <c r="B13" s="273" t="s">
        <v>638</v>
      </c>
      <c r="C13" s="268">
        <f>C14</f>
        <v>340</v>
      </c>
      <c r="D13" s="268">
        <f>D14</f>
        <v>0</v>
      </c>
      <c r="E13" s="269" t="str">
        <f t="shared" si="0"/>
        <v/>
      </c>
    </row>
    <row r="14" s="194" customFormat="1" ht="28" customHeight="1" spans="1:5">
      <c r="A14" s="242">
        <v>20822</v>
      </c>
      <c r="B14" s="273" t="s">
        <v>639</v>
      </c>
      <c r="C14" s="268">
        <f>SUM(C15:C17)</f>
        <v>340</v>
      </c>
      <c r="D14" s="268">
        <f>SUM(D15:D17)</f>
        <v>0</v>
      </c>
      <c r="E14" s="269" t="str">
        <f t="shared" si="0"/>
        <v/>
      </c>
    </row>
    <row r="15" s="194" customFormat="1" ht="28" customHeight="1" spans="1:5">
      <c r="A15" s="242">
        <v>2082201</v>
      </c>
      <c r="B15" s="274" t="s">
        <v>640</v>
      </c>
      <c r="C15" s="271">
        <v>283</v>
      </c>
      <c r="D15" s="275"/>
      <c r="E15" s="272" t="str">
        <f t="shared" si="0"/>
        <v/>
      </c>
    </row>
    <row r="16" s="194" customFormat="1" ht="28" customHeight="1" spans="1:5">
      <c r="A16" s="242">
        <v>2082202</v>
      </c>
      <c r="B16" s="274" t="s">
        <v>641</v>
      </c>
      <c r="C16" s="271">
        <v>57</v>
      </c>
      <c r="D16" s="275"/>
      <c r="E16" s="272" t="str">
        <f t="shared" si="0"/>
        <v/>
      </c>
    </row>
    <row r="17" s="194" customFormat="1" ht="28" customHeight="1" spans="1:5">
      <c r="A17" s="242">
        <v>2082299</v>
      </c>
      <c r="B17" s="274" t="s">
        <v>642</v>
      </c>
      <c r="C17" s="271"/>
      <c r="D17" s="275"/>
      <c r="E17" s="272" t="str">
        <f t="shared" si="0"/>
        <v/>
      </c>
    </row>
    <row r="18" s="194" customFormat="1" ht="28" customHeight="1" spans="1:5">
      <c r="A18" s="242">
        <v>211</v>
      </c>
      <c r="B18" s="273" t="s">
        <v>643</v>
      </c>
      <c r="C18" s="268"/>
      <c r="D18" s="268"/>
      <c r="E18" s="269" t="str">
        <f t="shared" ref="E18:E61" si="1">IF(AND(C18&lt;&gt;0,D18&lt;&gt;0),D18/C18,"")</f>
        <v/>
      </c>
    </row>
    <row r="19" s="194" customFormat="1" ht="28" customHeight="1" spans="1:5">
      <c r="A19" s="242">
        <v>212</v>
      </c>
      <c r="B19" s="273" t="s">
        <v>644</v>
      </c>
      <c r="C19" s="268">
        <f>SUM(C20+C41)</f>
        <v>4027</v>
      </c>
      <c r="D19" s="268">
        <f>SUM(D20+D41)</f>
        <v>17319</v>
      </c>
      <c r="E19" s="269">
        <f t="shared" si="1"/>
        <v>4.301</v>
      </c>
    </row>
    <row r="20" s="194" customFormat="1" ht="28" customHeight="1" spans="1:5">
      <c r="A20" s="242">
        <v>21208</v>
      </c>
      <c r="B20" s="273" t="s">
        <v>645</v>
      </c>
      <c r="C20" s="268">
        <f>SUM(C21:C34)</f>
        <v>3807</v>
      </c>
      <c r="D20" s="268">
        <f>SUM(D21:D34)</f>
        <v>17049</v>
      </c>
      <c r="E20" s="269">
        <f t="shared" si="1"/>
        <v>4.478</v>
      </c>
    </row>
    <row r="21" s="194" customFormat="1" ht="28" customHeight="1" spans="1:5">
      <c r="A21" s="242">
        <v>2120801</v>
      </c>
      <c r="B21" s="274" t="s">
        <v>646</v>
      </c>
      <c r="C21" s="271"/>
      <c r="D21" s="275">
        <v>1800</v>
      </c>
      <c r="E21" s="272" t="str">
        <f t="shared" si="1"/>
        <v/>
      </c>
    </row>
    <row r="22" s="194" customFormat="1" ht="28" customHeight="1" spans="1:5">
      <c r="A22" s="242">
        <v>2120802</v>
      </c>
      <c r="B22" s="274" t="s">
        <v>647</v>
      </c>
      <c r="C22" s="271"/>
      <c r="D22" s="275"/>
      <c r="E22" s="272" t="str">
        <f t="shared" si="1"/>
        <v/>
      </c>
    </row>
    <row r="23" s="194" customFormat="1" ht="28" customHeight="1" spans="1:5">
      <c r="A23" s="242">
        <v>2120803</v>
      </c>
      <c r="B23" s="274" t="s">
        <v>648</v>
      </c>
      <c r="C23" s="271">
        <v>1180</v>
      </c>
      <c r="D23" s="275"/>
      <c r="E23" s="272" t="str">
        <f t="shared" si="1"/>
        <v/>
      </c>
    </row>
    <row r="24" s="194" customFormat="1" ht="28" customHeight="1" spans="1:5">
      <c r="A24" s="242">
        <v>2120804</v>
      </c>
      <c r="B24" s="274" t="s">
        <v>649</v>
      </c>
      <c r="C24" s="271">
        <v>70</v>
      </c>
      <c r="D24" s="275"/>
      <c r="E24" s="272" t="str">
        <f t="shared" si="1"/>
        <v/>
      </c>
    </row>
    <row r="25" s="194" customFormat="1" ht="28" customHeight="1" spans="1:5">
      <c r="A25" s="242">
        <v>2120805</v>
      </c>
      <c r="B25" s="274" t="s">
        <v>650</v>
      </c>
      <c r="C25" s="271">
        <v>0</v>
      </c>
      <c r="D25" s="275"/>
      <c r="E25" s="272" t="str">
        <f t="shared" si="1"/>
        <v/>
      </c>
    </row>
    <row r="26" s="194" customFormat="1" ht="28" customHeight="1" spans="1:5">
      <c r="A26" s="242">
        <v>2120806</v>
      </c>
      <c r="B26" s="274" t="s">
        <v>651</v>
      </c>
      <c r="C26" s="271">
        <v>73</v>
      </c>
      <c r="D26" s="275">
        <v>2200</v>
      </c>
      <c r="E26" s="272">
        <f t="shared" si="1"/>
        <v>30.137</v>
      </c>
    </row>
    <row r="27" s="194" customFormat="1" ht="28" customHeight="1" spans="1:5">
      <c r="A27" s="242">
        <v>2120807</v>
      </c>
      <c r="B27" s="270" t="s">
        <v>652</v>
      </c>
      <c r="C27" s="271"/>
      <c r="D27" s="275"/>
      <c r="E27" s="272" t="str">
        <f t="shared" si="1"/>
        <v/>
      </c>
    </row>
    <row r="28" s="194" customFormat="1" ht="28" customHeight="1" spans="1:5">
      <c r="A28" s="242">
        <v>2120814</v>
      </c>
      <c r="B28" s="270" t="s">
        <v>653</v>
      </c>
      <c r="C28" s="271">
        <v>2399</v>
      </c>
      <c r="D28" s="275">
        <v>2823</v>
      </c>
      <c r="E28" s="272">
        <f t="shared" si="1"/>
        <v>1.177</v>
      </c>
    </row>
    <row r="29" s="194" customFormat="1" ht="28" customHeight="1" spans="1:5">
      <c r="A29" s="242">
        <v>2120815</v>
      </c>
      <c r="B29" s="270" t="s">
        <v>654</v>
      </c>
      <c r="C29" s="271">
        <v>60</v>
      </c>
      <c r="D29" s="275">
        <v>300</v>
      </c>
      <c r="E29" s="272">
        <f t="shared" si="1"/>
        <v>5</v>
      </c>
    </row>
    <row r="30" s="194" customFormat="1" ht="28" customHeight="1" spans="1:5">
      <c r="A30" s="242">
        <v>2120816</v>
      </c>
      <c r="B30" s="270" t="s">
        <v>655</v>
      </c>
      <c r="C30" s="271">
        <v>25</v>
      </c>
      <c r="D30" s="275">
        <v>200</v>
      </c>
      <c r="E30" s="272">
        <f t="shared" si="1"/>
        <v>8</v>
      </c>
    </row>
    <row r="31" s="194" customFormat="1" ht="28" customHeight="1" spans="1:5">
      <c r="A31" s="242">
        <v>2120810</v>
      </c>
      <c r="B31" s="270" t="s">
        <v>656</v>
      </c>
      <c r="C31" s="271"/>
      <c r="D31" s="275"/>
      <c r="E31" s="272" t="str">
        <f t="shared" si="1"/>
        <v/>
      </c>
    </row>
    <row r="32" s="194" customFormat="1" ht="28" customHeight="1" spans="1:5">
      <c r="A32" s="242">
        <v>2120811</v>
      </c>
      <c r="B32" s="274" t="s">
        <v>657</v>
      </c>
      <c r="C32" s="271"/>
      <c r="D32" s="275"/>
      <c r="E32" s="272" t="str">
        <f t="shared" si="1"/>
        <v/>
      </c>
    </row>
    <row r="33" s="194" customFormat="1" ht="28" customHeight="1" spans="1:5">
      <c r="A33" s="242">
        <v>2120813</v>
      </c>
      <c r="B33" s="274" t="s">
        <v>658</v>
      </c>
      <c r="C33" s="271"/>
      <c r="D33" s="275"/>
      <c r="E33" s="272" t="str">
        <f t="shared" si="1"/>
        <v/>
      </c>
    </row>
    <row r="34" s="194" customFormat="1" ht="28" customHeight="1" spans="1:5">
      <c r="A34" s="242">
        <v>2120899</v>
      </c>
      <c r="B34" s="274" t="s">
        <v>659</v>
      </c>
      <c r="C34" s="271"/>
      <c r="D34" s="275">
        <v>9726</v>
      </c>
      <c r="E34" s="272" t="str">
        <f t="shared" si="1"/>
        <v/>
      </c>
    </row>
    <row r="35" s="194" customFormat="1" ht="28" customHeight="1" spans="1:5">
      <c r="A35" s="242">
        <v>21219</v>
      </c>
      <c r="B35" s="274" t="s">
        <v>660</v>
      </c>
      <c r="C35" s="271"/>
      <c r="D35" s="271"/>
      <c r="E35" s="272" t="str">
        <f t="shared" si="1"/>
        <v/>
      </c>
    </row>
    <row r="36" s="194" customFormat="1" ht="28" customHeight="1" spans="1:5">
      <c r="A36" s="242">
        <v>2121901</v>
      </c>
      <c r="B36" s="274" t="s">
        <v>646</v>
      </c>
      <c r="C36" s="271"/>
      <c r="D36" s="275"/>
      <c r="E36" s="272" t="str">
        <f t="shared" si="1"/>
        <v/>
      </c>
    </row>
    <row r="37" s="194" customFormat="1" ht="28" customHeight="1" spans="1:5">
      <c r="A37" s="242">
        <v>2121902</v>
      </c>
      <c r="B37" s="274" t="s">
        <v>647</v>
      </c>
      <c r="C37" s="271"/>
      <c r="D37" s="275"/>
      <c r="E37" s="272" t="str">
        <f t="shared" si="1"/>
        <v/>
      </c>
    </row>
    <row r="38" s="194" customFormat="1" ht="28" customHeight="1" spans="1:5">
      <c r="A38" s="242">
        <v>2121999</v>
      </c>
      <c r="B38" s="274" t="s">
        <v>661</v>
      </c>
      <c r="C38" s="271"/>
      <c r="D38" s="275"/>
      <c r="E38" s="272" t="str">
        <f t="shared" si="1"/>
        <v/>
      </c>
    </row>
    <row r="39" s="194" customFormat="1" ht="28" customHeight="1" spans="1:5">
      <c r="A39" s="242">
        <v>2121902</v>
      </c>
      <c r="B39" s="274" t="s">
        <v>662</v>
      </c>
      <c r="C39" s="271"/>
      <c r="D39" s="275"/>
      <c r="E39" s="272" t="str">
        <f t="shared" si="1"/>
        <v/>
      </c>
    </row>
    <row r="40" s="194" customFormat="1" ht="28" customHeight="1" spans="1:5">
      <c r="A40" s="242">
        <v>21217</v>
      </c>
      <c r="B40" s="274" t="s">
        <v>663</v>
      </c>
      <c r="C40" s="271"/>
      <c r="D40" s="271"/>
      <c r="E40" s="272" t="str">
        <f t="shared" si="1"/>
        <v/>
      </c>
    </row>
    <row r="41" s="194" customFormat="1" ht="28" customHeight="1" spans="1:5">
      <c r="A41" s="242">
        <v>21214</v>
      </c>
      <c r="B41" s="267" t="s">
        <v>664</v>
      </c>
      <c r="C41" s="268">
        <f>C42+C43</f>
        <v>220</v>
      </c>
      <c r="D41" s="268">
        <f>D42+D43</f>
        <v>270</v>
      </c>
      <c r="E41" s="269">
        <f t="shared" si="1"/>
        <v>1.227</v>
      </c>
    </row>
    <row r="42" s="194" customFormat="1" ht="28" customHeight="1" spans="1:5">
      <c r="A42" s="242">
        <v>2121401</v>
      </c>
      <c r="B42" s="270" t="s">
        <v>665</v>
      </c>
      <c r="C42" s="271">
        <v>206</v>
      </c>
      <c r="D42" s="271">
        <v>248</v>
      </c>
      <c r="E42" s="272">
        <f t="shared" si="1"/>
        <v>1.204</v>
      </c>
    </row>
    <row r="43" s="194" customFormat="1" ht="28" customHeight="1" spans="1:5">
      <c r="A43" s="242">
        <v>2121402</v>
      </c>
      <c r="B43" s="270" t="s">
        <v>666</v>
      </c>
      <c r="C43" s="271">
        <v>14</v>
      </c>
      <c r="D43" s="271">
        <v>22</v>
      </c>
      <c r="E43" s="272">
        <f t="shared" si="1"/>
        <v>1.571</v>
      </c>
    </row>
    <row r="44" s="194" customFormat="1" ht="28" customHeight="1" spans="1:5">
      <c r="A44" s="242">
        <v>213</v>
      </c>
      <c r="B44" s="267" t="s">
        <v>667</v>
      </c>
      <c r="C44" s="268">
        <f>C45+C50</f>
        <v>0</v>
      </c>
      <c r="D44" s="268">
        <f>D45+D50</f>
        <v>855</v>
      </c>
      <c r="E44" s="272" t="str">
        <f t="shared" ref="E44:E64" si="2">IF(AND(C44&lt;&gt;0,D44&lt;&gt;0),D44/C44,"")</f>
        <v/>
      </c>
    </row>
    <row r="45" s="194" customFormat="1" ht="28" customHeight="1" spans="1:5">
      <c r="A45" s="242">
        <v>21366</v>
      </c>
      <c r="B45" s="273" t="s">
        <v>668</v>
      </c>
      <c r="C45" s="271">
        <f>SUM(C46:C49)</f>
        <v>0</v>
      </c>
      <c r="D45" s="271">
        <f>SUM(D46:D49)</f>
        <v>70</v>
      </c>
      <c r="E45" s="272" t="str">
        <f t="shared" si="2"/>
        <v/>
      </c>
    </row>
    <row r="46" s="194" customFormat="1" ht="28" customHeight="1" spans="1:5">
      <c r="A46" s="242">
        <v>2136601</v>
      </c>
      <c r="B46" s="274" t="s">
        <v>641</v>
      </c>
      <c r="C46" s="271"/>
      <c r="D46" s="271"/>
      <c r="E46" s="272" t="str">
        <f t="shared" si="2"/>
        <v/>
      </c>
    </row>
    <row r="47" s="194" customFormat="1" ht="28" customHeight="1" spans="1:5">
      <c r="A47" s="242">
        <v>2136699</v>
      </c>
      <c r="B47" s="274" t="s">
        <v>669</v>
      </c>
      <c r="C47" s="271"/>
      <c r="D47" s="271">
        <v>70</v>
      </c>
      <c r="E47" s="272" t="str">
        <f t="shared" si="2"/>
        <v/>
      </c>
    </row>
    <row r="48" s="194" customFormat="1" ht="28" customHeight="1" spans="1:5">
      <c r="A48" s="242">
        <v>21369</v>
      </c>
      <c r="B48" s="270" t="s">
        <v>670</v>
      </c>
      <c r="C48" s="271"/>
      <c r="D48" s="271"/>
      <c r="E48" s="272" t="str">
        <f t="shared" si="2"/>
        <v/>
      </c>
    </row>
    <row r="49" s="194" customFormat="1" ht="28" customHeight="1" spans="1:5">
      <c r="A49" s="242">
        <v>2136999</v>
      </c>
      <c r="B49" s="270" t="s">
        <v>671</v>
      </c>
      <c r="C49" s="271"/>
      <c r="D49" s="271"/>
      <c r="E49" s="272" t="str">
        <f t="shared" si="2"/>
        <v/>
      </c>
    </row>
    <row r="50" s="194" customFormat="1" ht="28" customHeight="1" spans="1:5">
      <c r="A50" s="242">
        <v>21372</v>
      </c>
      <c r="B50" s="273" t="s">
        <v>639</v>
      </c>
      <c r="C50" s="271">
        <f>SUM(C51:C52)</f>
        <v>0</v>
      </c>
      <c r="D50" s="271">
        <f>SUM(D51:D52)</f>
        <v>785</v>
      </c>
      <c r="E50" s="272" t="str">
        <f t="shared" si="2"/>
        <v/>
      </c>
    </row>
    <row r="51" s="194" customFormat="1" ht="28" customHeight="1" spans="1:5">
      <c r="A51" s="242">
        <v>2137201</v>
      </c>
      <c r="B51" s="274" t="s">
        <v>640</v>
      </c>
      <c r="C51" s="271"/>
      <c r="D51" s="275">
        <v>321</v>
      </c>
      <c r="E51" s="272" t="str">
        <f t="shared" si="2"/>
        <v/>
      </c>
    </row>
    <row r="52" s="194" customFormat="1" ht="28" customHeight="1" spans="1:5">
      <c r="A52" s="242">
        <v>2137202</v>
      </c>
      <c r="B52" s="274" t="s">
        <v>641</v>
      </c>
      <c r="C52" s="271"/>
      <c r="D52" s="275">
        <v>464</v>
      </c>
      <c r="E52" s="272" t="str">
        <f t="shared" si="2"/>
        <v/>
      </c>
    </row>
    <row r="53" s="194" customFormat="1" ht="28" customHeight="1" spans="1:5">
      <c r="A53" s="242">
        <v>229</v>
      </c>
      <c r="B53" s="273" t="s">
        <v>672</v>
      </c>
      <c r="C53" s="268">
        <f>C54+C56+C60</f>
        <v>14626</v>
      </c>
      <c r="D53" s="268">
        <f>D54+D56+D60</f>
        <v>1962</v>
      </c>
      <c r="E53" s="269">
        <f t="shared" si="2"/>
        <v>0.134</v>
      </c>
    </row>
    <row r="54" s="194" customFormat="1" ht="28" customHeight="1" spans="1:5">
      <c r="A54" s="242">
        <v>22904</v>
      </c>
      <c r="B54" s="273" t="s">
        <v>673</v>
      </c>
      <c r="C54" s="268">
        <f>C55</f>
        <v>14100</v>
      </c>
      <c r="D54" s="268"/>
      <c r="E54" s="269" t="str">
        <f t="shared" si="2"/>
        <v/>
      </c>
    </row>
    <row r="55" s="194" customFormat="1" ht="28" customHeight="1" spans="1:5">
      <c r="A55" s="242">
        <v>2290402</v>
      </c>
      <c r="B55" s="274" t="s">
        <v>674</v>
      </c>
      <c r="C55" s="271">
        <v>14100</v>
      </c>
      <c r="D55" s="268"/>
      <c r="E55" s="269" t="str">
        <f t="shared" si="2"/>
        <v/>
      </c>
    </row>
    <row r="56" s="194" customFormat="1" ht="28" customHeight="1" spans="1:5">
      <c r="A56" s="242">
        <v>22908</v>
      </c>
      <c r="B56" s="267" t="s">
        <v>675</v>
      </c>
      <c r="C56" s="268">
        <f>SUM(C57:C59)</f>
        <v>1</v>
      </c>
      <c r="D56" s="268">
        <f>SUM(D57:D59)</f>
        <v>9</v>
      </c>
      <c r="E56" s="269">
        <f t="shared" si="2"/>
        <v>9</v>
      </c>
    </row>
    <row r="57" s="194" customFormat="1" ht="28" customHeight="1" spans="1:5">
      <c r="A57" s="242">
        <v>2290804</v>
      </c>
      <c r="B57" s="270" t="s">
        <v>676</v>
      </c>
      <c r="C57" s="271">
        <v>1</v>
      </c>
      <c r="D57" s="275">
        <v>8</v>
      </c>
      <c r="E57" s="272">
        <f t="shared" si="2"/>
        <v>8</v>
      </c>
    </row>
    <row r="58" s="194" customFormat="1" ht="28" customHeight="1" spans="1:5">
      <c r="A58" s="242">
        <v>2290805</v>
      </c>
      <c r="B58" s="270" t="s">
        <v>677</v>
      </c>
      <c r="C58" s="271"/>
      <c r="D58" s="275"/>
      <c r="E58" s="272" t="str">
        <f t="shared" si="2"/>
        <v/>
      </c>
    </row>
    <row r="59" s="194" customFormat="1" ht="28" customHeight="1" spans="1:5">
      <c r="A59" s="242">
        <v>2290808</v>
      </c>
      <c r="B59" s="270" t="s">
        <v>678</v>
      </c>
      <c r="C59" s="271"/>
      <c r="D59" s="275">
        <v>1</v>
      </c>
      <c r="E59" s="272" t="str">
        <f t="shared" si="2"/>
        <v/>
      </c>
    </row>
    <row r="60" s="194" customFormat="1" ht="28" customHeight="1" spans="1:5">
      <c r="A60" s="242">
        <v>22960</v>
      </c>
      <c r="B60" s="267" t="s">
        <v>679</v>
      </c>
      <c r="C60" s="268">
        <f>SUM(C61:C67)</f>
        <v>525</v>
      </c>
      <c r="D60" s="268">
        <f>SUM(D61:D67)</f>
        <v>1953</v>
      </c>
      <c r="E60" s="269">
        <f t="shared" si="2"/>
        <v>3.72</v>
      </c>
    </row>
    <row r="61" s="194" customFormat="1" ht="28" customHeight="1" spans="1:5">
      <c r="A61" s="242">
        <v>2296002</v>
      </c>
      <c r="B61" s="270" t="s">
        <v>680</v>
      </c>
      <c r="C61" s="271">
        <v>324</v>
      </c>
      <c r="D61" s="271">
        <v>460</v>
      </c>
      <c r="E61" s="272">
        <f t="shared" si="2"/>
        <v>1.42</v>
      </c>
    </row>
    <row r="62" s="194" customFormat="1" ht="28" customHeight="1" spans="1:5">
      <c r="A62" s="242">
        <v>2296003</v>
      </c>
      <c r="B62" s="270" t="s">
        <v>681</v>
      </c>
      <c r="C62" s="271">
        <v>119</v>
      </c>
      <c r="D62" s="271">
        <v>780</v>
      </c>
      <c r="E62" s="272">
        <f t="shared" si="2"/>
        <v>6.555</v>
      </c>
    </row>
    <row r="63" s="194" customFormat="1" ht="28" customHeight="1" spans="1:5">
      <c r="A63" s="242">
        <v>2296004</v>
      </c>
      <c r="B63" s="270" t="s">
        <v>682</v>
      </c>
      <c r="C63" s="271">
        <v>6</v>
      </c>
      <c r="D63" s="271">
        <v>23</v>
      </c>
      <c r="E63" s="272">
        <f t="shared" si="2"/>
        <v>3.833</v>
      </c>
    </row>
    <row r="64" s="194" customFormat="1" ht="28" customHeight="1" spans="1:5">
      <c r="A64" s="242">
        <v>2296006</v>
      </c>
      <c r="B64" s="270" t="s">
        <v>683</v>
      </c>
      <c r="C64" s="271">
        <v>57</v>
      </c>
      <c r="D64" s="271">
        <v>171</v>
      </c>
      <c r="E64" s="272">
        <f t="shared" si="2"/>
        <v>3</v>
      </c>
    </row>
    <row r="65" s="194" customFormat="1" ht="28" customHeight="1" spans="1:5">
      <c r="A65" s="242">
        <v>2296010</v>
      </c>
      <c r="B65" s="270" t="s">
        <v>684</v>
      </c>
      <c r="C65" s="271"/>
      <c r="D65" s="271"/>
      <c r="E65" s="272"/>
    </row>
    <row r="66" s="194" customFormat="1" ht="28" customHeight="1" spans="1:5">
      <c r="A66" s="242">
        <v>2296013</v>
      </c>
      <c r="B66" s="270" t="s">
        <v>685</v>
      </c>
      <c r="C66" s="271"/>
      <c r="D66" s="271"/>
      <c r="E66" s="272" t="str">
        <f t="shared" ref="E66:E87" si="3">IF(AND(C66&lt;&gt;0,D66&lt;&gt;0),D66/C66,"")</f>
        <v/>
      </c>
    </row>
    <row r="67" s="194" customFormat="1" ht="28" customHeight="1" spans="1:5">
      <c r="A67" s="242">
        <v>2296099</v>
      </c>
      <c r="B67" s="270" t="s">
        <v>686</v>
      </c>
      <c r="C67" s="276">
        <v>19</v>
      </c>
      <c r="D67" s="276">
        <v>519</v>
      </c>
      <c r="E67" s="272">
        <f t="shared" si="3"/>
        <v>27.316</v>
      </c>
    </row>
    <row r="68" s="194" customFormat="1" ht="28" customHeight="1" spans="1:5">
      <c r="A68" s="242">
        <v>22904</v>
      </c>
      <c r="B68" s="273" t="s">
        <v>687</v>
      </c>
      <c r="C68" s="268"/>
      <c r="D68" s="268">
        <f>D69</f>
        <v>0</v>
      </c>
      <c r="E68" s="272" t="str">
        <f t="shared" si="3"/>
        <v/>
      </c>
    </row>
    <row r="69" s="194" customFormat="1" ht="28" customHeight="1" spans="1:5">
      <c r="A69" s="242">
        <v>2290402</v>
      </c>
      <c r="B69" s="274" t="s">
        <v>674</v>
      </c>
      <c r="C69" s="271"/>
      <c r="D69" s="271"/>
      <c r="E69" s="272" t="str">
        <f t="shared" si="3"/>
        <v/>
      </c>
    </row>
    <row r="70" s="194" customFormat="1" ht="28" customHeight="1" spans="1:5">
      <c r="A70" s="242">
        <v>232</v>
      </c>
      <c r="B70" s="267" t="s">
        <v>688</v>
      </c>
      <c r="C70" s="268">
        <f>SUM(C72:C73)</f>
        <v>2237</v>
      </c>
      <c r="D70" s="268">
        <f>SUM(D72:D73)</f>
        <v>4102</v>
      </c>
      <c r="E70" s="269">
        <f t="shared" si="3"/>
        <v>1.834</v>
      </c>
    </row>
    <row r="71" s="194" customFormat="1" ht="28" customHeight="1" spans="1:5">
      <c r="A71" s="242">
        <v>23204</v>
      </c>
      <c r="B71" s="270" t="s">
        <v>689</v>
      </c>
      <c r="C71" s="271"/>
      <c r="D71" s="271"/>
      <c r="E71" s="272" t="str">
        <f t="shared" si="3"/>
        <v/>
      </c>
    </row>
    <row r="72" s="194" customFormat="1" ht="28" customHeight="1" spans="1:5">
      <c r="A72" s="242">
        <v>2320411</v>
      </c>
      <c r="B72" s="270" t="s">
        <v>690</v>
      </c>
      <c r="C72" s="271">
        <v>1</v>
      </c>
      <c r="D72" s="275">
        <v>722</v>
      </c>
      <c r="E72" s="272">
        <f t="shared" si="3"/>
        <v>722</v>
      </c>
    </row>
    <row r="73" s="194" customFormat="1" ht="28" customHeight="1" spans="1:5">
      <c r="A73" s="242">
        <v>2320498</v>
      </c>
      <c r="B73" s="270" t="s">
        <v>691</v>
      </c>
      <c r="C73" s="271">
        <v>2236</v>
      </c>
      <c r="D73" s="275">
        <v>3380</v>
      </c>
      <c r="E73" s="272">
        <f t="shared" si="3"/>
        <v>1.512</v>
      </c>
    </row>
    <row r="74" s="194" customFormat="1" ht="28" customHeight="1" spans="1:5">
      <c r="A74" s="242">
        <v>233</v>
      </c>
      <c r="B74" s="267" t="s">
        <v>692</v>
      </c>
      <c r="C74" s="268">
        <f>C75</f>
        <v>40</v>
      </c>
      <c r="D74" s="268">
        <f>D75</f>
        <v>25</v>
      </c>
      <c r="E74" s="269">
        <f t="shared" si="3"/>
        <v>0.625</v>
      </c>
    </row>
    <row r="75" s="194" customFormat="1" ht="28" customHeight="1" spans="1:5">
      <c r="A75" s="242">
        <v>23304</v>
      </c>
      <c r="B75" s="267" t="s">
        <v>693</v>
      </c>
      <c r="C75" s="268">
        <f>SUM(C76:C77)</f>
        <v>40</v>
      </c>
      <c r="D75" s="268">
        <f>SUM(D76:D77)</f>
        <v>25</v>
      </c>
      <c r="E75" s="269">
        <f t="shared" si="3"/>
        <v>0.625</v>
      </c>
    </row>
    <row r="76" s="194" customFormat="1" ht="28" customHeight="1" spans="1:5">
      <c r="A76" s="242">
        <v>2330411</v>
      </c>
      <c r="B76" s="270" t="s">
        <v>694</v>
      </c>
      <c r="C76" s="271">
        <v>26</v>
      </c>
      <c r="D76" s="275"/>
      <c r="E76" s="269" t="str">
        <f t="shared" si="3"/>
        <v/>
      </c>
    </row>
    <row r="77" s="194" customFormat="1" ht="28" customHeight="1" spans="1:5">
      <c r="A77" s="242">
        <v>2330498</v>
      </c>
      <c r="B77" s="270" t="s">
        <v>695</v>
      </c>
      <c r="C77" s="271">
        <v>14</v>
      </c>
      <c r="D77" s="275">
        <v>25</v>
      </c>
      <c r="E77" s="269">
        <f t="shared" si="3"/>
        <v>1.786</v>
      </c>
    </row>
    <row r="78" s="194" customFormat="1" ht="28" customHeight="1" spans="1:5">
      <c r="A78" s="242"/>
      <c r="B78" s="277" t="s">
        <v>493</v>
      </c>
      <c r="C78" s="268">
        <f>SUM(C6+C13+C19+C44+C53)+C70+C74</f>
        <v>21271</v>
      </c>
      <c r="D78" s="268">
        <f>SUM(D6+D13+D19+D44+D53)+D70+D74</f>
        <v>24264</v>
      </c>
      <c r="E78" s="269">
        <f t="shared" si="3"/>
        <v>1.141</v>
      </c>
    </row>
    <row r="79" s="194" customFormat="1" ht="28" customHeight="1" spans="1:5">
      <c r="A79" s="242">
        <v>230</v>
      </c>
      <c r="B79" s="267" t="s">
        <v>696</v>
      </c>
      <c r="C79" s="268">
        <f t="shared" ref="C79:C83" si="4">C80</f>
        <v>96</v>
      </c>
      <c r="D79" s="268">
        <f>D80</f>
        <v>473</v>
      </c>
      <c r="E79" s="269">
        <f t="shared" si="3"/>
        <v>4.927</v>
      </c>
    </row>
    <row r="80" s="194" customFormat="1" ht="28" customHeight="1" spans="1:5">
      <c r="A80" s="242">
        <v>23004</v>
      </c>
      <c r="B80" s="267" t="s">
        <v>697</v>
      </c>
      <c r="C80" s="268">
        <f t="shared" si="4"/>
        <v>96</v>
      </c>
      <c r="D80" s="268">
        <f>SUM(D81:D81)</f>
        <v>473</v>
      </c>
      <c r="E80" s="269">
        <f t="shared" si="3"/>
        <v>4.927</v>
      </c>
    </row>
    <row r="81" s="194" customFormat="1" ht="28" customHeight="1" spans="1:5">
      <c r="A81" s="242">
        <v>2300603</v>
      </c>
      <c r="B81" s="270" t="s">
        <v>698</v>
      </c>
      <c r="C81" s="271">
        <v>96</v>
      </c>
      <c r="D81" s="275">
        <v>473</v>
      </c>
      <c r="E81" s="272">
        <f t="shared" si="3"/>
        <v>4.927</v>
      </c>
    </row>
    <row r="82" s="194" customFormat="1" ht="28" customHeight="1" spans="1:5">
      <c r="A82" s="242">
        <v>23008</v>
      </c>
      <c r="B82" s="278" t="s">
        <v>699</v>
      </c>
      <c r="C82" s="268">
        <v>2167</v>
      </c>
      <c r="D82" s="279"/>
      <c r="E82" s="269" t="str">
        <f t="shared" si="3"/>
        <v/>
      </c>
    </row>
    <row r="83" s="194" customFormat="1" ht="28" customHeight="1" spans="1:5">
      <c r="A83" s="242">
        <v>231</v>
      </c>
      <c r="B83" s="280" t="s">
        <v>700</v>
      </c>
      <c r="C83" s="268">
        <f t="shared" si="4"/>
        <v>25533</v>
      </c>
      <c r="D83" s="268">
        <f>D84</f>
        <v>0</v>
      </c>
      <c r="E83" s="269" t="str">
        <f t="shared" si="3"/>
        <v/>
      </c>
    </row>
    <row r="84" s="194" customFormat="1" ht="28" customHeight="1" spans="1:5">
      <c r="A84" s="242">
        <v>23104</v>
      </c>
      <c r="B84" s="280" t="s">
        <v>701</v>
      </c>
      <c r="C84" s="268">
        <f>SUM(C85)</f>
        <v>25533</v>
      </c>
      <c r="D84" s="268">
        <f>SUM(D85)</f>
        <v>0</v>
      </c>
      <c r="E84" s="269" t="str">
        <f t="shared" si="3"/>
        <v/>
      </c>
    </row>
    <row r="85" s="194" customFormat="1" ht="28" customHeight="1" spans="1:5">
      <c r="A85" s="242">
        <v>2310411</v>
      </c>
      <c r="B85" s="281" t="s">
        <v>702</v>
      </c>
      <c r="C85" s="271">
        <v>25533</v>
      </c>
      <c r="D85" s="271"/>
      <c r="E85" s="272" t="str">
        <f t="shared" si="3"/>
        <v/>
      </c>
    </row>
    <row r="86" s="194" customFormat="1" ht="28" customHeight="1" spans="1:5">
      <c r="A86" s="242"/>
      <c r="B86" s="267" t="s">
        <v>505</v>
      </c>
      <c r="C86" s="268">
        <v>1845</v>
      </c>
      <c r="D86" s="268"/>
      <c r="E86" s="269" t="str">
        <f t="shared" si="3"/>
        <v/>
      </c>
    </row>
    <row r="87" s="194" customFormat="1" ht="28" customHeight="1" spans="1:5">
      <c r="A87" s="242"/>
      <c r="B87" s="277" t="s">
        <v>507</v>
      </c>
      <c r="C87" s="268">
        <f>C83+C78+C79+C82+C86</f>
        <v>50912</v>
      </c>
      <c r="D87" s="268">
        <f>D83+D78+D79+D82+D86</f>
        <v>24737</v>
      </c>
      <c r="E87" s="269">
        <f t="shared" si="3"/>
        <v>0.486</v>
      </c>
    </row>
  </sheetData>
  <autoFilter ref="B5:E87">
    <extLst/>
  </autoFilter>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4" fitToHeight="0" orientation="portrait" useFirstPageNumber="1" horizontalDpi="600"/>
  <headerFooter alignWithMargins="0">
    <oddFooter>&amp;C第 &amp;P+50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87"/>
  <sheetViews>
    <sheetView showZeros="0" workbookViewId="0">
      <pane xSplit="2" ySplit="5" topLeftCell="C79" activePane="bottomRight" state="frozen"/>
      <selection/>
      <selection pane="topRight"/>
      <selection pane="bottomLeft"/>
      <selection pane="bottomRight" activeCell="A2" sqref="A2:E2"/>
    </sheetView>
  </sheetViews>
  <sheetFormatPr defaultColWidth="9" defaultRowHeight="15.75" outlineLevelCol="4"/>
  <cols>
    <col min="1" max="1" width="9.75" style="194" customWidth="1"/>
    <col min="2" max="2" width="43.25" style="261" customWidth="1"/>
    <col min="3" max="5" width="16.375" style="194" customWidth="1"/>
    <col min="6" max="16384" width="9" style="194"/>
  </cols>
  <sheetData>
    <row r="1" s="117" customFormat="1" ht="20" customHeight="1" spans="1:4">
      <c r="A1" s="182" t="s">
        <v>703</v>
      </c>
      <c r="C1" s="122"/>
      <c r="D1" s="122"/>
    </row>
    <row r="2" s="118" customFormat="1" ht="30" customHeight="1" spans="1:5">
      <c r="A2" s="123" t="s">
        <v>704</v>
      </c>
      <c r="B2" s="262"/>
      <c r="C2" s="262"/>
      <c r="D2" s="262"/>
      <c r="E2" s="262"/>
    </row>
    <row r="3" s="117" customFormat="1" ht="21" customHeight="1" spans="1:5">
      <c r="A3" s="124"/>
      <c r="B3" s="117">
        <v>0</v>
      </c>
      <c r="C3" s="122"/>
      <c r="D3" s="122"/>
      <c r="E3" s="263" t="s">
        <v>100</v>
      </c>
    </row>
    <row r="4" s="194" customFormat="1" ht="20" customHeight="1" spans="1:5">
      <c r="A4" s="183" t="s">
        <v>629</v>
      </c>
      <c r="B4" s="264" t="s">
        <v>630</v>
      </c>
      <c r="C4" s="265" t="s">
        <v>5</v>
      </c>
      <c r="D4" s="265" t="s">
        <v>6</v>
      </c>
      <c r="E4" s="265" t="s">
        <v>7</v>
      </c>
    </row>
    <row r="5" s="194" customFormat="1" ht="20" customHeight="1" spans="1:5">
      <c r="A5" s="185"/>
      <c r="B5" s="266"/>
      <c r="C5" s="265"/>
      <c r="D5" s="265"/>
      <c r="E5" s="265"/>
    </row>
    <row r="6" s="194" customFormat="1" ht="28" customHeight="1" spans="1:5">
      <c r="A6" s="242">
        <v>207</v>
      </c>
      <c r="B6" s="267" t="s">
        <v>631</v>
      </c>
      <c r="C6" s="268">
        <f>SUM(C7,C11)</f>
        <v>1</v>
      </c>
      <c r="D6" s="268">
        <f>SUM(D7,D11)</f>
        <v>1</v>
      </c>
      <c r="E6" s="269">
        <f t="shared" ref="E6:E64" si="0">IF(AND(C6&lt;&gt;0,D6&lt;&gt;0),D6/C6,"")</f>
        <v>1</v>
      </c>
    </row>
    <row r="7" s="194" customFormat="1" ht="28" customHeight="1" spans="1:5">
      <c r="A7" s="242">
        <v>20707</v>
      </c>
      <c r="B7" s="267" t="s">
        <v>632</v>
      </c>
      <c r="C7" s="268">
        <f>SUM(C8:C10)</f>
        <v>1</v>
      </c>
      <c r="D7" s="268">
        <f>SUM(D8:D10)</f>
        <v>1</v>
      </c>
      <c r="E7" s="269">
        <f t="shared" si="0"/>
        <v>1</v>
      </c>
    </row>
    <row r="8" s="194" customFormat="1" ht="28" customHeight="1" spans="1:5">
      <c r="A8" s="242">
        <v>2070701</v>
      </c>
      <c r="B8" s="270" t="s">
        <v>633</v>
      </c>
      <c r="C8" s="271">
        <v>1</v>
      </c>
      <c r="D8" s="271">
        <v>1</v>
      </c>
      <c r="E8" s="272">
        <f t="shared" si="0"/>
        <v>1</v>
      </c>
    </row>
    <row r="9" s="194" customFormat="1" ht="28" customHeight="1" spans="1:5">
      <c r="A9" s="242">
        <v>2070702</v>
      </c>
      <c r="B9" s="270" t="s">
        <v>634</v>
      </c>
      <c r="C9" s="271"/>
      <c r="D9" s="191"/>
      <c r="E9" s="272" t="str">
        <f t="shared" si="0"/>
        <v/>
      </c>
    </row>
    <row r="10" s="194" customFormat="1" ht="28" customHeight="1" spans="1:5">
      <c r="A10" s="242">
        <v>2070799</v>
      </c>
      <c r="B10" s="270" t="s">
        <v>635</v>
      </c>
      <c r="C10" s="271"/>
      <c r="D10" s="191"/>
      <c r="E10" s="272" t="str">
        <f t="shared" si="0"/>
        <v/>
      </c>
    </row>
    <row r="11" s="194" customFormat="1" ht="28" customHeight="1" spans="1:5">
      <c r="A11" s="242"/>
      <c r="B11" s="267" t="s">
        <v>636</v>
      </c>
      <c r="C11" s="268">
        <f>SUM(C12)</f>
        <v>0</v>
      </c>
      <c r="D11" s="268">
        <f>SUM(D12)</f>
        <v>0</v>
      </c>
      <c r="E11" s="269" t="str">
        <f t="shared" si="0"/>
        <v/>
      </c>
    </row>
    <row r="12" s="194" customFormat="1" ht="28" customHeight="1" spans="1:5">
      <c r="A12" s="242"/>
      <c r="B12" s="270" t="s">
        <v>637</v>
      </c>
      <c r="C12" s="271"/>
      <c r="D12" s="191"/>
      <c r="E12" s="272" t="str">
        <f t="shared" si="0"/>
        <v/>
      </c>
    </row>
    <row r="13" s="194" customFormat="1" ht="28" customHeight="1" spans="1:5">
      <c r="A13" s="242">
        <v>208</v>
      </c>
      <c r="B13" s="273" t="s">
        <v>638</v>
      </c>
      <c r="C13" s="268">
        <f>C14</f>
        <v>340</v>
      </c>
      <c r="D13" s="268">
        <f>D14</f>
        <v>0</v>
      </c>
      <c r="E13" s="269" t="str">
        <f t="shared" si="0"/>
        <v/>
      </c>
    </row>
    <row r="14" s="194" customFormat="1" ht="28" customHeight="1" spans="1:5">
      <c r="A14" s="242">
        <v>20822</v>
      </c>
      <c r="B14" s="273" t="s">
        <v>639</v>
      </c>
      <c r="C14" s="268">
        <f>SUM(C15:C17)</f>
        <v>340</v>
      </c>
      <c r="D14" s="268">
        <f>SUM(D15:D17)</f>
        <v>0</v>
      </c>
      <c r="E14" s="269" t="str">
        <f t="shared" si="0"/>
        <v/>
      </c>
    </row>
    <row r="15" s="194" customFormat="1" ht="28" customHeight="1" spans="1:5">
      <c r="A15" s="242">
        <v>2082201</v>
      </c>
      <c r="B15" s="274" t="s">
        <v>640</v>
      </c>
      <c r="C15" s="271">
        <v>283</v>
      </c>
      <c r="D15" s="275"/>
      <c r="E15" s="272" t="str">
        <f t="shared" si="0"/>
        <v/>
      </c>
    </row>
    <row r="16" s="194" customFormat="1" ht="28" customHeight="1" spans="1:5">
      <c r="A16" s="242">
        <v>2082202</v>
      </c>
      <c r="B16" s="274" t="s">
        <v>641</v>
      </c>
      <c r="C16" s="271">
        <v>57</v>
      </c>
      <c r="D16" s="275"/>
      <c r="E16" s="272" t="str">
        <f t="shared" si="0"/>
        <v/>
      </c>
    </row>
    <row r="17" s="194" customFormat="1" ht="28" customHeight="1" spans="1:5">
      <c r="A17" s="242">
        <v>2082299</v>
      </c>
      <c r="B17" s="274" t="s">
        <v>642</v>
      </c>
      <c r="C17" s="271"/>
      <c r="D17" s="275"/>
      <c r="E17" s="272" t="str">
        <f t="shared" si="0"/>
        <v/>
      </c>
    </row>
    <row r="18" s="194" customFormat="1" ht="28" customHeight="1" spans="1:5">
      <c r="A18" s="242">
        <v>211</v>
      </c>
      <c r="B18" s="273" t="s">
        <v>643</v>
      </c>
      <c r="C18" s="268"/>
      <c r="D18" s="268"/>
      <c r="E18" s="269" t="str">
        <f t="shared" si="0"/>
        <v/>
      </c>
    </row>
    <row r="19" s="194" customFormat="1" ht="28" customHeight="1" spans="1:5">
      <c r="A19" s="242">
        <v>212</v>
      </c>
      <c r="B19" s="273" t="s">
        <v>644</v>
      </c>
      <c r="C19" s="268">
        <f>SUM(C20+C41)</f>
        <v>4027</v>
      </c>
      <c r="D19" s="268">
        <f>SUM(D20+D41)</f>
        <v>17319</v>
      </c>
      <c r="E19" s="269">
        <f t="shared" si="0"/>
        <v>4.301</v>
      </c>
    </row>
    <row r="20" s="194" customFormat="1" ht="28" customHeight="1" spans="1:5">
      <c r="A20" s="242">
        <v>21208</v>
      </c>
      <c r="B20" s="273" t="s">
        <v>645</v>
      </c>
      <c r="C20" s="268">
        <f>SUM(C21:C34)</f>
        <v>3807</v>
      </c>
      <c r="D20" s="268">
        <f>SUM(D21:D34)</f>
        <v>17049</v>
      </c>
      <c r="E20" s="269">
        <f t="shared" si="0"/>
        <v>4.478</v>
      </c>
    </row>
    <row r="21" s="194" customFormat="1" ht="28" customHeight="1" spans="1:5">
      <c r="A21" s="242">
        <v>2120801</v>
      </c>
      <c r="B21" s="274" t="s">
        <v>646</v>
      </c>
      <c r="C21" s="271"/>
      <c r="D21" s="275">
        <v>1800</v>
      </c>
      <c r="E21" s="272" t="str">
        <f t="shared" si="0"/>
        <v/>
      </c>
    </row>
    <row r="22" s="194" customFormat="1" ht="28" customHeight="1" spans="1:5">
      <c r="A22" s="242">
        <v>2120802</v>
      </c>
      <c r="B22" s="274" t="s">
        <v>647</v>
      </c>
      <c r="C22" s="271"/>
      <c r="D22" s="275"/>
      <c r="E22" s="272" t="str">
        <f t="shared" si="0"/>
        <v/>
      </c>
    </row>
    <row r="23" s="194" customFormat="1" ht="28" customHeight="1" spans="1:5">
      <c r="A23" s="242">
        <v>2120803</v>
      </c>
      <c r="B23" s="274" t="s">
        <v>648</v>
      </c>
      <c r="C23" s="271">
        <v>1180</v>
      </c>
      <c r="D23" s="275"/>
      <c r="E23" s="272" t="str">
        <f t="shared" si="0"/>
        <v/>
      </c>
    </row>
    <row r="24" s="194" customFormat="1" ht="28" customHeight="1" spans="1:5">
      <c r="A24" s="242">
        <v>2120804</v>
      </c>
      <c r="B24" s="274" t="s">
        <v>649</v>
      </c>
      <c r="C24" s="271">
        <v>70</v>
      </c>
      <c r="D24" s="275"/>
      <c r="E24" s="272" t="str">
        <f t="shared" si="0"/>
        <v/>
      </c>
    </row>
    <row r="25" s="194" customFormat="1" ht="28" customHeight="1" spans="1:5">
      <c r="A25" s="242">
        <v>2120805</v>
      </c>
      <c r="B25" s="274" t="s">
        <v>650</v>
      </c>
      <c r="C25" s="271">
        <v>0</v>
      </c>
      <c r="D25" s="275"/>
      <c r="E25" s="272" t="str">
        <f t="shared" si="0"/>
        <v/>
      </c>
    </row>
    <row r="26" s="194" customFormat="1" ht="28" customHeight="1" spans="1:5">
      <c r="A26" s="242">
        <v>2120806</v>
      </c>
      <c r="B26" s="274" t="s">
        <v>651</v>
      </c>
      <c r="C26" s="271">
        <v>73</v>
      </c>
      <c r="D26" s="275">
        <v>2200</v>
      </c>
      <c r="E26" s="272">
        <f t="shared" si="0"/>
        <v>30.137</v>
      </c>
    </row>
    <row r="27" s="194" customFormat="1" ht="28" customHeight="1" spans="1:5">
      <c r="A27" s="242">
        <v>2120807</v>
      </c>
      <c r="B27" s="270" t="s">
        <v>652</v>
      </c>
      <c r="C27" s="271"/>
      <c r="D27" s="275"/>
      <c r="E27" s="272" t="str">
        <f t="shared" si="0"/>
        <v/>
      </c>
    </row>
    <row r="28" s="194" customFormat="1" ht="28" customHeight="1" spans="1:5">
      <c r="A28" s="242">
        <v>2120814</v>
      </c>
      <c r="B28" s="270" t="s">
        <v>653</v>
      </c>
      <c r="C28" s="271">
        <v>2399</v>
      </c>
      <c r="D28" s="275">
        <v>2823</v>
      </c>
      <c r="E28" s="272">
        <f t="shared" si="0"/>
        <v>1.177</v>
      </c>
    </row>
    <row r="29" s="194" customFormat="1" ht="28" customHeight="1" spans="1:5">
      <c r="A29" s="242">
        <v>2120815</v>
      </c>
      <c r="B29" s="270" t="s">
        <v>654</v>
      </c>
      <c r="C29" s="271">
        <v>60</v>
      </c>
      <c r="D29" s="275">
        <v>300</v>
      </c>
      <c r="E29" s="272">
        <f t="shared" si="0"/>
        <v>5</v>
      </c>
    </row>
    <row r="30" s="194" customFormat="1" ht="28" customHeight="1" spans="1:5">
      <c r="A30" s="242">
        <v>2120816</v>
      </c>
      <c r="B30" s="270" t="s">
        <v>655</v>
      </c>
      <c r="C30" s="271">
        <v>25</v>
      </c>
      <c r="D30" s="275">
        <v>200</v>
      </c>
      <c r="E30" s="272">
        <f t="shared" si="0"/>
        <v>8</v>
      </c>
    </row>
    <row r="31" s="194" customFormat="1" ht="28" customHeight="1" spans="1:5">
      <c r="A31" s="242">
        <v>2120810</v>
      </c>
      <c r="B31" s="270" t="s">
        <v>656</v>
      </c>
      <c r="C31" s="271"/>
      <c r="D31" s="275"/>
      <c r="E31" s="272" t="str">
        <f t="shared" si="0"/>
        <v/>
      </c>
    </row>
    <row r="32" s="194" customFormat="1" ht="28" customHeight="1" spans="1:5">
      <c r="A32" s="242">
        <v>2120811</v>
      </c>
      <c r="B32" s="274" t="s">
        <v>657</v>
      </c>
      <c r="C32" s="271"/>
      <c r="D32" s="275"/>
      <c r="E32" s="272" t="str">
        <f t="shared" si="0"/>
        <v/>
      </c>
    </row>
    <row r="33" s="194" customFormat="1" ht="28" customHeight="1" spans="1:5">
      <c r="A33" s="242">
        <v>2120813</v>
      </c>
      <c r="B33" s="274" t="s">
        <v>658</v>
      </c>
      <c r="C33" s="271"/>
      <c r="D33" s="275"/>
      <c r="E33" s="272" t="str">
        <f t="shared" si="0"/>
        <v/>
      </c>
    </row>
    <row r="34" s="194" customFormat="1" ht="28" customHeight="1" spans="1:5">
      <c r="A34" s="242">
        <v>2120899</v>
      </c>
      <c r="B34" s="274" t="s">
        <v>659</v>
      </c>
      <c r="C34" s="271"/>
      <c r="D34" s="275">
        <v>9726</v>
      </c>
      <c r="E34" s="272" t="str">
        <f t="shared" si="0"/>
        <v/>
      </c>
    </row>
    <row r="35" s="194" customFormat="1" ht="28" customHeight="1" spans="1:5">
      <c r="A35" s="242">
        <v>21219</v>
      </c>
      <c r="B35" s="274" t="s">
        <v>660</v>
      </c>
      <c r="C35" s="271"/>
      <c r="D35" s="271"/>
      <c r="E35" s="272" t="str">
        <f t="shared" si="0"/>
        <v/>
      </c>
    </row>
    <row r="36" s="194" customFormat="1" ht="28" customHeight="1" spans="1:5">
      <c r="A36" s="242">
        <v>2121901</v>
      </c>
      <c r="B36" s="274" t="s">
        <v>646</v>
      </c>
      <c r="C36" s="271"/>
      <c r="D36" s="275"/>
      <c r="E36" s="272" t="str">
        <f t="shared" si="0"/>
        <v/>
      </c>
    </row>
    <row r="37" s="194" customFormat="1" ht="28" customHeight="1" spans="1:5">
      <c r="A37" s="242">
        <v>2121902</v>
      </c>
      <c r="B37" s="274" t="s">
        <v>647</v>
      </c>
      <c r="C37" s="271"/>
      <c r="D37" s="275"/>
      <c r="E37" s="272" t="str">
        <f t="shared" si="0"/>
        <v/>
      </c>
    </row>
    <row r="38" s="194" customFormat="1" ht="28" customHeight="1" spans="1:5">
      <c r="A38" s="242">
        <v>2121999</v>
      </c>
      <c r="B38" s="274" t="s">
        <v>661</v>
      </c>
      <c r="C38" s="271"/>
      <c r="D38" s="275"/>
      <c r="E38" s="272" t="str">
        <f t="shared" si="0"/>
        <v/>
      </c>
    </row>
    <row r="39" s="194" customFormat="1" ht="28" customHeight="1" spans="1:5">
      <c r="A39" s="242">
        <v>2121902</v>
      </c>
      <c r="B39" s="274" t="s">
        <v>662</v>
      </c>
      <c r="C39" s="271"/>
      <c r="D39" s="275"/>
      <c r="E39" s="272" t="str">
        <f t="shared" si="0"/>
        <v/>
      </c>
    </row>
    <row r="40" s="194" customFormat="1" ht="28" customHeight="1" spans="1:5">
      <c r="A40" s="242">
        <v>21217</v>
      </c>
      <c r="B40" s="274" t="s">
        <v>663</v>
      </c>
      <c r="C40" s="271"/>
      <c r="D40" s="271"/>
      <c r="E40" s="272" t="str">
        <f t="shared" si="0"/>
        <v/>
      </c>
    </row>
    <row r="41" s="194" customFormat="1" ht="28" customHeight="1" spans="1:5">
      <c r="A41" s="242">
        <v>21214</v>
      </c>
      <c r="B41" s="267" t="s">
        <v>664</v>
      </c>
      <c r="C41" s="268">
        <f>C42+C43</f>
        <v>220</v>
      </c>
      <c r="D41" s="268">
        <f>D42+D43</f>
        <v>270</v>
      </c>
      <c r="E41" s="269">
        <f t="shared" si="0"/>
        <v>1.227</v>
      </c>
    </row>
    <row r="42" s="194" customFormat="1" ht="28" customHeight="1" spans="1:5">
      <c r="A42" s="242">
        <v>2121401</v>
      </c>
      <c r="B42" s="270" t="s">
        <v>665</v>
      </c>
      <c r="C42" s="271">
        <v>206</v>
      </c>
      <c r="D42" s="271">
        <v>248</v>
      </c>
      <c r="E42" s="272">
        <f t="shared" si="0"/>
        <v>1.204</v>
      </c>
    </row>
    <row r="43" s="194" customFormat="1" ht="28" customHeight="1" spans="1:5">
      <c r="A43" s="242">
        <v>2121402</v>
      </c>
      <c r="B43" s="270" t="s">
        <v>666</v>
      </c>
      <c r="C43" s="271">
        <v>14</v>
      </c>
      <c r="D43" s="271">
        <v>22</v>
      </c>
      <c r="E43" s="272">
        <f t="shared" si="0"/>
        <v>1.571</v>
      </c>
    </row>
    <row r="44" s="194" customFormat="1" ht="28" customHeight="1" spans="1:5">
      <c r="A44" s="242">
        <v>213</v>
      </c>
      <c r="B44" s="267" t="s">
        <v>667</v>
      </c>
      <c r="C44" s="268">
        <f>C45+C50</f>
        <v>0</v>
      </c>
      <c r="D44" s="268">
        <f>D45+D50</f>
        <v>855</v>
      </c>
      <c r="E44" s="272" t="str">
        <f t="shared" si="0"/>
        <v/>
      </c>
    </row>
    <row r="45" s="194" customFormat="1" ht="28" customHeight="1" spans="1:5">
      <c r="A45" s="242">
        <v>21366</v>
      </c>
      <c r="B45" s="273" t="s">
        <v>668</v>
      </c>
      <c r="C45" s="271">
        <f>SUM(C46:C49)</f>
        <v>0</v>
      </c>
      <c r="D45" s="271">
        <f>SUM(D46:D49)</f>
        <v>70</v>
      </c>
      <c r="E45" s="272" t="str">
        <f t="shared" si="0"/>
        <v/>
      </c>
    </row>
    <row r="46" s="194" customFormat="1" ht="28" customHeight="1" spans="1:5">
      <c r="A46" s="242">
        <v>2136601</v>
      </c>
      <c r="B46" s="274" t="s">
        <v>641</v>
      </c>
      <c r="C46" s="271"/>
      <c r="D46" s="271"/>
      <c r="E46" s="272" t="str">
        <f t="shared" si="0"/>
        <v/>
      </c>
    </row>
    <row r="47" s="194" customFormat="1" ht="28" customHeight="1" spans="1:5">
      <c r="A47" s="242">
        <v>2136699</v>
      </c>
      <c r="B47" s="274" t="s">
        <v>669</v>
      </c>
      <c r="C47" s="271"/>
      <c r="D47" s="271">
        <v>70</v>
      </c>
      <c r="E47" s="272" t="str">
        <f t="shared" si="0"/>
        <v/>
      </c>
    </row>
    <row r="48" s="194" customFormat="1" ht="28" customHeight="1" spans="1:5">
      <c r="A48" s="242">
        <v>21369</v>
      </c>
      <c r="B48" s="270" t="s">
        <v>670</v>
      </c>
      <c r="C48" s="271"/>
      <c r="D48" s="271"/>
      <c r="E48" s="272" t="str">
        <f t="shared" si="0"/>
        <v/>
      </c>
    </row>
    <row r="49" s="194" customFormat="1" ht="28" customHeight="1" spans="1:5">
      <c r="A49" s="242">
        <v>2136999</v>
      </c>
      <c r="B49" s="270" t="s">
        <v>671</v>
      </c>
      <c r="C49" s="271"/>
      <c r="D49" s="271"/>
      <c r="E49" s="272" t="str">
        <f t="shared" si="0"/>
        <v/>
      </c>
    </row>
    <row r="50" s="194" customFormat="1" ht="28" customHeight="1" spans="1:5">
      <c r="A50" s="242">
        <v>21372</v>
      </c>
      <c r="B50" s="273" t="s">
        <v>639</v>
      </c>
      <c r="C50" s="271">
        <f>SUM(C51:C52)</f>
        <v>0</v>
      </c>
      <c r="D50" s="271">
        <f>SUM(D51:D52)</f>
        <v>785</v>
      </c>
      <c r="E50" s="272" t="str">
        <f t="shared" si="0"/>
        <v/>
      </c>
    </row>
    <row r="51" s="194" customFormat="1" ht="28" customHeight="1" spans="1:5">
      <c r="A51" s="242">
        <v>2137201</v>
      </c>
      <c r="B51" s="274" t="s">
        <v>640</v>
      </c>
      <c r="C51" s="271"/>
      <c r="D51" s="275">
        <v>321</v>
      </c>
      <c r="E51" s="272" t="str">
        <f t="shared" si="0"/>
        <v/>
      </c>
    </row>
    <row r="52" s="194" customFormat="1" ht="28" customHeight="1" spans="1:5">
      <c r="A52" s="242">
        <v>2137202</v>
      </c>
      <c r="B52" s="274" t="s">
        <v>641</v>
      </c>
      <c r="C52" s="271"/>
      <c r="D52" s="275">
        <v>464</v>
      </c>
      <c r="E52" s="272" t="str">
        <f t="shared" si="0"/>
        <v/>
      </c>
    </row>
    <row r="53" s="194" customFormat="1" ht="28" customHeight="1" spans="1:5">
      <c r="A53" s="242">
        <v>229</v>
      </c>
      <c r="B53" s="273" t="s">
        <v>672</v>
      </c>
      <c r="C53" s="268">
        <f>C54+C56+C60</f>
        <v>14626</v>
      </c>
      <c r="D53" s="268">
        <f>D54+D56+D60</f>
        <v>1962</v>
      </c>
      <c r="E53" s="269">
        <f t="shared" si="0"/>
        <v>0.134</v>
      </c>
    </row>
    <row r="54" s="194" customFormat="1" ht="28" customHeight="1" spans="1:5">
      <c r="A54" s="242">
        <v>22904</v>
      </c>
      <c r="B54" s="273" t="s">
        <v>673</v>
      </c>
      <c r="C54" s="268">
        <f>C55</f>
        <v>14100</v>
      </c>
      <c r="D54" s="268"/>
      <c r="E54" s="269" t="str">
        <f t="shared" si="0"/>
        <v/>
      </c>
    </row>
    <row r="55" s="194" customFormat="1" ht="28" customHeight="1" spans="1:5">
      <c r="A55" s="242">
        <v>2290402</v>
      </c>
      <c r="B55" s="274" t="s">
        <v>674</v>
      </c>
      <c r="C55" s="271">
        <v>14100</v>
      </c>
      <c r="D55" s="268"/>
      <c r="E55" s="269" t="str">
        <f t="shared" si="0"/>
        <v/>
      </c>
    </row>
    <row r="56" s="194" customFormat="1" ht="28" customHeight="1" spans="1:5">
      <c r="A56" s="242">
        <v>22908</v>
      </c>
      <c r="B56" s="267" t="s">
        <v>675</v>
      </c>
      <c r="C56" s="268">
        <f>SUM(C57:C59)</f>
        <v>1</v>
      </c>
      <c r="D56" s="268">
        <f>SUM(D57:D59)</f>
        <v>9</v>
      </c>
      <c r="E56" s="269">
        <f t="shared" si="0"/>
        <v>9</v>
      </c>
    </row>
    <row r="57" s="194" customFormat="1" ht="28" customHeight="1" spans="1:5">
      <c r="A57" s="242">
        <v>2290804</v>
      </c>
      <c r="B57" s="270" t="s">
        <v>676</v>
      </c>
      <c r="C57" s="271">
        <v>1</v>
      </c>
      <c r="D57" s="275">
        <v>8</v>
      </c>
      <c r="E57" s="272">
        <f t="shared" si="0"/>
        <v>8</v>
      </c>
    </row>
    <row r="58" s="194" customFormat="1" ht="28" customHeight="1" spans="1:5">
      <c r="A58" s="242">
        <v>2290805</v>
      </c>
      <c r="B58" s="270" t="s">
        <v>677</v>
      </c>
      <c r="C58" s="271"/>
      <c r="D58" s="275"/>
      <c r="E58" s="272" t="str">
        <f t="shared" si="0"/>
        <v/>
      </c>
    </row>
    <row r="59" s="194" customFormat="1" ht="28" customHeight="1" spans="1:5">
      <c r="A59" s="242">
        <v>2290808</v>
      </c>
      <c r="B59" s="270" t="s">
        <v>678</v>
      </c>
      <c r="C59" s="271"/>
      <c r="D59" s="275">
        <v>1</v>
      </c>
      <c r="E59" s="272" t="str">
        <f t="shared" si="0"/>
        <v/>
      </c>
    </row>
    <row r="60" s="194" customFormat="1" ht="28" customHeight="1" spans="1:5">
      <c r="A60" s="242">
        <v>22960</v>
      </c>
      <c r="B60" s="267" t="s">
        <v>679</v>
      </c>
      <c r="C60" s="268">
        <f>SUM(C61:C67)</f>
        <v>525</v>
      </c>
      <c r="D60" s="268">
        <f>SUM(D61:D67)</f>
        <v>1953</v>
      </c>
      <c r="E60" s="269">
        <f t="shared" si="0"/>
        <v>3.72</v>
      </c>
    </row>
    <row r="61" s="194" customFormat="1" ht="28" customHeight="1" spans="1:5">
      <c r="A61" s="242">
        <v>2296002</v>
      </c>
      <c r="B61" s="270" t="s">
        <v>680</v>
      </c>
      <c r="C61" s="271">
        <v>324</v>
      </c>
      <c r="D61" s="271">
        <v>460</v>
      </c>
      <c r="E61" s="272">
        <f t="shared" si="0"/>
        <v>1.42</v>
      </c>
    </row>
    <row r="62" s="194" customFormat="1" ht="28" customHeight="1" spans="1:5">
      <c r="A62" s="242">
        <v>2296003</v>
      </c>
      <c r="B62" s="270" t="s">
        <v>681</v>
      </c>
      <c r="C62" s="271">
        <v>119</v>
      </c>
      <c r="D62" s="271">
        <v>780</v>
      </c>
      <c r="E62" s="272">
        <f t="shared" si="0"/>
        <v>6.555</v>
      </c>
    </row>
    <row r="63" s="194" customFormat="1" ht="28" customHeight="1" spans="1:5">
      <c r="A63" s="242">
        <v>2296004</v>
      </c>
      <c r="B63" s="270" t="s">
        <v>682</v>
      </c>
      <c r="C63" s="271">
        <v>6</v>
      </c>
      <c r="D63" s="271">
        <v>23</v>
      </c>
      <c r="E63" s="272">
        <f t="shared" si="0"/>
        <v>3.833</v>
      </c>
    </row>
    <row r="64" s="194" customFormat="1" ht="28" customHeight="1" spans="1:5">
      <c r="A64" s="242">
        <v>2296006</v>
      </c>
      <c r="B64" s="270" t="s">
        <v>683</v>
      </c>
      <c r="C64" s="271">
        <v>57</v>
      </c>
      <c r="D64" s="271">
        <v>171</v>
      </c>
      <c r="E64" s="272">
        <f t="shared" si="0"/>
        <v>3</v>
      </c>
    </row>
    <row r="65" s="194" customFormat="1" ht="28" customHeight="1" spans="1:5">
      <c r="A65" s="242">
        <v>2296010</v>
      </c>
      <c r="B65" s="270" t="s">
        <v>684</v>
      </c>
      <c r="C65" s="271"/>
      <c r="D65" s="271"/>
      <c r="E65" s="272"/>
    </row>
    <row r="66" s="194" customFormat="1" ht="28" customHeight="1" spans="1:5">
      <c r="A66" s="242">
        <v>2296013</v>
      </c>
      <c r="B66" s="270" t="s">
        <v>685</v>
      </c>
      <c r="C66" s="271"/>
      <c r="D66" s="271"/>
      <c r="E66" s="272" t="str">
        <f t="shared" ref="E66:E87" si="1">IF(AND(C66&lt;&gt;0,D66&lt;&gt;0),D66/C66,"")</f>
        <v/>
      </c>
    </row>
    <row r="67" s="194" customFormat="1" ht="28" customHeight="1" spans="1:5">
      <c r="A67" s="242">
        <v>2296099</v>
      </c>
      <c r="B67" s="270" t="s">
        <v>686</v>
      </c>
      <c r="C67" s="276">
        <v>19</v>
      </c>
      <c r="D67" s="276">
        <v>519</v>
      </c>
      <c r="E67" s="272">
        <f t="shared" si="1"/>
        <v>27.316</v>
      </c>
    </row>
    <row r="68" s="194" customFormat="1" ht="28" customHeight="1" spans="1:5">
      <c r="A68" s="242">
        <v>22904</v>
      </c>
      <c r="B68" s="273" t="s">
        <v>687</v>
      </c>
      <c r="C68" s="268"/>
      <c r="D68" s="268">
        <f>D69</f>
        <v>0</v>
      </c>
      <c r="E68" s="272" t="str">
        <f t="shared" si="1"/>
        <v/>
      </c>
    </row>
    <row r="69" s="194" customFormat="1" ht="28" customHeight="1" spans="1:5">
      <c r="A69" s="242">
        <v>2290402</v>
      </c>
      <c r="B69" s="274" t="s">
        <v>674</v>
      </c>
      <c r="C69" s="271"/>
      <c r="D69" s="271"/>
      <c r="E69" s="272" t="str">
        <f t="shared" si="1"/>
        <v/>
      </c>
    </row>
    <row r="70" s="194" customFormat="1" ht="28" customHeight="1" spans="1:5">
      <c r="A70" s="242">
        <v>232</v>
      </c>
      <c r="B70" s="267" t="s">
        <v>688</v>
      </c>
      <c r="C70" s="268">
        <f>SUM(C72:C73)</f>
        <v>2237</v>
      </c>
      <c r="D70" s="268">
        <f>SUM(D72:D73)</f>
        <v>4102</v>
      </c>
      <c r="E70" s="269">
        <f t="shared" si="1"/>
        <v>1.834</v>
      </c>
    </row>
    <row r="71" s="194" customFormat="1" ht="28" customHeight="1" spans="1:5">
      <c r="A71" s="242">
        <v>23204</v>
      </c>
      <c r="B71" s="270" t="s">
        <v>689</v>
      </c>
      <c r="C71" s="271"/>
      <c r="D71" s="271"/>
      <c r="E71" s="272" t="str">
        <f t="shared" si="1"/>
        <v/>
      </c>
    </row>
    <row r="72" s="194" customFormat="1" ht="28" customHeight="1" spans="1:5">
      <c r="A72" s="242">
        <v>2320411</v>
      </c>
      <c r="B72" s="270" t="s">
        <v>690</v>
      </c>
      <c r="C72" s="271">
        <v>1</v>
      </c>
      <c r="D72" s="275">
        <v>722</v>
      </c>
      <c r="E72" s="272">
        <f t="shared" si="1"/>
        <v>722</v>
      </c>
    </row>
    <row r="73" s="194" customFormat="1" ht="28" customHeight="1" spans="1:5">
      <c r="A73" s="242">
        <v>2320498</v>
      </c>
      <c r="B73" s="270" t="s">
        <v>691</v>
      </c>
      <c r="C73" s="271">
        <v>2236</v>
      </c>
      <c r="D73" s="275">
        <v>3380</v>
      </c>
      <c r="E73" s="272">
        <f t="shared" si="1"/>
        <v>1.512</v>
      </c>
    </row>
    <row r="74" s="194" customFormat="1" ht="28" customHeight="1" spans="1:5">
      <c r="A74" s="242">
        <v>233</v>
      </c>
      <c r="B74" s="267" t="s">
        <v>692</v>
      </c>
      <c r="C74" s="268">
        <f>C75</f>
        <v>40</v>
      </c>
      <c r="D74" s="268">
        <f>D75</f>
        <v>25</v>
      </c>
      <c r="E74" s="269">
        <f t="shared" si="1"/>
        <v>0.625</v>
      </c>
    </row>
    <row r="75" s="194" customFormat="1" ht="28" customHeight="1" spans="1:5">
      <c r="A75" s="242">
        <v>23304</v>
      </c>
      <c r="B75" s="267" t="s">
        <v>693</v>
      </c>
      <c r="C75" s="268">
        <f>SUM(C76:C77)</f>
        <v>40</v>
      </c>
      <c r="D75" s="268">
        <f>SUM(D76:D77)</f>
        <v>25</v>
      </c>
      <c r="E75" s="269">
        <f t="shared" si="1"/>
        <v>0.625</v>
      </c>
    </row>
    <row r="76" s="194" customFormat="1" ht="28" customHeight="1" spans="1:5">
      <c r="A76" s="242">
        <v>2330411</v>
      </c>
      <c r="B76" s="270" t="s">
        <v>694</v>
      </c>
      <c r="C76" s="271">
        <v>26</v>
      </c>
      <c r="D76" s="275"/>
      <c r="E76" s="269" t="str">
        <f t="shared" si="1"/>
        <v/>
      </c>
    </row>
    <row r="77" s="194" customFormat="1" ht="28" customHeight="1" spans="1:5">
      <c r="A77" s="242">
        <v>2330498</v>
      </c>
      <c r="B77" s="270" t="s">
        <v>695</v>
      </c>
      <c r="C77" s="271">
        <v>14</v>
      </c>
      <c r="D77" s="275">
        <v>25</v>
      </c>
      <c r="E77" s="269">
        <f t="shared" si="1"/>
        <v>1.786</v>
      </c>
    </row>
    <row r="78" s="194" customFormat="1" ht="28" customHeight="1" spans="1:5">
      <c r="A78" s="242"/>
      <c r="B78" s="277" t="s">
        <v>493</v>
      </c>
      <c r="C78" s="268">
        <f>SUM(C6+C13+C19+C44+C53)+C70+C74</f>
        <v>21271</v>
      </c>
      <c r="D78" s="268">
        <f>SUM(D6+D13+D19+D44+D53)+D70+D74</f>
        <v>24264</v>
      </c>
      <c r="E78" s="269">
        <f t="shared" si="1"/>
        <v>1.141</v>
      </c>
    </row>
    <row r="79" s="194" customFormat="1" ht="28" customHeight="1" spans="1:5">
      <c r="A79" s="242">
        <v>230</v>
      </c>
      <c r="B79" s="267" t="s">
        <v>696</v>
      </c>
      <c r="C79" s="268">
        <f t="shared" ref="C79:C83" si="2">C80</f>
        <v>96</v>
      </c>
      <c r="D79" s="268">
        <f>D80</f>
        <v>473</v>
      </c>
      <c r="E79" s="269">
        <f t="shared" si="1"/>
        <v>4.927</v>
      </c>
    </row>
    <row r="80" s="194" customFormat="1" ht="28" customHeight="1" spans="1:5">
      <c r="A80" s="242">
        <v>23004</v>
      </c>
      <c r="B80" s="267" t="s">
        <v>697</v>
      </c>
      <c r="C80" s="268">
        <f t="shared" si="2"/>
        <v>96</v>
      </c>
      <c r="D80" s="268">
        <f>SUM(D81:D81)</f>
        <v>473</v>
      </c>
      <c r="E80" s="269">
        <f t="shared" si="1"/>
        <v>4.927</v>
      </c>
    </row>
    <row r="81" s="194" customFormat="1" ht="28" customHeight="1" spans="1:5">
      <c r="A81" s="242">
        <v>2300603</v>
      </c>
      <c r="B81" s="270" t="s">
        <v>698</v>
      </c>
      <c r="C81" s="271">
        <v>96</v>
      </c>
      <c r="D81" s="275">
        <v>473</v>
      </c>
      <c r="E81" s="272">
        <f t="shared" si="1"/>
        <v>4.927</v>
      </c>
    </row>
    <row r="82" s="194" customFormat="1" ht="28" customHeight="1" spans="1:5">
      <c r="A82" s="242">
        <v>23008</v>
      </c>
      <c r="B82" s="278" t="s">
        <v>699</v>
      </c>
      <c r="C82" s="268">
        <v>2167</v>
      </c>
      <c r="D82" s="279"/>
      <c r="E82" s="269" t="str">
        <f t="shared" si="1"/>
        <v/>
      </c>
    </row>
    <row r="83" s="194" customFormat="1" ht="28" customHeight="1" spans="1:5">
      <c r="A83" s="242">
        <v>231</v>
      </c>
      <c r="B83" s="280" t="s">
        <v>700</v>
      </c>
      <c r="C83" s="268">
        <f t="shared" si="2"/>
        <v>25533</v>
      </c>
      <c r="D83" s="268">
        <f>D84</f>
        <v>0</v>
      </c>
      <c r="E83" s="269" t="str">
        <f t="shared" si="1"/>
        <v/>
      </c>
    </row>
    <row r="84" s="194" customFormat="1" ht="28" customHeight="1" spans="1:5">
      <c r="A84" s="242">
        <v>23104</v>
      </c>
      <c r="B84" s="280" t="s">
        <v>701</v>
      </c>
      <c r="C84" s="268">
        <f>SUM(C85)</f>
        <v>25533</v>
      </c>
      <c r="D84" s="268">
        <f>SUM(D85)</f>
        <v>0</v>
      </c>
      <c r="E84" s="269" t="str">
        <f t="shared" si="1"/>
        <v/>
      </c>
    </row>
    <row r="85" s="194" customFormat="1" ht="28" customHeight="1" spans="1:5">
      <c r="A85" s="242">
        <v>2310411</v>
      </c>
      <c r="B85" s="281" t="s">
        <v>702</v>
      </c>
      <c r="C85" s="271">
        <v>25533</v>
      </c>
      <c r="D85" s="271"/>
      <c r="E85" s="272" t="str">
        <f t="shared" si="1"/>
        <v/>
      </c>
    </row>
    <row r="86" s="194" customFormat="1" ht="28" customHeight="1" spans="1:5">
      <c r="A86" s="242"/>
      <c r="B86" s="267" t="s">
        <v>505</v>
      </c>
      <c r="C86" s="268">
        <v>1845</v>
      </c>
      <c r="D86" s="268"/>
      <c r="E86" s="269" t="str">
        <f t="shared" si="1"/>
        <v/>
      </c>
    </row>
    <row r="87" s="194" customFormat="1" ht="28" customHeight="1" spans="1:5">
      <c r="A87" s="242"/>
      <c r="B87" s="277" t="s">
        <v>507</v>
      </c>
      <c r="C87" s="268">
        <f>C83+C78+C79+C82+C86</f>
        <v>50912</v>
      </c>
      <c r="D87" s="268">
        <f>D83+D78+D79+D82+D86</f>
        <v>24737</v>
      </c>
      <c r="E87" s="269">
        <f t="shared" si="1"/>
        <v>0.486</v>
      </c>
    </row>
  </sheetData>
  <autoFilter ref="B5:E87">
    <extLst/>
  </autoFilter>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4" fitToHeight="0" orientation="portrait" useFirstPageNumber="1" horizontalDpi="600"/>
  <headerFooter alignWithMargins="0">
    <oddFooter>&amp;C第 &amp;P+50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16"/>
  <sheetViews>
    <sheetView showZeros="0" workbookViewId="0">
      <pane xSplit="2" ySplit="5" topLeftCell="C6" activePane="bottomRight" state="frozen"/>
      <selection/>
      <selection pane="topRight"/>
      <selection pane="bottomLeft"/>
      <selection pane="bottomRight" activeCell="A2" sqref="A2:D2"/>
    </sheetView>
  </sheetViews>
  <sheetFormatPr defaultColWidth="9" defaultRowHeight="13.5" outlineLevelCol="3"/>
  <cols>
    <col min="1" max="1" width="38" style="247" customWidth="1"/>
    <col min="2" max="4" width="20.625" style="247" customWidth="1"/>
    <col min="5" max="16384" width="9" style="247"/>
  </cols>
  <sheetData>
    <row r="1" s="247" customFormat="1" ht="18" customHeight="1" spans="1:1">
      <c r="A1" s="247" t="s">
        <v>705</v>
      </c>
    </row>
    <row r="2" s="248" customFormat="1" ht="27" spans="1:4">
      <c r="A2" s="249" t="s">
        <v>706</v>
      </c>
      <c r="B2" s="249"/>
      <c r="C2" s="249"/>
      <c r="D2" s="249"/>
    </row>
    <row r="3" s="247" customFormat="1" ht="18.75" spans="1:4">
      <c r="A3" s="250"/>
      <c r="B3" s="251"/>
      <c r="C3" s="252"/>
      <c r="D3" s="252" t="s">
        <v>2</v>
      </c>
    </row>
    <row r="4" s="247" customFormat="1" ht="37.5" spans="1:4">
      <c r="A4" s="220" t="s">
        <v>544</v>
      </c>
      <c r="B4" s="253" t="s">
        <v>589</v>
      </c>
      <c r="C4" s="253" t="s">
        <v>513</v>
      </c>
      <c r="D4" s="254" t="s">
        <v>707</v>
      </c>
    </row>
    <row r="5" s="247" customFormat="1" ht="18.75" spans="1:4">
      <c r="A5" s="255" t="s">
        <v>708</v>
      </c>
      <c r="B5" s="256"/>
      <c r="C5" s="256"/>
      <c r="D5" s="257"/>
    </row>
    <row r="6" s="247" customFormat="1" ht="18.75" spans="1:4">
      <c r="A6" s="255" t="s">
        <v>709</v>
      </c>
      <c r="B6" s="256"/>
      <c r="C6" s="256"/>
      <c r="D6" s="257"/>
    </row>
    <row r="7" s="247" customFormat="1" ht="18.75" spans="1:4">
      <c r="A7" s="255" t="s">
        <v>710</v>
      </c>
      <c r="B7" s="256"/>
      <c r="C7" s="256"/>
      <c r="D7" s="257"/>
    </row>
    <row r="8" s="247" customFormat="1" ht="18.75" spans="1:4">
      <c r="A8" s="255" t="s">
        <v>711</v>
      </c>
      <c r="B8" s="256"/>
      <c r="C8" s="256"/>
      <c r="D8" s="257"/>
    </row>
    <row r="9" s="247" customFormat="1" ht="18.75" spans="1:4">
      <c r="A9" s="255" t="s">
        <v>712</v>
      </c>
      <c r="B9" s="256"/>
      <c r="C9" s="256"/>
      <c r="D9" s="257"/>
    </row>
    <row r="10" s="247" customFormat="1" ht="18.75" spans="1:4">
      <c r="A10" s="255" t="s">
        <v>713</v>
      </c>
      <c r="B10" s="256"/>
      <c r="C10" s="256"/>
      <c r="D10" s="257"/>
    </row>
    <row r="11" s="247" customFormat="1" ht="18.75" spans="1:4">
      <c r="A11" s="255" t="s">
        <v>714</v>
      </c>
      <c r="B11" s="256"/>
      <c r="C11" s="256"/>
      <c r="D11" s="257"/>
    </row>
    <row r="12" s="247" customFormat="1" ht="18.75" spans="1:4">
      <c r="A12" s="255" t="s">
        <v>715</v>
      </c>
      <c r="B12" s="256"/>
      <c r="C12" s="256"/>
      <c r="D12" s="257"/>
    </row>
    <row r="13" s="247" customFormat="1" ht="18.75" spans="1:4">
      <c r="A13" s="255" t="s">
        <v>716</v>
      </c>
      <c r="B13" s="256"/>
      <c r="C13" s="256"/>
      <c r="D13" s="257"/>
    </row>
    <row r="14" s="247" customFormat="1" ht="18.75" spans="1:4">
      <c r="A14" s="255" t="s">
        <v>717</v>
      </c>
      <c r="B14" s="256"/>
      <c r="C14" s="256"/>
      <c r="D14" s="257"/>
    </row>
    <row r="15" s="247" customFormat="1" ht="18.75" spans="1:4">
      <c r="A15" s="258" t="s">
        <v>718</v>
      </c>
      <c r="B15" s="259"/>
      <c r="C15" s="259"/>
      <c r="D15" s="260"/>
    </row>
    <row r="16" s="247" customFormat="1" spans="1:1">
      <c r="A16" s="247" t="s">
        <v>566</v>
      </c>
    </row>
  </sheetData>
  <autoFilter ref="B5:D16">
    <extLst/>
  </autoFilter>
  <mergeCells count="1">
    <mergeCell ref="A2:D2"/>
  </mergeCells>
  <printOptions horizontalCentered="1"/>
  <pageMargins left="0.511805555555556" right="0.511805555555556" top="0.393055555555556" bottom="0.393055555555556" header="0.196527777777778" footer="0.196527777777778"/>
  <pageSetup paperSize="9" scale="86" fitToHeight="0" orientation="portrait" useFirstPageNumber="1" horizontalDpi="600"/>
  <headerFooter alignWithMargins="0">
    <oddFooter>&amp;C第 &amp;P+50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1"/>
  <sheetViews>
    <sheetView showZeros="0" workbookViewId="0">
      <pane ySplit="5" topLeftCell="A31" activePane="bottomLeft" state="frozen"/>
      <selection/>
      <selection pane="bottomLeft" activeCell="A1" sqref="A1"/>
    </sheetView>
  </sheetViews>
  <sheetFormatPr defaultColWidth="9" defaultRowHeight="15.75" outlineLevelCol="4"/>
  <cols>
    <col min="1" max="1" width="15.625" style="194" customWidth="1"/>
    <col min="2" max="2" width="40" style="194" customWidth="1"/>
    <col min="3" max="5" width="14.25" style="194" customWidth="1"/>
  </cols>
  <sheetData>
    <row r="1" s="194" customFormat="1" ht="20" customHeight="1" spans="1:1">
      <c r="A1" s="223" t="s">
        <v>719</v>
      </c>
    </row>
    <row r="2" s="194" customFormat="1" ht="30" customHeight="1" spans="1:5">
      <c r="A2" s="224" t="s">
        <v>720</v>
      </c>
      <c r="B2" s="224"/>
      <c r="C2" s="224"/>
      <c r="D2" s="224"/>
      <c r="E2" s="224"/>
    </row>
    <row r="3" s="194" customFormat="1" ht="20" customHeight="1" spans="2:5">
      <c r="B3" s="225"/>
      <c r="C3" s="225"/>
      <c r="D3" s="226" t="s">
        <v>2</v>
      </c>
      <c r="E3" s="227"/>
    </row>
    <row r="4" s="194" customFormat="1" ht="22" customHeight="1" spans="1:5">
      <c r="A4" s="228" t="s">
        <v>3</v>
      </c>
      <c r="B4" s="184" t="s">
        <v>721</v>
      </c>
      <c r="C4" s="184" t="s">
        <v>5</v>
      </c>
      <c r="D4" s="184" t="s">
        <v>6</v>
      </c>
      <c r="E4" s="184" t="s">
        <v>7</v>
      </c>
    </row>
    <row r="5" s="194" customFormat="1" ht="22" customHeight="1" spans="1:5">
      <c r="A5" s="185"/>
      <c r="B5" s="186"/>
      <c r="C5" s="186"/>
      <c r="D5" s="186"/>
      <c r="E5" s="186"/>
    </row>
    <row r="6" s="194" customFormat="1" ht="28" customHeight="1" spans="1:5">
      <c r="A6" s="242">
        <v>1030601</v>
      </c>
      <c r="B6" s="230" t="s">
        <v>722</v>
      </c>
      <c r="C6" s="231">
        <f>SUM(C7:C20)</f>
        <v>7</v>
      </c>
      <c r="D6" s="231">
        <f>SUM(D7:D20)</f>
        <v>807</v>
      </c>
      <c r="E6" s="243">
        <f t="shared" ref="E6:E41" si="0">IF(AND(C6&lt;&gt;0,D6&lt;&gt;0),D6/C6,"")</f>
        <v>115.286</v>
      </c>
    </row>
    <row r="7" s="194" customFormat="1" ht="28" customHeight="1" spans="1:5">
      <c r="A7" s="242">
        <v>103060103</v>
      </c>
      <c r="B7" s="230" t="s">
        <v>723</v>
      </c>
      <c r="C7" s="244"/>
      <c r="D7" s="245"/>
      <c r="E7" s="243" t="str">
        <f t="shared" si="0"/>
        <v/>
      </c>
    </row>
    <row r="8" s="194" customFormat="1" ht="28" customHeight="1" spans="1:5">
      <c r="A8" s="242">
        <v>103060104</v>
      </c>
      <c r="B8" s="230" t="s">
        <v>724</v>
      </c>
      <c r="C8" s="231"/>
      <c r="D8" s="231"/>
      <c r="E8" s="243" t="str">
        <f t="shared" si="0"/>
        <v/>
      </c>
    </row>
    <row r="9" s="194" customFormat="1" ht="28" customHeight="1" spans="1:5">
      <c r="A9" s="242">
        <v>103060105</v>
      </c>
      <c r="B9" s="230" t="s">
        <v>725</v>
      </c>
      <c r="C9" s="231"/>
      <c r="D9" s="231"/>
      <c r="E9" s="243" t="str">
        <f t="shared" si="0"/>
        <v/>
      </c>
    </row>
    <row r="10" s="194" customFormat="1" ht="28" customHeight="1" spans="1:5">
      <c r="A10" s="242">
        <v>103060106</v>
      </c>
      <c r="B10" s="230" t="s">
        <v>726</v>
      </c>
      <c r="C10" s="231"/>
      <c r="D10" s="231"/>
      <c r="E10" s="243" t="str">
        <f t="shared" si="0"/>
        <v/>
      </c>
    </row>
    <row r="11" s="194" customFormat="1" ht="28" customHeight="1" spans="1:5">
      <c r="A11" s="242">
        <v>103060108</v>
      </c>
      <c r="B11" s="230" t="s">
        <v>727</v>
      </c>
      <c r="C11" s="231"/>
      <c r="D11" s="231"/>
      <c r="E11" s="243" t="str">
        <f t="shared" si="0"/>
        <v/>
      </c>
    </row>
    <row r="12" s="194" customFormat="1" ht="28" customHeight="1" spans="1:5">
      <c r="A12" s="242">
        <v>103060112</v>
      </c>
      <c r="B12" s="230" t="s">
        <v>728</v>
      </c>
      <c r="C12" s="231"/>
      <c r="D12" s="231"/>
      <c r="E12" s="243" t="str">
        <f t="shared" si="0"/>
        <v/>
      </c>
    </row>
    <row r="13" s="194" customFormat="1" ht="28" customHeight="1" spans="1:5">
      <c r="A13" s="242">
        <v>103060113</v>
      </c>
      <c r="B13" s="230" t="s">
        <v>729</v>
      </c>
      <c r="C13" s="231"/>
      <c r="D13" s="231"/>
      <c r="E13" s="243" t="str">
        <f t="shared" si="0"/>
        <v/>
      </c>
    </row>
    <row r="14" s="194" customFormat="1" ht="28" customHeight="1" spans="1:5">
      <c r="A14" s="242">
        <v>103060119</v>
      </c>
      <c r="B14" s="230" t="s">
        <v>730</v>
      </c>
      <c r="C14" s="231"/>
      <c r="D14" s="231"/>
      <c r="E14" s="243" t="str">
        <f t="shared" si="0"/>
        <v/>
      </c>
    </row>
    <row r="15" s="194" customFormat="1" ht="28" customHeight="1" spans="1:5">
      <c r="A15" s="242">
        <v>103060120</v>
      </c>
      <c r="B15" s="230" t="s">
        <v>731</v>
      </c>
      <c r="C15" s="231"/>
      <c r="D15" s="231"/>
      <c r="E15" s="243" t="str">
        <f t="shared" si="0"/>
        <v/>
      </c>
    </row>
    <row r="16" s="194" customFormat="1" ht="28" customHeight="1" spans="1:5">
      <c r="A16" s="242">
        <v>103060121</v>
      </c>
      <c r="B16" s="230" t="s">
        <v>732</v>
      </c>
      <c r="C16" s="231"/>
      <c r="D16" s="231"/>
      <c r="E16" s="243" t="str">
        <f t="shared" si="0"/>
        <v/>
      </c>
    </row>
    <row r="17" s="194" customFormat="1" ht="28" customHeight="1" spans="1:5">
      <c r="A17" s="242">
        <v>103060124</v>
      </c>
      <c r="B17" s="230" t="s">
        <v>733</v>
      </c>
      <c r="C17" s="231"/>
      <c r="D17" s="231"/>
      <c r="E17" s="243" t="str">
        <f t="shared" si="0"/>
        <v/>
      </c>
    </row>
    <row r="18" s="194" customFormat="1" ht="28" customHeight="1" spans="1:5">
      <c r="A18" s="242">
        <v>103060125</v>
      </c>
      <c r="B18" s="230" t="s">
        <v>734</v>
      </c>
      <c r="C18" s="231"/>
      <c r="D18" s="231"/>
      <c r="E18" s="243" t="str">
        <f t="shared" si="0"/>
        <v/>
      </c>
    </row>
    <row r="19" s="194" customFormat="1" ht="28" customHeight="1" spans="1:5">
      <c r="A19" s="242">
        <v>103060126</v>
      </c>
      <c r="B19" s="230" t="s">
        <v>735</v>
      </c>
      <c r="C19" s="231"/>
      <c r="D19" s="231"/>
      <c r="E19" s="243" t="str">
        <f t="shared" si="0"/>
        <v/>
      </c>
    </row>
    <row r="20" s="194" customFormat="1" ht="28" customHeight="1" spans="1:5">
      <c r="A20" s="242">
        <v>103060198</v>
      </c>
      <c r="B20" s="230" t="s">
        <v>736</v>
      </c>
      <c r="C20" s="231">
        <v>7</v>
      </c>
      <c r="D20" s="231">
        <v>807</v>
      </c>
      <c r="E20" s="243">
        <f t="shared" si="0"/>
        <v>115.286</v>
      </c>
    </row>
    <row r="21" s="194" customFormat="1" ht="28" customHeight="1" spans="1:5">
      <c r="A21" s="242">
        <v>1030602</v>
      </c>
      <c r="B21" s="230" t="s">
        <v>737</v>
      </c>
      <c r="C21" s="231">
        <f>SUM(C22:C25)</f>
        <v>0</v>
      </c>
      <c r="D21" s="231">
        <f>SUM(D22:D25)</f>
        <v>0</v>
      </c>
      <c r="E21" s="243" t="str">
        <f t="shared" si="0"/>
        <v/>
      </c>
    </row>
    <row r="22" s="194" customFormat="1" ht="28" customHeight="1" spans="1:5">
      <c r="A22" s="242">
        <v>106060202</v>
      </c>
      <c r="B22" s="230" t="s">
        <v>738</v>
      </c>
      <c r="C22" s="231"/>
      <c r="D22" s="231"/>
      <c r="E22" s="243" t="str">
        <f t="shared" si="0"/>
        <v/>
      </c>
    </row>
    <row r="23" s="194" customFormat="1" ht="28" customHeight="1" spans="1:5">
      <c r="A23" s="242">
        <v>106060203</v>
      </c>
      <c r="B23" s="230" t="s">
        <v>739</v>
      </c>
      <c r="C23" s="231"/>
      <c r="D23" s="231"/>
      <c r="E23" s="243" t="str">
        <f t="shared" si="0"/>
        <v/>
      </c>
    </row>
    <row r="24" s="194" customFormat="1" ht="28" customHeight="1" spans="1:5">
      <c r="A24" s="242">
        <v>106060204</v>
      </c>
      <c r="B24" s="230" t="s">
        <v>740</v>
      </c>
      <c r="C24" s="231"/>
      <c r="D24" s="231"/>
      <c r="E24" s="243" t="str">
        <f t="shared" si="0"/>
        <v/>
      </c>
    </row>
    <row r="25" s="194" customFormat="1" ht="28" customHeight="1" spans="1:5">
      <c r="A25" s="242">
        <v>106060298</v>
      </c>
      <c r="B25" s="230" t="s">
        <v>741</v>
      </c>
      <c r="C25" s="231"/>
      <c r="D25" s="231"/>
      <c r="E25" s="243" t="str">
        <f t="shared" si="0"/>
        <v/>
      </c>
    </row>
    <row r="26" s="194" customFormat="1" ht="28" customHeight="1" spans="1:5">
      <c r="A26" s="242">
        <v>1030603</v>
      </c>
      <c r="B26" s="230" t="s">
        <v>742</v>
      </c>
      <c r="C26" s="231">
        <f>SUM(C27:C31)</f>
        <v>0</v>
      </c>
      <c r="D26" s="231">
        <f>SUM(D27:D31)</f>
        <v>0</v>
      </c>
      <c r="E26" s="243" t="str">
        <f t="shared" si="0"/>
        <v/>
      </c>
    </row>
    <row r="27" s="194" customFormat="1" ht="28" customHeight="1" spans="1:5">
      <c r="A27" s="242">
        <v>103060301</v>
      </c>
      <c r="B27" s="230" t="s">
        <v>743</v>
      </c>
      <c r="C27" s="231"/>
      <c r="D27" s="231"/>
      <c r="E27" s="243" t="str">
        <f t="shared" si="0"/>
        <v/>
      </c>
    </row>
    <row r="28" s="194" customFormat="1" ht="28" customHeight="1" spans="1:5">
      <c r="A28" s="242">
        <v>103060302</v>
      </c>
      <c r="B28" s="230" t="s">
        <v>744</v>
      </c>
      <c r="C28" s="231"/>
      <c r="D28" s="231"/>
      <c r="E28" s="243" t="str">
        <f t="shared" si="0"/>
        <v/>
      </c>
    </row>
    <row r="29" s="194" customFormat="1" ht="28" customHeight="1" spans="1:5">
      <c r="A29" s="242">
        <v>103060303</v>
      </c>
      <c r="B29" s="230" t="s">
        <v>745</v>
      </c>
      <c r="C29" s="231"/>
      <c r="D29" s="231"/>
      <c r="E29" s="243" t="str">
        <f t="shared" si="0"/>
        <v/>
      </c>
    </row>
    <row r="30" s="194" customFormat="1" ht="28" customHeight="1" spans="1:5">
      <c r="A30" s="242">
        <v>103060304</v>
      </c>
      <c r="B30" s="230" t="s">
        <v>746</v>
      </c>
      <c r="C30" s="231"/>
      <c r="D30" s="231"/>
      <c r="E30" s="243" t="str">
        <f t="shared" si="0"/>
        <v/>
      </c>
    </row>
    <row r="31" s="194" customFormat="1" ht="28" customHeight="1" spans="1:5">
      <c r="A31" s="242">
        <v>103060305</v>
      </c>
      <c r="B31" s="230" t="s">
        <v>747</v>
      </c>
      <c r="C31" s="231"/>
      <c r="D31" s="231"/>
      <c r="E31" s="243" t="str">
        <f t="shared" si="0"/>
        <v/>
      </c>
    </row>
    <row r="32" s="194" customFormat="1" ht="28" customHeight="1" spans="1:5">
      <c r="A32" s="242">
        <v>1030604</v>
      </c>
      <c r="B32" s="230" t="s">
        <v>748</v>
      </c>
      <c r="C32" s="231">
        <f>SUM(C33:C35)</f>
        <v>0</v>
      </c>
      <c r="D32" s="231">
        <f>SUM(D33:D35)</f>
        <v>0</v>
      </c>
      <c r="E32" s="243" t="str">
        <f t="shared" si="0"/>
        <v/>
      </c>
    </row>
    <row r="33" s="194" customFormat="1" ht="28" customHeight="1" spans="1:5">
      <c r="A33" s="242">
        <v>103060401</v>
      </c>
      <c r="B33" s="230" t="s">
        <v>749</v>
      </c>
      <c r="C33" s="231"/>
      <c r="D33" s="231"/>
      <c r="E33" s="243" t="str">
        <f t="shared" si="0"/>
        <v/>
      </c>
    </row>
    <row r="34" s="194" customFormat="1" ht="28" customHeight="1" spans="1:5">
      <c r="A34" s="242">
        <v>103060402</v>
      </c>
      <c r="B34" s="230" t="s">
        <v>750</v>
      </c>
      <c r="C34" s="231"/>
      <c r="D34" s="231"/>
      <c r="E34" s="243" t="str">
        <f t="shared" si="0"/>
        <v/>
      </c>
    </row>
    <row r="35" s="194" customFormat="1" ht="28" customHeight="1" spans="1:5">
      <c r="A35" s="242">
        <v>103060498</v>
      </c>
      <c r="B35" s="230" t="s">
        <v>751</v>
      </c>
      <c r="C35" s="231"/>
      <c r="D35" s="231"/>
      <c r="E35" s="243" t="str">
        <f t="shared" si="0"/>
        <v/>
      </c>
    </row>
    <row r="36" s="194" customFormat="1" ht="28" customHeight="1" spans="1:5">
      <c r="A36" s="242">
        <v>1030698</v>
      </c>
      <c r="B36" s="230" t="s">
        <v>752</v>
      </c>
      <c r="C36" s="231"/>
      <c r="D36" s="231"/>
      <c r="E36" s="243" t="str">
        <f t="shared" si="0"/>
        <v/>
      </c>
    </row>
    <row r="37" s="194" customFormat="1" ht="28" customHeight="1" spans="1:5">
      <c r="A37" s="242"/>
      <c r="B37" s="236" t="s">
        <v>753</v>
      </c>
      <c r="C37" s="237">
        <f>SUM(C6,C21,C26,C32,C36)</f>
        <v>7</v>
      </c>
      <c r="D37" s="237">
        <f>SUM(D6,D21,D26,D32,D36)</f>
        <v>807</v>
      </c>
      <c r="E37" s="240">
        <f t="shared" si="0"/>
        <v>115.286</v>
      </c>
    </row>
    <row r="38" s="194" customFormat="1" ht="28" customHeight="1" spans="1:5">
      <c r="A38" s="242">
        <v>1100501</v>
      </c>
      <c r="B38" s="230" t="s">
        <v>754</v>
      </c>
      <c r="C38" s="231">
        <v>9</v>
      </c>
      <c r="D38" s="191">
        <v>9</v>
      </c>
      <c r="E38" s="243">
        <f t="shared" si="0"/>
        <v>1</v>
      </c>
    </row>
    <row r="39" s="194" customFormat="1" ht="28" customHeight="1" spans="1:5">
      <c r="A39" s="242">
        <v>1100801</v>
      </c>
      <c r="B39" s="239" t="s">
        <v>755</v>
      </c>
      <c r="C39" s="231">
        <v>0</v>
      </c>
      <c r="D39" s="191"/>
      <c r="E39" s="243" t="str">
        <f t="shared" si="0"/>
        <v/>
      </c>
    </row>
    <row r="40" s="194" customFormat="1" ht="28" customHeight="1" spans="1:5">
      <c r="A40" s="242"/>
      <c r="B40" s="230"/>
      <c r="C40" s="231"/>
      <c r="D40" s="191"/>
      <c r="E40" s="243" t="str">
        <f t="shared" si="0"/>
        <v/>
      </c>
    </row>
    <row r="41" s="222" customFormat="1" ht="28" customHeight="1" spans="1:5">
      <c r="A41" s="246"/>
      <c r="B41" s="241" t="s">
        <v>756</v>
      </c>
      <c r="C41" s="237">
        <f>SUM(C37:C39)</f>
        <v>16</v>
      </c>
      <c r="D41" s="237">
        <f>SUM(D37:D39)</f>
        <v>816</v>
      </c>
      <c r="E41" s="240">
        <f t="shared" si="0"/>
        <v>51</v>
      </c>
    </row>
  </sheetData>
  <autoFilter ref="B5:E41">
    <extLst/>
  </autoFilter>
  <mergeCells count="7">
    <mergeCell ref="A2:E2"/>
    <mergeCell ref="D3:E3"/>
    <mergeCell ref="A4:A5"/>
    <mergeCell ref="B4:B5"/>
    <mergeCell ref="C4:C5"/>
    <mergeCell ref="D4:D5"/>
    <mergeCell ref="E4:E5"/>
  </mergeCells>
  <dataValidations count="1">
    <dataValidation type="textLength" operator="lessThanOrEqual" allowBlank="1" showInputMessage="1" showErrorMessage="1" errorTitle="提示" error="此处最多只能输入 [20] 个字符。" sqref="C4 E4 C5 E5">
      <formula1>20</formula1>
    </dataValidation>
  </dataValidations>
  <printOptions horizontalCentered="1"/>
  <pageMargins left="0.472222222222222" right="0.472222222222222" top="0.393055555555556" bottom="0.393055555555556" header="0.196527777777778" footer="0.196527777777778"/>
  <pageSetup paperSize="9" scale="63" fitToHeight="0" orientation="portrait" useFirstPageNumber="1" horizontalDpi="600"/>
  <headerFooter alignWithMargins="0">
    <oddFooter>&amp;C&amp;22第 &amp;P+53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1"/>
  <sheetViews>
    <sheetView showZeros="0" workbookViewId="0">
      <pane ySplit="5" topLeftCell="A51" activePane="bottomLeft" state="frozen"/>
      <selection/>
      <selection pane="bottomLeft" activeCell="A2" sqref="A2:E2"/>
    </sheetView>
  </sheetViews>
  <sheetFormatPr defaultColWidth="9" defaultRowHeight="15.75" outlineLevelCol="4"/>
  <cols>
    <col min="1" max="1" width="15.625" style="194" customWidth="1"/>
    <col min="2" max="2" width="40" style="194" customWidth="1"/>
    <col min="3" max="5" width="14.25" style="194" customWidth="1"/>
  </cols>
  <sheetData>
    <row r="1" s="194" customFormat="1" ht="20" customHeight="1" spans="1:1">
      <c r="A1" s="223" t="s">
        <v>757</v>
      </c>
    </row>
    <row r="2" s="194" customFormat="1" ht="30" customHeight="1" spans="1:5">
      <c r="A2" s="224" t="s">
        <v>758</v>
      </c>
      <c r="B2" s="224"/>
      <c r="C2" s="224"/>
      <c r="D2" s="224"/>
      <c r="E2" s="224"/>
    </row>
    <row r="3" s="194" customFormat="1" ht="20" customHeight="1" spans="2:5">
      <c r="B3" s="225"/>
      <c r="C3" s="225"/>
      <c r="D3" s="226" t="s">
        <v>2</v>
      </c>
      <c r="E3" s="227"/>
    </row>
    <row r="4" s="194" customFormat="1" ht="22" customHeight="1" spans="1:5">
      <c r="A4" s="228" t="s">
        <v>3</v>
      </c>
      <c r="B4" s="184" t="s">
        <v>721</v>
      </c>
      <c r="C4" s="184" t="s">
        <v>5</v>
      </c>
      <c r="D4" s="184" t="s">
        <v>6</v>
      </c>
      <c r="E4" s="184" t="s">
        <v>7</v>
      </c>
    </row>
    <row r="5" s="194" customFormat="1" ht="22" customHeight="1" spans="1:5">
      <c r="A5" s="185"/>
      <c r="B5" s="186"/>
      <c r="C5" s="186"/>
      <c r="D5" s="186"/>
      <c r="E5" s="186"/>
    </row>
    <row r="6" s="194" customFormat="1" ht="28" customHeight="1" spans="1:5">
      <c r="A6" s="242">
        <v>1030601</v>
      </c>
      <c r="B6" s="230" t="s">
        <v>722</v>
      </c>
      <c r="C6" s="231">
        <f>SUM(C7:C20)</f>
        <v>7</v>
      </c>
      <c r="D6" s="231">
        <f>SUM(D7:D20)</f>
        <v>807</v>
      </c>
      <c r="E6" s="243">
        <f t="shared" ref="E6:E41" si="0">IF(AND(C6&lt;&gt;0,D6&lt;&gt;0),D6/C6,"")</f>
        <v>115.286</v>
      </c>
    </row>
    <row r="7" s="194" customFormat="1" ht="28" customHeight="1" spans="1:5">
      <c r="A7" s="242">
        <v>103060103</v>
      </c>
      <c r="B7" s="230" t="s">
        <v>723</v>
      </c>
      <c r="C7" s="244"/>
      <c r="D7" s="245"/>
      <c r="E7" s="243" t="str">
        <f t="shared" si="0"/>
        <v/>
      </c>
    </row>
    <row r="8" s="194" customFormat="1" ht="28" customHeight="1" spans="1:5">
      <c r="A8" s="242">
        <v>103060104</v>
      </c>
      <c r="B8" s="230" t="s">
        <v>724</v>
      </c>
      <c r="C8" s="231"/>
      <c r="D8" s="231"/>
      <c r="E8" s="243" t="str">
        <f t="shared" si="0"/>
        <v/>
      </c>
    </row>
    <row r="9" s="194" customFormat="1" ht="28" customHeight="1" spans="1:5">
      <c r="A9" s="242">
        <v>103060105</v>
      </c>
      <c r="B9" s="230" t="s">
        <v>725</v>
      </c>
      <c r="C9" s="231"/>
      <c r="D9" s="231"/>
      <c r="E9" s="243" t="str">
        <f t="shared" si="0"/>
        <v/>
      </c>
    </row>
    <row r="10" s="194" customFormat="1" ht="28" customHeight="1" spans="1:5">
      <c r="A10" s="242">
        <v>103060106</v>
      </c>
      <c r="B10" s="230" t="s">
        <v>726</v>
      </c>
      <c r="C10" s="231"/>
      <c r="D10" s="231"/>
      <c r="E10" s="243" t="str">
        <f t="shared" si="0"/>
        <v/>
      </c>
    </row>
    <row r="11" s="194" customFormat="1" ht="28" customHeight="1" spans="1:5">
      <c r="A11" s="242">
        <v>103060108</v>
      </c>
      <c r="B11" s="230" t="s">
        <v>727</v>
      </c>
      <c r="C11" s="231"/>
      <c r="D11" s="231"/>
      <c r="E11" s="243" t="str">
        <f t="shared" si="0"/>
        <v/>
      </c>
    </row>
    <row r="12" s="194" customFormat="1" ht="28" customHeight="1" spans="1:5">
      <c r="A12" s="242">
        <v>103060112</v>
      </c>
      <c r="B12" s="230" t="s">
        <v>728</v>
      </c>
      <c r="C12" s="231"/>
      <c r="D12" s="231"/>
      <c r="E12" s="243" t="str">
        <f t="shared" si="0"/>
        <v/>
      </c>
    </row>
    <row r="13" s="194" customFormat="1" ht="28" customHeight="1" spans="1:5">
      <c r="A13" s="242">
        <v>103060113</v>
      </c>
      <c r="B13" s="230" t="s">
        <v>729</v>
      </c>
      <c r="C13" s="231"/>
      <c r="D13" s="231"/>
      <c r="E13" s="243" t="str">
        <f t="shared" si="0"/>
        <v/>
      </c>
    </row>
    <row r="14" s="194" customFormat="1" ht="28" customHeight="1" spans="1:5">
      <c r="A14" s="242">
        <v>103060119</v>
      </c>
      <c r="B14" s="230" t="s">
        <v>730</v>
      </c>
      <c r="C14" s="231"/>
      <c r="D14" s="231"/>
      <c r="E14" s="243" t="str">
        <f t="shared" si="0"/>
        <v/>
      </c>
    </row>
    <row r="15" s="194" customFormat="1" ht="28" customHeight="1" spans="1:5">
      <c r="A15" s="242">
        <v>103060120</v>
      </c>
      <c r="B15" s="230" t="s">
        <v>731</v>
      </c>
      <c r="C15" s="231"/>
      <c r="D15" s="231"/>
      <c r="E15" s="243" t="str">
        <f t="shared" si="0"/>
        <v/>
      </c>
    </row>
    <row r="16" s="194" customFormat="1" ht="28" customHeight="1" spans="1:5">
      <c r="A16" s="242">
        <v>103060121</v>
      </c>
      <c r="B16" s="230" t="s">
        <v>732</v>
      </c>
      <c r="C16" s="231"/>
      <c r="D16" s="231"/>
      <c r="E16" s="243" t="str">
        <f t="shared" si="0"/>
        <v/>
      </c>
    </row>
    <row r="17" s="194" customFormat="1" ht="28" customHeight="1" spans="1:5">
      <c r="A17" s="242">
        <v>103060124</v>
      </c>
      <c r="B17" s="230" t="s">
        <v>733</v>
      </c>
      <c r="C17" s="231"/>
      <c r="D17" s="231"/>
      <c r="E17" s="243" t="str">
        <f t="shared" si="0"/>
        <v/>
      </c>
    </row>
    <row r="18" s="194" customFormat="1" ht="28" customHeight="1" spans="1:5">
      <c r="A18" s="242">
        <v>103060125</v>
      </c>
      <c r="B18" s="230" t="s">
        <v>734</v>
      </c>
      <c r="C18" s="231"/>
      <c r="D18" s="231"/>
      <c r="E18" s="243" t="str">
        <f t="shared" si="0"/>
        <v/>
      </c>
    </row>
    <row r="19" s="194" customFormat="1" ht="28" customHeight="1" spans="1:5">
      <c r="A19" s="242">
        <v>103060126</v>
      </c>
      <c r="B19" s="230" t="s">
        <v>735</v>
      </c>
      <c r="C19" s="231"/>
      <c r="D19" s="231"/>
      <c r="E19" s="243" t="str">
        <f t="shared" si="0"/>
        <v/>
      </c>
    </row>
    <row r="20" s="194" customFormat="1" ht="28" customHeight="1" spans="1:5">
      <c r="A20" s="242">
        <v>103060198</v>
      </c>
      <c r="B20" s="230" t="s">
        <v>736</v>
      </c>
      <c r="C20" s="231">
        <v>7</v>
      </c>
      <c r="D20" s="231">
        <v>807</v>
      </c>
      <c r="E20" s="243">
        <f t="shared" si="0"/>
        <v>115.286</v>
      </c>
    </row>
    <row r="21" s="194" customFormat="1" ht="28" customHeight="1" spans="1:5">
      <c r="A21" s="242">
        <v>1030602</v>
      </c>
      <c r="B21" s="230" t="s">
        <v>737</v>
      </c>
      <c r="C21" s="231">
        <f>SUM(C22:C25)</f>
        <v>0</v>
      </c>
      <c r="D21" s="231">
        <f>SUM(D22:D25)</f>
        <v>0</v>
      </c>
      <c r="E21" s="243" t="str">
        <f t="shared" si="0"/>
        <v/>
      </c>
    </row>
    <row r="22" s="194" customFormat="1" ht="28" customHeight="1" spans="1:5">
      <c r="A22" s="242">
        <v>106060202</v>
      </c>
      <c r="B22" s="230" t="s">
        <v>738</v>
      </c>
      <c r="C22" s="231"/>
      <c r="D22" s="231"/>
      <c r="E22" s="243" t="str">
        <f t="shared" si="0"/>
        <v/>
      </c>
    </row>
    <row r="23" s="194" customFormat="1" ht="28" customHeight="1" spans="1:5">
      <c r="A23" s="242">
        <v>106060203</v>
      </c>
      <c r="B23" s="230" t="s">
        <v>739</v>
      </c>
      <c r="C23" s="231"/>
      <c r="D23" s="231"/>
      <c r="E23" s="243" t="str">
        <f t="shared" si="0"/>
        <v/>
      </c>
    </row>
    <row r="24" s="194" customFormat="1" ht="28" customHeight="1" spans="1:5">
      <c r="A24" s="242">
        <v>106060204</v>
      </c>
      <c r="B24" s="230" t="s">
        <v>740</v>
      </c>
      <c r="C24" s="231"/>
      <c r="D24" s="231"/>
      <c r="E24" s="243" t="str">
        <f t="shared" si="0"/>
        <v/>
      </c>
    </row>
    <row r="25" s="194" customFormat="1" ht="28" customHeight="1" spans="1:5">
      <c r="A25" s="242">
        <v>106060298</v>
      </c>
      <c r="B25" s="230" t="s">
        <v>741</v>
      </c>
      <c r="C25" s="231"/>
      <c r="D25" s="231"/>
      <c r="E25" s="243" t="str">
        <f t="shared" si="0"/>
        <v/>
      </c>
    </row>
    <row r="26" s="194" customFormat="1" ht="28" customHeight="1" spans="1:5">
      <c r="A26" s="242">
        <v>1030603</v>
      </c>
      <c r="B26" s="230" t="s">
        <v>742</v>
      </c>
      <c r="C26" s="231">
        <f>SUM(C27:C31)</f>
        <v>0</v>
      </c>
      <c r="D26" s="231">
        <f>SUM(D27:D31)</f>
        <v>0</v>
      </c>
      <c r="E26" s="243" t="str">
        <f t="shared" si="0"/>
        <v/>
      </c>
    </row>
    <row r="27" s="194" customFormat="1" ht="28" customHeight="1" spans="1:5">
      <c r="A27" s="242">
        <v>103060301</v>
      </c>
      <c r="B27" s="230" t="s">
        <v>743</v>
      </c>
      <c r="C27" s="231"/>
      <c r="D27" s="231"/>
      <c r="E27" s="243" t="str">
        <f t="shared" si="0"/>
        <v/>
      </c>
    </row>
    <row r="28" s="194" customFormat="1" ht="28" customHeight="1" spans="1:5">
      <c r="A28" s="242">
        <v>103060302</v>
      </c>
      <c r="B28" s="230" t="s">
        <v>744</v>
      </c>
      <c r="C28" s="231"/>
      <c r="D28" s="231"/>
      <c r="E28" s="243" t="str">
        <f t="shared" si="0"/>
        <v/>
      </c>
    </row>
    <row r="29" s="194" customFormat="1" ht="28" customHeight="1" spans="1:5">
      <c r="A29" s="242">
        <v>103060303</v>
      </c>
      <c r="B29" s="230" t="s">
        <v>745</v>
      </c>
      <c r="C29" s="231"/>
      <c r="D29" s="231"/>
      <c r="E29" s="243" t="str">
        <f t="shared" si="0"/>
        <v/>
      </c>
    </row>
    <row r="30" s="194" customFormat="1" ht="28" customHeight="1" spans="1:5">
      <c r="A30" s="242">
        <v>103060304</v>
      </c>
      <c r="B30" s="230" t="s">
        <v>746</v>
      </c>
      <c r="C30" s="231"/>
      <c r="D30" s="231"/>
      <c r="E30" s="243" t="str">
        <f t="shared" si="0"/>
        <v/>
      </c>
    </row>
    <row r="31" s="194" customFormat="1" ht="28" customHeight="1" spans="1:5">
      <c r="A31" s="242">
        <v>103060305</v>
      </c>
      <c r="B31" s="230" t="s">
        <v>747</v>
      </c>
      <c r="C31" s="231"/>
      <c r="D31" s="231"/>
      <c r="E31" s="243" t="str">
        <f t="shared" si="0"/>
        <v/>
      </c>
    </row>
    <row r="32" s="194" customFormat="1" ht="28" customHeight="1" spans="1:5">
      <c r="A32" s="242">
        <v>1030604</v>
      </c>
      <c r="B32" s="230" t="s">
        <v>748</v>
      </c>
      <c r="C32" s="231">
        <f>SUM(C33:C35)</f>
        <v>0</v>
      </c>
      <c r="D32" s="231">
        <f>SUM(D33:D35)</f>
        <v>0</v>
      </c>
      <c r="E32" s="243" t="str">
        <f t="shared" si="0"/>
        <v/>
      </c>
    </row>
    <row r="33" s="194" customFormat="1" ht="28" customHeight="1" spans="1:5">
      <c r="A33" s="242">
        <v>103060401</v>
      </c>
      <c r="B33" s="230" t="s">
        <v>749</v>
      </c>
      <c r="C33" s="231"/>
      <c r="D33" s="231"/>
      <c r="E33" s="243" t="str">
        <f t="shared" si="0"/>
        <v/>
      </c>
    </row>
    <row r="34" s="194" customFormat="1" ht="28" customHeight="1" spans="1:5">
      <c r="A34" s="242">
        <v>103060402</v>
      </c>
      <c r="B34" s="230" t="s">
        <v>750</v>
      </c>
      <c r="C34" s="231"/>
      <c r="D34" s="231"/>
      <c r="E34" s="243" t="str">
        <f t="shared" si="0"/>
        <v/>
      </c>
    </row>
    <row r="35" s="194" customFormat="1" ht="28" customHeight="1" spans="1:5">
      <c r="A35" s="242">
        <v>103060498</v>
      </c>
      <c r="B35" s="230" t="s">
        <v>751</v>
      </c>
      <c r="C35" s="231"/>
      <c r="D35" s="231"/>
      <c r="E35" s="243" t="str">
        <f t="shared" si="0"/>
        <v/>
      </c>
    </row>
    <row r="36" s="194" customFormat="1" ht="28" customHeight="1" spans="1:5">
      <c r="A36" s="242">
        <v>1030698</v>
      </c>
      <c r="B36" s="230" t="s">
        <v>752</v>
      </c>
      <c r="C36" s="231"/>
      <c r="D36" s="231"/>
      <c r="E36" s="243" t="str">
        <f t="shared" si="0"/>
        <v/>
      </c>
    </row>
    <row r="37" s="194" customFormat="1" ht="28" customHeight="1" spans="1:5">
      <c r="A37" s="242"/>
      <c r="B37" s="236" t="s">
        <v>753</v>
      </c>
      <c r="C37" s="237">
        <f>SUM(C6,C21,C26,C32,C36)</f>
        <v>7</v>
      </c>
      <c r="D37" s="237">
        <f>SUM(D6,D21,D26,D32,D36)</f>
        <v>807</v>
      </c>
      <c r="E37" s="240">
        <f t="shared" si="0"/>
        <v>115.286</v>
      </c>
    </row>
    <row r="38" s="194" customFormat="1" ht="28" customHeight="1" spans="1:5">
      <c r="A38" s="242">
        <v>1100501</v>
      </c>
      <c r="B38" s="230" t="s">
        <v>754</v>
      </c>
      <c r="C38" s="231">
        <v>9</v>
      </c>
      <c r="D38" s="191">
        <v>9</v>
      </c>
      <c r="E38" s="243">
        <f t="shared" si="0"/>
        <v>1</v>
      </c>
    </row>
    <row r="39" s="194" customFormat="1" ht="28" customHeight="1" spans="1:5">
      <c r="A39" s="242">
        <v>1100801</v>
      </c>
      <c r="B39" s="239" t="s">
        <v>755</v>
      </c>
      <c r="C39" s="231">
        <v>0</v>
      </c>
      <c r="D39" s="191"/>
      <c r="E39" s="243" t="str">
        <f t="shared" si="0"/>
        <v/>
      </c>
    </row>
    <row r="40" s="194" customFormat="1" ht="28" customHeight="1" spans="1:5">
      <c r="A40" s="242"/>
      <c r="B40" s="230"/>
      <c r="C40" s="231"/>
      <c r="D40" s="191"/>
      <c r="E40" s="243" t="str">
        <f t="shared" si="0"/>
        <v/>
      </c>
    </row>
    <row r="41" s="222" customFormat="1" ht="28" customHeight="1" spans="1:5">
      <c r="A41" s="246"/>
      <c r="B41" s="241" t="s">
        <v>756</v>
      </c>
      <c r="C41" s="237">
        <f>SUM(C37:C39)</f>
        <v>16</v>
      </c>
      <c r="D41" s="237">
        <f>SUM(D37:D39)</f>
        <v>816</v>
      </c>
      <c r="E41" s="240">
        <f t="shared" si="0"/>
        <v>51</v>
      </c>
    </row>
  </sheetData>
  <mergeCells count="7">
    <mergeCell ref="A2:E2"/>
    <mergeCell ref="D3:E3"/>
    <mergeCell ref="A4:A5"/>
    <mergeCell ref="B4:B5"/>
    <mergeCell ref="C4:C5"/>
    <mergeCell ref="D4:D5"/>
    <mergeCell ref="E4:E5"/>
  </mergeCells>
  <dataValidations count="1">
    <dataValidation type="textLength" operator="lessThanOrEqual" allowBlank="1" showInputMessage="1" showErrorMessage="1" errorTitle="提示" error="此处最多只能输入 [20] 个字符。" sqref="C4 E4 C5 E5">
      <formula1>20</formula1>
    </dataValidation>
  </dataValidations>
  <printOptions horizontalCentered="1"/>
  <pageMargins left="0.472222222222222" right="0.472222222222222" top="0.393055555555556" bottom="0.393055555555556" header="0.196527777777778" footer="0.196527777777778"/>
  <pageSetup paperSize="9" scale="63" fitToHeight="0" orientation="portrait" useFirstPageNumber="1" horizontalDpi="600"/>
  <headerFooter alignWithMargins="0">
    <oddFooter>&amp;C&amp;22第 &amp;P+53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1"/>
  <sheetViews>
    <sheetView showZeros="0" workbookViewId="0">
      <pane ySplit="5" topLeftCell="A21" activePane="bottomLeft" state="frozen"/>
      <selection/>
      <selection pane="bottomLeft" activeCell="H5" sqref="H5"/>
    </sheetView>
  </sheetViews>
  <sheetFormatPr defaultColWidth="9" defaultRowHeight="15.75" outlineLevelCol="4"/>
  <cols>
    <col min="1" max="1" width="16.75" style="194" customWidth="1"/>
    <col min="2" max="2" width="39.625" style="194" customWidth="1"/>
    <col min="3" max="3" width="9.625" style="194" customWidth="1"/>
    <col min="4" max="4" width="11.25" style="194" customWidth="1"/>
    <col min="5" max="5" width="7.75" style="194" customWidth="1"/>
  </cols>
  <sheetData>
    <row r="1" s="194" customFormat="1" ht="20" customHeight="1" spans="1:1">
      <c r="A1" s="223" t="s">
        <v>759</v>
      </c>
    </row>
    <row r="2" s="194" customFormat="1" ht="30" customHeight="1" spans="1:5">
      <c r="A2" s="224" t="s">
        <v>760</v>
      </c>
      <c r="B2" s="224"/>
      <c r="C2" s="224"/>
      <c r="D2" s="224"/>
      <c r="E2" s="224"/>
    </row>
    <row r="3" s="194" customFormat="1" ht="20" customHeight="1" spans="2:5">
      <c r="B3" s="225"/>
      <c r="C3" s="225"/>
      <c r="D3" s="226" t="s">
        <v>2</v>
      </c>
      <c r="E3" s="227"/>
    </row>
    <row r="4" s="194" customFormat="1" ht="22" customHeight="1" spans="1:5">
      <c r="A4" s="228" t="s">
        <v>3</v>
      </c>
      <c r="B4" s="184" t="s">
        <v>761</v>
      </c>
      <c r="C4" s="184" t="s">
        <v>5</v>
      </c>
      <c r="D4" s="184" t="s">
        <v>6</v>
      </c>
      <c r="E4" s="184" t="s">
        <v>7</v>
      </c>
    </row>
    <row r="5" s="194" customFormat="1" ht="22" customHeight="1" spans="1:5">
      <c r="A5" s="185"/>
      <c r="B5" s="186"/>
      <c r="C5" s="186"/>
      <c r="D5" s="186"/>
      <c r="E5" s="186"/>
    </row>
    <row r="6" s="194" customFormat="1" ht="28" customHeight="1" spans="1:5">
      <c r="A6" s="229">
        <v>208</v>
      </c>
      <c r="B6" s="230" t="s">
        <v>762</v>
      </c>
      <c r="C6" s="231">
        <f>SUM(C7:C8)</f>
        <v>0</v>
      </c>
      <c r="D6" s="231">
        <f>SUM(D7:D8)</f>
        <v>0</v>
      </c>
      <c r="E6" s="232" t="str">
        <f t="shared" ref="E6:E41" si="0">IF(AND(C6&lt;&gt;0,D6&lt;&gt;0),D6/C6,"")</f>
        <v/>
      </c>
    </row>
    <row r="7" s="194" customFormat="1" ht="28" customHeight="1" spans="1:5">
      <c r="A7" s="229">
        <v>20804</v>
      </c>
      <c r="B7" s="230" t="s">
        <v>763</v>
      </c>
      <c r="C7" s="231"/>
      <c r="D7" s="231"/>
      <c r="E7" s="232" t="str">
        <f t="shared" si="0"/>
        <v/>
      </c>
    </row>
    <row r="8" s="194" customFormat="1" ht="28" customHeight="1" spans="1:5">
      <c r="A8" s="229">
        <v>2080451</v>
      </c>
      <c r="B8" s="230" t="s">
        <v>764</v>
      </c>
      <c r="C8" s="231"/>
      <c r="D8" s="231"/>
      <c r="E8" s="232" t="str">
        <f t="shared" si="0"/>
        <v/>
      </c>
    </row>
    <row r="9" s="194" customFormat="1" ht="28" customHeight="1" spans="1:5">
      <c r="A9" s="229">
        <v>223</v>
      </c>
      <c r="B9" s="233" t="s">
        <v>765</v>
      </c>
      <c r="C9" s="231">
        <f>SUM(C10,C20,C29,C31,C35)</f>
        <v>16</v>
      </c>
      <c r="D9" s="231">
        <f>SUM(D10,D20,D29,D31,D35)</f>
        <v>16</v>
      </c>
      <c r="E9" s="232">
        <f t="shared" si="0"/>
        <v>1</v>
      </c>
    </row>
    <row r="10" s="194" customFormat="1" ht="28" customHeight="1" spans="1:5">
      <c r="A10" s="229">
        <v>22301</v>
      </c>
      <c r="B10" s="230" t="s">
        <v>766</v>
      </c>
      <c r="C10" s="231">
        <f>SUM(C11:C19)</f>
        <v>9</v>
      </c>
      <c r="D10" s="231">
        <f>SUM(D11:D19)</f>
        <v>9</v>
      </c>
      <c r="E10" s="232">
        <f t="shared" si="0"/>
        <v>1</v>
      </c>
    </row>
    <row r="11" s="194" customFormat="1" ht="28" customHeight="1" spans="1:5">
      <c r="A11" s="229">
        <v>2230101</v>
      </c>
      <c r="B11" s="230" t="s">
        <v>767</v>
      </c>
      <c r="C11" s="231"/>
      <c r="D11" s="191"/>
      <c r="E11" s="232" t="str">
        <f t="shared" si="0"/>
        <v/>
      </c>
    </row>
    <row r="12" s="194" customFormat="1" ht="28" customHeight="1" spans="1:5">
      <c r="A12" s="229">
        <v>2230102</v>
      </c>
      <c r="B12" s="230" t="s">
        <v>768</v>
      </c>
      <c r="C12" s="231"/>
      <c r="D12" s="191"/>
      <c r="E12" s="232" t="str">
        <f t="shared" si="0"/>
        <v/>
      </c>
    </row>
    <row r="13" s="194" customFormat="1" ht="28" customHeight="1" spans="1:5">
      <c r="A13" s="229">
        <v>2230103</v>
      </c>
      <c r="B13" s="230" t="s">
        <v>769</v>
      </c>
      <c r="C13" s="231"/>
      <c r="D13" s="191"/>
      <c r="E13" s="232" t="str">
        <f t="shared" si="0"/>
        <v/>
      </c>
    </row>
    <row r="14" s="194" customFormat="1" ht="28" customHeight="1" spans="1:5">
      <c r="A14" s="229">
        <v>2230104</v>
      </c>
      <c r="B14" s="230" t="s">
        <v>770</v>
      </c>
      <c r="C14" s="231"/>
      <c r="D14" s="191"/>
      <c r="E14" s="232" t="str">
        <f t="shared" si="0"/>
        <v/>
      </c>
    </row>
    <row r="15" s="194" customFormat="1" ht="28" customHeight="1" spans="1:5">
      <c r="A15" s="229">
        <v>2230105</v>
      </c>
      <c r="B15" s="230" t="s">
        <v>771</v>
      </c>
      <c r="C15" s="231">
        <v>9</v>
      </c>
      <c r="D15" s="234">
        <v>9</v>
      </c>
      <c r="E15" s="232">
        <f t="shared" si="0"/>
        <v>1</v>
      </c>
    </row>
    <row r="16" s="194" customFormat="1" ht="28" customHeight="1" spans="1:5">
      <c r="A16" s="229">
        <v>2230106</v>
      </c>
      <c r="B16" s="230" t="s">
        <v>772</v>
      </c>
      <c r="C16" s="231"/>
      <c r="D16" s="191"/>
      <c r="E16" s="232" t="str">
        <f t="shared" si="0"/>
        <v/>
      </c>
    </row>
    <row r="17" s="194" customFormat="1" ht="28" customHeight="1" spans="1:5">
      <c r="A17" s="229">
        <v>2230107</v>
      </c>
      <c r="B17" s="230" t="s">
        <v>773</v>
      </c>
      <c r="C17" s="231"/>
      <c r="D17" s="191"/>
      <c r="E17" s="232" t="str">
        <f t="shared" si="0"/>
        <v/>
      </c>
    </row>
    <row r="18" s="194" customFormat="1" ht="28" customHeight="1" spans="1:5">
      <c r="A18" s="229">
        <v>2230108</v>
      </c>
      <c r="B18" s="230" t="s">
        <v>774</v>
      </c>
      <c r="C18" s="231"/>
      <c r="D18" s="191"/>
      <c r="E18" s="232" t="str">
        <f t="shared" si="0"/>
        <v/>
      </c>
    </row>
    <row r="19" s="194" customFormat="1" ht="28" customHeight="1" spans="1:5">
      <c r="A19" s="229">
        <v>2230199</v>
      </c>
      <c r="B19" s="230" t="s">
        <v>775</v>
      </c>
      <c r="C19" s="231"/>
      <c r="D19" s="191"/>
      <c r="E19" s="232" t="str">
        <f t="shared" si="0"/>
        <v/>
      </c>
    </row>
    <row r="20" s="194" customFormat="1" ht="28" customHeight="1" spans="1:5">
      <c r="A20" s="229">
        <v>22302</v>
      </c>
      <c r="B20" s="230" t="s">
        <v>776</v>
      </c>
      <c r="C20" s="231">
        <f>SUM(C21:C28)</f>
        <v>0</v>
      </c>
      <c r="D20" s="231">
        <f>SUM(D21:D28)</f>
        <v>0</v>
      </c>
      <c r="E20" s="232" t="str">
        <f t="shared" si="0"/>
        <v/>
      </c>
    </row>
    <row r="21" s="194" customFormat="1" ht="28" customHeight="1" spans="1:5">
      <c r="A21" s="229">
        <v>2230201</v>
      </c>
      <c r="B21" s="230" t="s">
        <v>777</v>
      </c>
      <c r="C21" s="231"/>
      <c r="D21" s="191"/>
      <c r="E21" s="232" t="str">
        <f t="shared" si="0"/>
        <v/>
      </c>
    </row>
    <row r="22" s="194" customFormat="1" ht="28" customHeight="1" spans="1:5">
      <c r="A22" s="229">
        <v>2230202</v>
      </c>
      <c r="B22" s="230" t="s">
        <v>778</v>
      </c>
      <c r="C22" s="231"/>
      <c r="D22" s="191"/>
      <c r="E22" s="232" t="str">
        <f t="shared" si="0"/>
        <v/>
      </c>
    </row>
    <row r="23" s="194" customFormat="1" ht="28" customHeight="1" spans="1:5">
      <c r="A23" s="229">
        <v>2230203</v>
      </c>
      <c r="B23" s="230" t="s">
        <v>779</v>
      </c>
      <c r="C23" s="231"/>
      <c r="D23" s="191"/>
      <c r="E23" s="232" t="str">
        <f t="shared" si="0"/>
        <v/>
      </c>
    </row>
    <row r="24" s="194" customFormat="1" ht="28" customHeight="1" spans="1:5">
      <c r="A24" s="229">
        <v>2230204</v>
      </c>
      <c r="B24" s="230" t="s">
        <v>780</v>
      </c>
      <c r="C24" s="231"/>
      <c r="D24" s="191"/>
      <c r="E24" s="232" t="str">
        <f t="shared" si="0"/>
        <v/>
      </c>
    </row>
    <row r="25" s="194" customFormat="1" ht="28" customHeight="1" spans="1:5">
      <c r="A25" s="229">
        <v>2230205</v>
      </c>
      <c r="B25" s="230" t="s">
        <v>781</v>
      </c>
      <c r="C25" s="231"/>
      <c r="D25" s="191"/>
      <c r="E25" s="232" t="str">
        <f t="shared" si="0"/>
        <v/>
      </c>
    </row>
    <row r="26" s="194" customFormat="1" ht="28" customHeight="1" spans="1:5">
      <c r="A26" s="229">
        <v>2230206</v>
      </c>
      <c r="B26" s="230" t="s">
        <v>782</v>
      </c>
      <c r="C26" s="231"/>
      <c r="D26" s="191"/>
      <c r="E26" s="232" t="str">
        <f t="shared" si="0"/>
        <v/>
      </c>
    </row>
    <row r="27" s="194" customFormat="1" ht="28" customHeight="1" spans="1:5">
      <c r="A27" s="229"/>
      <c r="B27" s="230" t="s">
        <v>783</v>
      </c>
      <c r="C27" s="231"/>
      <c r="D27" s="191"/>
      <c r="E27" s="232" t="str">
        <f t="shared" si="0"/>
        <v/>
      </c>
    </row>
    <row r="28" s="194" customFormat="1" ht="28" customHeight="1" spans="1:5">
      <c r="A28" s="229">
        <v>2230299</v>
      </c>
      <c r="B28" s="230" t="s">
        <v>784</v>
      </c>
      <c r="C28" s="231"/>
      <c r="D28" s="191"/>
      <c r="E28" s="232" t="str">
        <f t="shared" si="0"/>
        <v/>
      </c>
    </row>
    <row r="29" s="194" customFormat="1" ht="28" customHeight="1" spans="1:5">
      <c r="A29" s="229">
        <v>22303</v>
      </c>
      <c r="B29" s="230" t="s">
        <v>785</v>
      </c>
      <c r="C29" s="231">
        <f>SUM(B30)</f>
        <v>0</v>
      </c>
      <c r="D29" s="231">
        <f>SUM(C30)</f>
        <v>0</v>
      </c>
      <c r="E29" s="232" t="str">
        <f t="shared" si="0"/>
        <v/>
      </c>
    </row>
    <row r="30" s="194" customFormat="1" ht="28" customHeight="1" spans="1:5">
      <c r="A30" s="229">
        <v>2230301</v>
      </c>
      <c r="B30" s="230" t="s">
        <v>786</v>
      </c>
      <c r="C30" s="231"/>
      <c r="D30" s="191"/>
      <c r="E30" s="232" t="str">
        <f t="shared" si="0"/>
        <v/>
      </c>
    </row>
    <row r="31" s="194" customFormat="1" ht="28" customHeight="1" spans="1:5">
      <c r="A31" s="229"/>
      <c r="B31" s="230" t="s">
        <v>787</v>
      </c>
      <c r="C31" s="231">
        <f>SUM(C32:C34)</f>
        <v>0</v>
      </c>
      <c r="D31" s="231">
        <f>SUM(D32:D34)</f>
        <v>0</v>
      </c>
      <c r="E31" s="232" t="str">
        <f t="shared" si="0"/>
        <v/>
      </c>
    </row>
    <row r="32" s="194" customFormat="1" ht="28" customHeight="1" spans="1:5">
      <c r="A32" s="229"/>
      <c r="B32" s="230" t="s">
        <v>788</v>
      </c>
      <c r="C32" s="231"/>
      <c r="D32" s="191"/>
      <c r="E32" s="232" t="str">
        <f t="shared" si="0"/>
        <v/>
      </c>
    </row>
    <row r="33" s="194" customFormat="1" ht="28" customHeight="1" spans="1:5">
      <c r="A33" s="229"/>
      <c r="B33" s="230" t="s">
        <v>789</v>
      </c>
      <c r="C33" s="231"/>
      <c r="D33" s="191"/>
      <c r="E33" s="232" t="str">
        <f t="shared" si="0"/>
        <v/>
      </c>
    </row>
    <row r="34" s="194" customFormat="1" ht="28" customHeight="1" spans="1:5">
      <c r="A34" s="229"/>
      <c r="B34" s="230" t="s">
        <v>790</v>
      </c>
      <c r="C34" s="231"/>
      <c r="D34" s="191"/>
      <c r="E34" s="232" t="str">
        <f t="shared" si="0"/>
        <v/>
      </c>
    </row>
    <row r="35" s="194" customFormat="1" ht="28" customHeight="1" spans="1:5">
      <c r="A35" s="229">
        <v>22399</v>
      </c>
      <c r="B35" s="233" t="s">
        <v>791</v>
      </c>
      <c r="C35" s="231">
        <f>SUM(C36)</f>
        <v>7</v>
      </c>
      <c r="D35" s="231">
        <f>SUM(D36)</f>
        <v>7</v>
      </c>
      <c r="E35" s="232">
        <f t="shared" si="0"/>
        <v>1</v>
      </c>
    </row>
    <row r="36" s="194" customFormat="1" ht="28" customHeight="1" spans="1:5">
      <c r="A36" s="229">
        <v>2239999</v>
      </c>
      <c r="B36" s="230" t="s">
        <v>792</v>
      </c>
      <c r="C36" s="231">
        <v>7</v>
      </c>
      <c r="D36" s="191">
        <v>7</v>
      </c>
      <c r="E36" s="232">
        <f t="shared" si="0"/>
        <v>1</v>
      </c>
    </row>
    <row r="37" s="194" customFormat="1" ht="28" customHeight="1" spans="1:5">
      <c r="A37" s="235"/>
      <c r="B37" s="236" t="s">
        <v>793</v>
      </c>
      <c r="C37" s="237">
        <f>SUM(C6,C9)</f>
        <v>16</v>
      </c>
      <c r="D37" s="237">
        <f>SUM(D6,D9)</f>
        <v>16</v>
      </c>
      <c r="E37" s="238">
        <f t="shared" si="0"/>
        <v>1</v>
      </c>
    </row>
    <row r="38" s="194" customFormat="1" ht="28" customHeight="1" spans="1:5">
      <c r="A38" s="229">
        <v>2300501</v>
      </c>
      <c r="B38" s="230" t="s">
        <v>794</v>
      </c>
      <c r="C38" s="231">
        <v>0</v>
      </c>
      <c r="D38" s="191"/>
      <c r="E38" s="232" t="str">
        <f t="shared" si="0"/>
        <v/>
      </c>
    </row>
    <row r="39" s="194" customFormat="1" ht="28" customHeight="1" spans="1:5">
      <c r="A39" s="229">
        <v>2300803</v>
      </c>
      <c r="B39" s="239" t="s">
        <v>795</v>
      </c>
      <c r="C39" s="231"/>
      <c r="D39" s="191">
        <v>800</v>
      </c>
      <c r="E39" s="232" t="str">
        <f t="shared" si="0"/>
        <v/>
      </c>
    </row>
    <row r="40" s="194" customFormat="1" ht="28" customHeight="1" spans="1:5">
      <c r="A40" s="229">
        <v>2300918</v>
      </c>
      <c r="B40" s="239" t="s">
        <v>796</v>
      </c>
      <c r="C40" s="231"/>
      <c r="D40" s="191"/>
      <c r="E40" s="232" t="str">
        <f t="shared" si="0"/>
        <v/>
      </c>
    </row>
    <row r="41" s="222" customFormat="1" ht="28" customHeight="1" spans="1:5">
      <c r="A41" s="240"/>
      <c r="B41" s="241" t="s">
        <v>797</v>
      </c>
      <c r="C41" s="237">
        <f>SUM(C37:C40)</f>
        <v>16</v>
      </c>
      <c r="D41" s="237">
        <f>SUM(D37:D40)</f>
        <v>816</v>
      </c>
      <c r="E41" s="238">
        <f t="shared" si="0"/>
        <v>51</v>
      </c>
    </row>
  </sheetData>
  <mergeCells count="7">
    <mergeCell ref="A2:E2"/>
    <mergeCell ref="D3:E3"/>
    <mergeCell ref="A4:A5"/>
    <mergeCell ref="B4:B5"/>
    <mergeCell ref="C4:C5"/>
    <mergeCell ref="D4:D5"/>
    <mergeCell ref="E4:E5"/>
  </mergeCells>
  <dataValidations count="1">
    <dataValidation type="textLength" operator="lessThanOrEqual" allowBlank="1" showInputMessage="1" showErrorMessage="1" errorTitle="提示" error="此处最多只能输入 [20] 个字符。" sqref="C4 E4 C5 E5">
      <formula1>20</formula1>
    </dataValidation>
  </dataValidations>
  <printOptions horizontalCentered="1"/>
  <pageMargins left="0.472222222222222" right="0.472222222222222" top="0.393055555555556" bottom="0.393055555555556" header="0.196527777777778" footer="0.196527777777778"/>
  <pageSetup paperSize="9" scale="63" fitToHeight="0" orientation="portrait" useFirstPageNumber="1" horizontalDpi="600"/>
  <headerFooter alignWithMargins="0">
    <oddFooter>&amp;C&amp;22第 &amp;P+53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1"/>
  <sheetViews>
    <sheetView showZeros="0" workbookViewId="0">
      <pane ySplit="5" topLeftCell="A18" activePane="bottomLeft" state="frozen"/>
      <selection/>
      <selection pane="bottomLeft" activeCell="F1" sqref="F$1:F$1048576"/>
    </sheetView>
  </sheetViews>
  <sheetFormatPr defaultColWidth="9" defaultRowHeight="15.75" outlineLevelCol="4"/>
  <cols>
    <col min="1" max="1" width="16.75" style="194" customWidth="1"/>
    <col min="2" max="2" width="39.625" style="194" customWidth="1"/>
    <col min="3" max="3" width="9.625" style="194" customWidth="1"/>
    <col min="4" max="4" width="11.25" style="194" customWidth="1"/>
    <col min="5" max="5" width="7.75" style="194" customWidth="1"/>
  </cols>
  <sheetData>
    <row r="1" s="194" customFormat="1" ht="20" customHeight="1" spans="1:1">
      <c r="A1" s="223" t="s">
        <v>798</v>
      </c>
    </row>
    <row r="2" s="194" customFormat="1" ht="30" customHeight="1" spans="1:5">
      <c r="A2" s="224" t="s">
        <v>799</v>
      </c>
      <c r="B2" s="224"/>
      <c r="C2" s="224"/>
      <c r="D2" s="224"/>
      <c r="E2" s="224"/>
    </row>
    <row r="3" s="194" customFormat="1" ht="20" customHeight="1" spans="2:5">
      <c r="B3" s="225"/>
      <c r="C3" s="225"/>
      <c r="D3" s="226" t="s">
        <v>2</v>
      </c>
      <c r="E3" s="227"/>
    </row>
    <row r="4" s="194" customFormat="1" ht="22" customHeight="1" spans="1:5">
      <c r="A4" s="228" t="s">
        <v>3</v>
      </c>
      <c r="B4" s="184" t="s">
        <v>761</v>
      </c>
      <c r="C4" s="184" t="s">
        <v>5</v>
      </c>
      <c r="D4" s="184" t="s">
        <v>6</v>
      </c>
      <c r="E4" s="184" t="s">
        <v>7</v>
      </c>
    </row>
    <row r="5" s="194" customFormat="1" ht="22" customHeight="1" spans="1:5">
      <c r="A5" s="185"/>
      <c r="B5" s="186"/>
      <c r="C5" s="186"/>
      <c r="D5" s="186"/>
      <c r="E5" s="186"/>
    </row>
    <row r="6" s="194" customFormat="1" ht="28" customHeight="1" spans="1:5">
      <c r="A6" s="229">
        <v>208</v>
      </c>
      <c r="B6" s="230" t="s">
        <v>762</v>
      </c>
      <c r="C6" s="231">
        <f>SUM(C7:C8)</f>
        <v>0</v>
      </c>
      <c r="D6" s="231">
        <f>SUM(D7:D8)</f>
        <v>0</v>
      </c>
      <c r="E6" s="232" t="str">
        <f t="shared" ref="E6:E41" si="0">IF(AND(C6&lt;&gt;0,D6&lt;&gt;0),D6/C6,"")</f>
        <v/>
      </c>
    </row>
    <row r="7" s="194" customFormat="1" ht="28" customHeight="1" spans="1:5">
      <c r="A7" s="229">
        <v>20804</v>
      </c>
      <c r="B7" s="230" t="s">
        <v>763</v>
      </c>
      <c r="C7" s="231"/>
      <c r="D7" s="231"/>
      <c r="E7" s="232" t="str">
        <f t="shared" si="0"/>
        <v/>
      </c>
    </row>
    <row r="8" s="194" customFormat="1" ht="28" customHeight="1" spans="1:5">
      <c r="A8" s="229">
        <v>2080451</v>
      </c>
      <c r="B8" s="230" t="s">
        <v>764</v>
      </c>
      <c r="C8" s="231"/>
      <c r="D8" s="231"/>
      <c r="E8" s="232" t="str">
        <f t="shared" si="0"/>
        <v/>
      </c>
    </row>
    <row r="9" s="194" customFormat="1" ht="28" customHeight="1" spans="1:5">
      <c r="A9" s="229">
        <v>223</v>
      </c>
      <c r="B9" s="233" t="s">
        <v>765</v>
      </c>
      <c r="C9" s="231">
        <f>SUM(C10,C20,C29,C31,C35)</f>
        <v>16</v>
      </c>
      <c r="D9" s="231">
        <f>SUM(D10,D20,D29,D31,D35)</f>
        <v>16</v>
      </c>
      <c r="E9" s="232">
        <f t="shared" si="0"/>
        <v>1</v>
      </c>
    </row>
    <row r="10" s="194" customFormat="1" ht="28" customHeight="1" spans="1:5">
      <c r="A10" s="229">
        <v>22301</v>
      </c>
      <c r="B10" s="230" t="s">
        <v>766</v>
      </c>
      <c r="C10" s="231">
        <f>SUM(C11:C19)</f>
        <v>9</v>
      </c>
      <c r="D10" s="231">
        <f>SUM(D11:D19)</f>
        <v>9</v>
      </c>
      <c r="E10" s="232">
        <f t="shared" si="0"/>
        <v>1</v>
      </c>
    </row>
    <row r="11" s="194" customFormat="1" ht="28" customHeight="1" spans="1:5">
      <c r="A11" s="229">
        <v>2230101</v>
      </c>
      <c r="B11" s="230" t="s">
        <v>767</v>
      </c>
      <c r="C11" s="231"/>
      <c r="D11" s="191"/>
      <c r="E11" s="232" t="str">
        <f t="shared" si="0"/>
        <v/>
      </c>
    </row>
    <row r="12" s="194" customFormat="1" ht="28" customHeight="1" spans="1:5">
      <c r="A12" s="229">
        <v>2230102</v>
      </c>
      <c r="B12" s="230" t="s">
        <v>768</v>
      </c>
      <c r="C12" s="231"/>
      <c r="D12" s="191"/>
      <c r="E12" s="232" t="str">
        <f t="shared" si="0"/>
        <v/>
      </c>
    </row>
    <row r="13" s="194" customFormat="1" ht="28" customHeight="1" spans="1:5">
      <c r="A13" s="229">
        <v>2230103</v>
      </c>
      <c r="B13" s="230" t="s">
        <v>769</v>
      </c>
      <c r="C13" s="231"/>
      <c r="D13" s="191"/>
      <c r="E13" s="232" t="str">
        <f t="shared" si="0"/>
        <v/>
      </c>
    </row>
    <row r="14" s="194" customFormat="1" ht="28" customHeight="1" spans="1:5">
      <c r="A14" s="229">
        <v>2230104</v>
      </c>
      <c r="B14" s="230" t="s">
        <v>770</v>
      </c>
      <c r="C14" s="231"/>
      <c r="D14" s="191"/>
      <c r="E14" s="232" t="str">
        <f t="shared" si="0"/>
        <v/>
      </c>
    </row>
    <row r="15" s="194" customFormat="1" ht="28" customHeight="1" spans="1:5">
      <c r="A15" s="229">
        <v>2230105</v>
      </c>
      <c r="B15" s="230" t="s">
        <v>771</v>
      </c>
      <c r="C15" s="231">
        <v>9</v>
      </c>
      <c r="D15" s="234">
        <v>9</v>
      </c>
      <c r="E15" s="232">
        <f t="shared" si="0"/>
        <v>1</v>
      </c>
    </row>
    <row r="16" s="194" customFormat="1" ht="28" customHeight="1" spans="1:5">
      <c r="A16" s="229">
        <v>2230106</v>
      </c>
      <c r="B16" s="230" t="s">
        <v>772</v>
      </c>
      <c r="C16" s="231"/>
      <c r="D16" s="191"/>
      <c r="E16" s="232" t="str">
        <f t="shared" si="0"/>
        <v/>
      </c>
    </row>
    <row r="17" s="194" customFormat="1" ht="28" customHeight="1" spans="1:5">
      <c r="A17" s="229">
        <v>2230107</v>
      </c>
      <c r="B17" s="230" t="s">
        <v>773</v>
      </c>
      <c r="C17" s="231"/>
      <c r="D17" s="191"/>
      <c r="E17" s="232" t="str">
        <f t="shared" si="0"/>
        <v/>
      </c>
    </row>
    <row r="18" s="194" customFormat="1" ht="28" customHeight="1" spans="1:5">
      <c r="A18" s="229">
        <v>2230108</v>
      </c>
      <c r="B18" s="230" t="s">
        <v>774</v>
      </c>
      <c r="C18" s="231"/>
      <c r="D18" s="191"/>
      <c r="E18" s="232" t="str">
        <f t="shared" si="0"/>
        <v/>
      </c>
    </row>
    <row r="19" s="194" customFormat="1" ht="28" customHeight="1" spans="1:5">
      <c r="A19" s="229">
        <v>2230199</v>
      </c>
      <c r="B19" s="230" t="s">
        <v>775</v>
      </c>
      <c r="C19" s="231"/>
      <c r="D19" s="191"/>
      <c r="E19" s="232" t="str">
        <f t="shared" si="0"/>
        <v/>
      </c>
    </row>
    <row r="20" s="194" customFormat="1" ht="28" customHeight="1" spans="1:5">
      <c r="A20" s="229">
        <v>22302</v>
      </c>
      <c r="B20" s="230" t="s">
        <v>776</v>
      </c>
      <c r="C20" s="231">
        <f>SUM(C21:C28)</f>
        <v>0</v>
      </c>
      <c r="D20" s="231">
        <f>SUM(D21:D28)</f>
        <v>0</v>
      </c>
      <c r="E20" s="232" t="str">
        <f t="shared" si="0"/>
        <v/>
      </c>
    </row>
    <row r="21" s="194" customFormat="1" ht="28" customHeight="1" spans="1:5">
      <c r="A21" s="229">
        <v>2230201</v>
      </c>
      <c r="B21" s="230" t="s">
        <v>777</v>
      </c>
      <c r="C21" s="231"/>
      <c r="D21" s="191"/>
      <c r="E21" s="232" t="str">
        <f t="shared" si="0"/>
        <v/>
      </c>
    </row>
    <row r="22" s="194" customFormat="1" ht="28" customHeight="1" spans="1:5">
      <c r="A22" s="229">
        <v>2230202</v>
      </c>
      <c r="B22" s="230" t="s">
        <v>778</v>
      </c>
      <c r="C22" s="231"/>
      <c r="D22" s="191"/>
      <c r="E22" s="232" t="str">
        <f t="shared" si="0"/>
        <v/>
      </c>
    </row>
    <row r="23" s="194" customFormat="1" ht="28" customHeight="1" spans="1:5">
      <c r="A23" s="229">
        <v>2230203</v>
      </c>
      <c r="B23" s="230" t="s">
        <v>779</v>
      </c>
      <c r="C23" s="231"/>
      <c r="D23" s="191"/>
      <c r="E23" s="232" t="str">
        <f t="shared" si="0"/>
        <v/>
      </c>
    </row>
    <row r="24" s="194" customFormat="1" ht="28" customHeight="1" spans="1:5">
      <c r="A24" s="229">
        <v>2230204</v>
      </c>
      <c r="B24" s="230" t="s">
        <v>780</v>
      </c>
      <c r="C24" s="231"/>
      <c r="D24" s="191"/>
      <c r="E24" s="232" t="str">
        <f t="shared" si="0"/>
        <v/>
      </c>
    </row>
    <row r="25" s="194" customFormat="1" ht="28" customHeight="1" spans="1:5">
      <c r="A25" s="229">
        <v>2230205</v>
      </c>
      <c r="B25" s="230" t="s">
        <v>781</v>
      </c>
      <c r="C25" s="231"/>
      <c r="D25" s="191"/>
      <c r="E25" s="232" t="str">
        <f t="shared" si="0"/>
        <v/>
      </c>
    </row>
    <row r="26" s="194" customFormat="1" ht="28" customHeight="1" spans="1:5">
      <c r="A26" s="229">
        <v>2230206</v>
      </c>
      <c r="B26" s="230" t="s">
        <v>782</v>
      </c>
      <c r="C26" s="231"/>
      <c r="D26" s="191"/>
      <c r="E26" s="232" t="str">
        <f t="shared" si="0"/>
        <v/>
      </c>
    </row>
    <row r="27" s="194" customFormat="1" ht="28" customHeight="1" spans="1:5">
      <c r="A27" s="229"/>
      <c r="B27" s="230" t="s">
        <v>783</v>
      </c>
      <c r="C27" s="231"/>
      <c r="D27" s="191"/>
      <c r="E27" s="232" t="str">
        <f t="shared" si="0"/>
        <v/>
      </c>
    </row>
    <row r="28" s="194" customFormat="1" ht="28" customHeight="1" spans="1:5">
      <c r="A28" s="229">
        <v>2230299</v>
      </c>
      <c r="B28" s="230" t="s">
        <v>784</v>
      </c>
      <c r="C28" s="231"/>
      <c r="D28" s="191"/>
      <c r="E28" s="232" t="str">
        <f t="shared" si="0"/>
        <v/>
      </c>
    </row>
    <row r="29" s="194" customFormat="1" ht="28" customHeight="1" spans="1:5">
      <c r="A29" s="229">
        <v>22303</v>
      </c>
      <c r="B29" s="230" t="s">
        <v>785</v>
      </c>
      <c r="C29" s="231">
        <f>SUM(B30)</f>
        <v>0</v>
      </c>
      <c r="D29" s="231">
        <f>SUM(C30)</f>
        <v>0</v>
      </c>
      <c r="E29" s="232" t="str">
        <f t="shared" si="0"/>
        <v/>
      </c>
    </row>
    <row r="30" s="194" customFormat="1" ht="28" customHeight="1" spans="1:5">
      <c r="A30" s="229">
        <v>2230301</v>
      </c>
      <c r="B30" s="230" t="s">
        <v>786</v>
      </c>
      <c r="C30" s="231"/>
      <c r="D30" s="191"/>
      <c r="E30" s="232" t="str">
        <f t="shared" si="0"/>
        <v/>
      </c>
    </row>
    <row r="31" s="194" customFormat="1" ht="28" customHeight="1" spans="1:5">
      <c r="A31" s="229"/>
      <c r="B31" s="230" t="s">
        <v>787</v>
      </c>
      <c r="C31" s="231">
        <f>SUM(C32:C34)</f>
        <v>0</v>
      </c>
      <c r="D31" s="231">
        <f>SUM(D32:D34)</f>
        <v>0</v>
      </c>
      <c r="E31" s="232" t="str">
        <f t="shared" si="0"/>
        <v/>
      </c>
    </row>
    <row r="32" s="194" customFormat="1" ht="28" customHeight="1" spans="1:5">
      <c r="A32" s="229"/>
      <c r="B32" s="230" t="s">
        <v>788</v>
      </c>
      <c r="C32" s="231"/>
      <c r="D32" s="191"/>
      <c r="E32" s="232" t="str">
        <f t="shared" si="0"/>
        <v/>
      </c>
    </row>
    <row r="33" s="194" customFormat="1" ht="28" customHeight="1" spans="1:5">
      <c r="A33" s="229"/>
      <c r="B33" s="230" t="s">
        <v>789</v>
      </c>
      <c r="C33" s="231"/>
      <c r="D33" s="191"/>
      <c r="E33" s="232" t="str">
        <f t="shared" si="0"/>
        <v/>
      </c>
    </row>
    <row r="34" s="194" customFormat="1" ht="28" customHeight="1" spans="1:5">
      <c r="A34" s="229"/>
      <c r="B34" s="230" t="s">
        <v>790</v>
      </c>
      <c r="C34" s="231"/>
      <c r="D34" s="191"/>
      <c r="E34" s="232" t="str">
        <f t="shared" si="0"/>
        <v/>
      </c>
    </row>
    <row r="35" s="194" customFormat="1" ht="28" customHeight="1" spans="1:5">
      <c r="A35" s="229">
        <v>22399</v>
      </c>
      <c r="B35" s="233" t="s">
        <v>791</v>
      </c>
      <c r="C35" s="231">
        <f>SUM(C36)</f>
        <v>7</v>
      </c>
      <c r="D35" s="231">
        <f>SUM(D36)</f>
        <v>7</v>
      </c>
      <c r="E35" s="232">
        <f t="shared" si="0"/>
        <v>1</v>
      </c>
    </row>
    <row r="36" s="194" customFormat="1" ht="28" customHeight="1" spans="1:5">
      <c r="A36" s="229">
        <v>2239999</v>
      </c>
      <c r="B36" s="230" t="s">
        <v>792</v>
      </c>
      <c r="C36" s="231">
        <v>7</v>
      </c>
      <c r="D36" s="191">
        <v>7</v>
      </c>
      <c r="E36" s="232">
        <f t="shared" si="0"/>
        <v>1</v>
      </c>
    </row>
    <row r="37" s="194" customFormat="1" ht="28" customHeight="1" spans="1:5">
      <c r="A37" s="235"/>
      <c r="B37" s="236" t="s">
        <v>793</v>
      </c>
      <c r="C37" s="237">
        <f>SUM(C6,C9)</f>
        <v>16</v>
      </c>
      <c r="D37" s="237">
        <f>SUM(D6,D9)</f>
        <v>16</v>
      </c>
      <c r="E37" s="238">
        <f t="shared" si="0"/>
        <v>1</v>
      </c>
    </row>
    <row r="38" s="194" customFormat="1" ht="28" customHeight="1" spans="1:5">
      <c r="A38" s="229">
        <v>2300501</v>
      </c>
      <c r="B38" s="230" t="s">
        <v>794</v>
      </c>
      <c r="C38" s="231">
        <v>0</v>
      </c>
      <c r="D38" s="191"/>
      <c r="E38" s="232" t="str">
        <f t="shared" si="0"/>
        <v/>
      </c>
    </row>
    <row r="39" s="194" customFormat="1" ht="28" customHeight="1" spans="1:5">
      <c r="A39" s="229">
        <v>2300803</v>
      </c>
      <c r="B39" s="239" t="s">
        <v>795</v>
      </c>
      <c r="C39" s="231"/>
      <c r="D39" s="191">
        <v>800</v>
      </c>
      <c r="E39" s="232" t="str">
        <f t="shared" si="0"/>
        <v/>
      </c>
    </row>
    <row r="40" s="194" customFormat="1" ht="28" customHeight="1" spans="1:5">
      <c r="A40" s="229">
        <v>2300918</v>
      </c>
      <c r="B40" s="239" t="s">
        <v>796</v>
      </c>
      <c r="C40" s="231"/>
      <c r="D40" s="191"/>
      <c r="E40" s="232" t="str">
        <f t="shared" si="0"/>
        <v/>
      </c>
    </row>
    <row r="41" s="222" customFormat="1" ht="28" customHeight="1" spans="1:5">
      <c r="A41" s="240"/>
      <c r="B41" s="241" t="s">
        <v>797</v>
      </c>
      <c r="C41" s="237">
        <f>SUM(C37:C40)</f>
        <v>16</v>
      </c>
      <c r="D41" s="237">
        <f>SUM(D37:D40)</f>
        <v>816</v>
      </c>
      <c r="E41" s="238">
        <f t="shared" si="0"/>
        <v>51</v>
      </c>
    </row>
  </sheetData>
  <autoFilter ref="B5:E41">
    <extLst/>
  </autoFilter>
  <mergeCells count="7">
    <mergeCell ref="A2:E2"/>
    <mergeCell ref="D3:E3"/>
    <mergeCell ref="A4:A5"/>
    <mergeCell ref="B4:B5"/>
    <mergeCell ref="C4:C5"/>
    <mergeCell ref="D4:D5"/>
    <mergeCell ref="E4:E5"/>
  </mergeCells>
  <dataValidations count="1">
    <dataValidation type="textLength" operator="lessThanOrEqual" allowBlank="1" showInputMessage="1" showErrorMessage="1" errorTitle="提示" error="此处最多只能输入 [20] 个字符。" sqref="C4 E4 C5 E5">
      <formula1>20</formula1>
    </dataValidation>
  </dataValidations>
  <printOptions horizontalCentered="1"/>
  <pageMargins left="0.472222222222222" right="0.472222222222222" top="0.393055555555556" bottom="0.393055555555556" header="0.196527777777778" footer="0.196527777777778"/>
  <pageSetup paperSize="9" scale="63" fitToHeight="0" orientation="portrait" useFirstPageNumber="1" horizontalDpi="600"/>
  <headerFooter alignWithMargins="0">
    <oddFooter>&amp;C&amp;22第 &amp;P+53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B17"/>
  <sheetViews>
    <sheetView showZeros="0" workbookViewId="0">
      <pane ySplit="5" topLeftCell="A6" activePane="bottomLeft" state="frozen"/>
      <selection/>
      <selection pane="bottomLeft" activeCell="C1" sqref="C$1:XFD$1048576"/>
    </sheetView>
  </sheetViews>
  <sheetFormatPr defaultColWidth="9" defaultRowHeight="14.25" outlineLevelCol="1"/>
  <cols>
    <col min="1" max="1" width="50" style="138" customWidth="1"/>
    <col min="2" max="2" width="49.75" style="147" customWidth="1"/>
    <col min="3" max="16384" width="9" style="210"/>
  </cols>
  <sheetData>
    <row r="1" s="138" customFormat="1" ht="27" customHeight="1" spans="1:2">
      <c r="A1" s="211" t="s">
        <v>800</v>
      </c>
      <c r="B1" s="147"/>
    </row>
    <row r="2" s="138" customFormat="1" ht="27" spans="1:2">
      <c r="A2" s="212" t="s">
        <v>801</v>
      </c>
      <c r="B2" s="213"/>
    </row>
    <row r="3" s="138" customFormat="1" ht="18.75" spans="1:2">
      <c r="A3" s="214"/>
      <c r="B3" s="215" t="s">
        <v>2</v>
      </c>
    </row>
    <row r="4" s="209" customFormat="1" ht="18.75" spans="1:2">
      <c r="A4" s="216" t="s">
        <v>802</v>
      </c>
      <c r="B4" s="216" t="s">
        <v>803</v>
      </c>
    </row>
    <row r="5" s="138" customFormat="1" ht="18.75" spans="1:2">
      <c r="A5" s="219" t="s">
        <v>804</v>
      </c>
      <c r="B5" s="218"/>
    </row>
    <row r="6" s="138" customFormat="1" ht="18.75" spans="1:2">
      <c r="A6" s="219" t="s">
        <v>805</v>
      </c>
      <c r="B6" s="218"/>
    </row>
    <row r="7" s="138" customFormat="1" ht="18.75" spans="1:2">
      <c r="A7" s="219" t="s">
        <v>806</v>
      </c>
      <c r="B7" s="218"/>
    </row>
    <row r="8" s="138" customFormat="1" ht="18.75" spans="1:2">
      <c r="A8" s="219" t="s">
        <v>807</v>
      </c>
      <c r="B8" s="218"/>
    </row>
    <row r="9" s="138" customFormat="1" ht="18.75" spans="1:2">
      <c r="A9" s="219" t="s">
        <v>808</v>
      </c>
      <c r="B9" s="218"/>
    </row>
    <row r="10" s="138" customFormat="1" ht="18.75" spans="1:2">
      <c r="A10" s="219" t="s">
        <v>809</v>
      </c>
      <c r="B10" s="218"/>
    </row>
    <row r="11" s="138" customFormat="1" ht="18.75" spans="1:2">
      <c r="A11" s="219" t="s">
        <v>810</v>
      </c>
      <c r="B11" s="218"/>
    </row>
    <row r="12" s="138" customFormat="1" ht="18.75" spans="1:2">
      <c r="A12" s="219" t="s">
        <v>811</v>
      </c>
      <c r="B12" s="218"/>
    </row>
    <row r="13" s="138" customFormat="1" ht="18.75" spans="1:2">
      <c r="A13" s="219" t="s">
        <v>812</v>
      </c>
      <c r="B13" s="218"/>
    </row>
    <row r="14" s="138" customFormat="1" ht="18.75" spans="1:2">
      <c r="A14" s="219" t="s">
        <v>813</v>
      </c>
      <c r="B14" s="218"/>
    </row>
    <row r="15" s="138" customFormat="1" ht="18.75" spans="1:2">
      <c r="A15" s="219" t="s">
        <v>814</v>
      </c>
      <c r="B15" s="218"/>
    </row>
    <row r="16" s="138" customFormat="1" ht="18.75" spans="1:2">
      <c r="A16" s="220" t="s">
        <v>815</v>
      </c>
      <c r="B16" s="221"/>
    </row>
    <row r="17" s="138" customFormat="1" spans="1:2">
      <c r="A17" s="138" t="s">
        <v>816</v>
      </c>
      <c r="B17" s="147"/>
    </row>
  </sheetData>
  <mergeCells count="1">
    <mergeCell ref="A2:B2"/>
  </mergeCells>
  <conditionalFormatting sqref="B4">
    <cfRule type="cellIs" dxfId="0" priority="2" stopIfTrue="1" operator="lessThanOrEqual">
      <formula>-1</formula>
    </cfRule>
  </conditionalFormatting>
  <conditionalFormatting sqref="B5:B7">
    <cfRule type="cellIs" dxfId="0" priority="1" stopIfTrue="1" operator="lessThanOrEqual">
      <formula>-1</formula>
    </cfRule>
  </conditionalFormatting>
  <printOptions horizontalCentered="1"/>
  <pageMargins left="0.472222222222222" right="0.472222222222222" top="0.393055555555556" bottom="0.393055555555556" header="0.196527777777778" footer="0.196527777777778"/>
  <pageSetup paperSize="9" scale="63" fitToHeight="0" orientation="portrait" useFirstPageNumber="1" horizontalDpi="600"/>
  <headerFooter alignWithMargins="0">
    <oddFooter>&amp;C&amp;22第 &amp;P+53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B7"/>
  <sheetViews>
    <sheetView showZeros="0" workbookViewId="0">
      <pane ySplit="5" topLeftCell="A6" activePane="bottomLeft" state="frozen"/>
      <selection/>
      <selection pane="bottomLeft" activeCell="F9" sqref="F9"/>
    </sheetView>
  </sheetViews>
  <sheetFormatPr defaultColWidth="9" defaultRowHeight="14.25" outlineLevelRow="6" outlineLevelCol="1"/>
  <cols>
    <col min="1" max="1" width="46.625" style="138" customWidth="1"/>
    <col min="2" max="2" width="38" style="147" customWidth="1"/>
    <col min="3" max="16384" width="9" style="210"/>
  </cols>
  <sheetData>
    <row r="1" s="138" customFormat="1" ht="20" customHeight="1" spans="1:2">
      <c r="A1" s="211" t="s">
        <v>817</v>
      </c>
      <c r="B1" s="147"/>
    </row>
    <row r="2" s="138" customFormat="1" ht="27" spans="1:2">
      <c r="A2" s="212" t="s">
        <v>818</v>
      </c>
      <c r="B2" s="213"/>
    </row>
    <row r="3" s="138" customFormat="1" ht="18.75" spans="1:2">
      <c r="A3" s="214"/>
      <c r="B3" s="215" t="s">
        <v>2</v>
      </c>
    </row>
    <row r="4" s="209" customFormat="1" ht="18.75" spans="1:2">
      <c r="A4" s="216" t="s">
        <v>602</v>
      </c>
      <c r="B4" s="216" t="s">
        <v>803</v>
      </c>
    </row>
    <row r="5" s="138" customFormat="1" ht="18.75" spans="1:2">
      <c r="A5" s="217"/>
      <c r="B5" s="218"/>
    </row>
    <row r="6" s="138" customFormat="1" ht="18.75" spans="1:2">
      <c r="A6" s="217"/>
      <c r="B6" s="218"/>
    </row>
    <row r="7" s="138" customFormat="1" spans="1:2">
      <c r="A7" s="138" t="s">
        <v>816</v>
      </c>
      <c r="B7" s="147"/>
    </row>
  </sheetData>
  <autoFilter ref="B5:B7">
    <extLst/>
  </autoFilter>
  <mergeCells count="1">
    <mergeCell ref="A2:B2"/>
  </mergeCells>
  <conditionalFormatting sqref="B4">
    <cfRule type="cellIs" dxfId="0" priority="2" stopIfTrue="1" operator="lessThanOrEqual">
      <formula>-1</formula>
    </cfRule>
  </conditionalFormatting>
  <conditionalFormatting sqref="B5:B6">
    <cfRule type="cellIs" dxfId="0" priority="1" stopIfTrue="1" operator="lessThanOrEqual">
      <formula>-1</formula>
    </cfRule>
  </conditionalFormatting>
  <printOptions horizontalCentered="1"/>
  <pageMargins left="0.472222222222222" right="0.472222222222222" top="0.393055555555556" bottom="0.393055555555556" header="0.196527777777778" footer="0.196527777777778"/>
  <pageSetup paperSize="9" fitToHeight="0" orientation="portrait" useFirstPageNumber="1" horizontalDpi="600"/>
  <headerFooter alignWithMargins="0">
    <oddFooter>&amp;C&amp;22第 &amp;P+53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92"/>
  <sheetViews>
    <sheetView showGridLines="0" showZeros="0" workbookViewId="0">
      <pane ySplit="5" topLeftCell="A81" activePane="bottomLeft" state="frozen"/>
      <selection/>
      <selection pane="bottomLeft" activeCell="H108" sqref="H108"/>
    </sheetView>
  </sheetViews>
  <sheetFormatPr defaultColWidth="8.75" defaultRowHeight="15.75" outlineLevelCol="4"/>
  <cols>
    <col min="1" max="1" width="10.5" style="374" customWidth="1"/>
    <col min="2" max="2" width="43.375" style="342" customWidth="1"/>
    <col min="3" max="3" width="11.625" style="375" customWidth="1"/>
    <col min="4" max="4" width="11.5" style="375" customWidth="1"/>
    <col min="5" max="5" width="15.9333333333333" style="117" customWidth="1"/>
  </cols>
  <sheetData>
    <row r="1" s="117" customFormat="1" ht="20" customHeight="1" spans="1:4">
      <c r="A1" s="182" t="s">
        <v>95</v>
      </c>
      <c r="C1" s="122"/>
      <c r="D1" s="122"/>
    </row>
    <row r="2" s="118" customFormat="1" ht="30" customHeight="1" spans="1:5">
      <c r="A2" s="123" t="s">
        <v>96</v>
      </c>
      <c r="B2" s="262"/>
      <c r="C2" s="262"/>
      <c r="D2" s="262"/>
      <c r="E2" s="262"/>
    </row>
    <row r="3" s="117" customFormat="1" ht="20" customHeight="1" spans="1:5">
      <c r="A3" s="124"/>
      <c r="B3" s="117" t="str">
        <f>""</f>
        <v/>
      </c>
      <c r="C3" s="122"/>
      <c r="D3" s="376"/>
      <c r="E3" s="32" t="s">
        <v>2</v>
      </c>
    </row>
    <row r="4" s="117" customFormat="1" ht="20" customHeight="1" spans="1:5">
      <c r="A4" s="377" t="s">
        <v>3</v>
      </c>
      <c r="B4" s="343" t="s">
        <v>4</v>
      </c>
      <c r="C4" s="265" t="s">
        <v>5</v>
      </c>
      <c r="D4" s="265" t="s">
        <v>6</v>
      </c>
      <c r="E4" s="265" t="s">
        <v>7</v>
      </c>
    </row>
    <row r="5" s="117" customFormat="1" ht="20" customHeight="1" spans="1:5">
      <c r="A5" s="378"/>
      <c r="B5" s="343"/>
      <c r="C5" s="265"/>
      <c r="D5" s="265"/>
      <c r="E5" s="265"/>
    </row>
    <row r="6" s="117" customFormat="1" ht="28" customHeight="1" spans="1:5">
      <c r="A6" s="287">
        <v>101</v>
      </c>
      <c r="B6" s="379" t="s">
        <v>8</v>
      </c>
      <c r="C6" s="380">
        <f>SUM(C7:C20)</f>
        <v>36141</v>
      </c>
      <c r="D6" s="380">
        <f>SUM(D7:D20)</f>
        <v>35297</v>
      </c>
      <c r="E6" s="381">
        <f t="shared" ref="E6:E69" si="0">IF(AND(C6&lt;&gt;0,D6&lt;&gt;0),D6/C6,"")</f>
        <v>0.977</v>
      </c>
    </row>
    <row r="7" s="117" customFormat="1" ht="28" customHeight="1" spans="1:5">
      <c r="A7" s="287">
        <v>10101</v>
      </c>
      <c r="B7" s="382" t="s">
        <v>9</v>
      </c>
      <c r="C7" s="383">
        <v>16631</v>
      </c>
      <c r="D7" s="383">
        <v>16359</v>
      </c>
      <c r="E7" s="384">
        <f t="shared" si="0"/>
        <v>0.984</v>
      </c>
    </row>
    <row r="8" s="117" customFormat="1" ht="28" customHeight="1" spans="1:5">
      <c r="A8" s="287">
        <v>10104</v>
      </c>
      <c r="B8" s="382" t="s">
        <v>10</v>
      </c>
      <c r="C8" s="383">
        <v>685</v>
      </c>
      <c r="D8" s="383">
        <v>640</v>
      </c>
      <c r="E8" s="384">
        <f t="shared" si="0"/>
        <v>0.934</v>
      </c>
    </row>
    <row r="9" s="117" customFormat="1" ht="28" customHeight="1" spans="1:5">
      <c r="A9" s="287">
        <v>10106</v>
      </c>
      <c r="B9" s="382" t="s">
        <v>11</v>
      </c>
      <c r="C9" s="383">
        <v>322</v>
      </c>
      <c r="D9" s="383">
        <v>320</v>
      </c>
      <c r="E9" s="384">
        <f t="shared" si="0"/>
        <v>0.994</v>
      </c>
    </row>
    <row r="10" s="117" customFormat="1" ht="28" customHeight="1" spans="1:5">
      <c r="A10" s="287">
        <v>10107</v>
      </c>
      <c r="B10" s="382" t="s">
        <v>12</v>
      </c>
      <c r="C10" s="383">
        <v>1090</v>
      </c>
      <c r="D10" s="383">
        <v>1200</v>
      </c>
      <c r="E10" s="384">
        <f t="shared" si="0"/>
        <v>1.101</v>
      </c>
    </row>
    <row r="11" s="117" customFormat="1" ht="28" customHeight="1" spans="1:5">
      <c r="A11" s="287">
        <v>10109</v>
      </c>
      <c r="B11" s="382" t="s">
        <v>13</v>
      </c>
      <c r="C11" s="383">
        <v>1620</v>
      </c>
      <c r="D11" s="383">
        <v>1750</v>
      </c>
      <c r="E11" s="384">
        <f t="shared" si="0"/>
        <v>1.08</v>
      </c>
    </row>
    <row r="12" s="117" customFormat="1" ht="28" customHeight="1" spans="1:5">
      <c r="A12" s="287">
        <v>10110</v>
      </c>
      <c r="B12" s="382" t="s">
        <v>14</v>
      </c>
      <c r="C12" s="383">
        <v>427</v>
      </c>
      <c r="D12" s="383">
        <v>450</v>
      </c>
      <c r="E12" s="384">
        <f t="shared" si="0"/>
        <v>1.054</v>
      </c>
    </row>
    <row r="13" s="117" customFormat="1" ht="28" customHeight="1" spans="1:5">
      <c r="A13" s="287">
        <v>10111</v>
      </c>
      <c r="B13" s="382" t="s">
        <v>15</v>
      </c>
      <c r="C13" s="383">
        <v>403</v>
      </c>
      <c r="D13" s="383">
        <v>380</v>
      </c>
      <c r="E13" s="384">
        <f t="shared" si="0"/>
        <v>0.943</v>
      </c>
    </row>
    <row r="14" s="117" customFormat="1" ht="28" customHeight="1" spans="1:5">
      <c r="A14" s="287">
        <v>10112</v>
      </c>
      <c r="B14" s="382" t="s">
        <v>16</v>
      </c>
      <c r="C14" s="383">
        <v>338</v>
      </c>
      <c r="D14" s="383">
        <v>340</v>
      </c>
      <c r="E14" s="384">
        <f t="shared" si="0"/>
        <v>1.006</v>
      </c>
    </row>
    <row r="15" s="117" customFormat="1" ht="28" customHeight="1" spans="1:5">
      <c r="A15" s="287">
        <v>10113</v>
      </c>
      <c r="B15" s="382" t="s">
        <v>17</v>
      </c>
      <c r="C15" s="383">
        <v>1305</v>
      </c>
      <c r="D15" s="383">
        <v>1000</v>
      </c>
      <c r="E15" s="384">
        <f t="shared" si="0"/>
        <v>0.766</v>
      </c>
    </row>
    <row r="16" s="117" customFormat="1" ht="28" customHeight="1" spans="1:5">
      <c r="A16" s="287">
        <v>10114</v>
      </c>
      <c r="B16" s="382" t="s">
        <v>18</v>
      </c>
      <c r="C16" s="383">
        <v>897</v>
      </c>
      <c r="D16" s="383">
        <v>800</v>
      </c>
      <c r="E16" s="384">
        <f t="shared" si="0"/>
        <v>0.892</v>
      </c>
    </row>
    <row r="17" s="117" customFormat="1" ht="28" customHeight="1" spans="1:5">
      <c r="A17" s="287">
        <v>10118</v>
      </c>
      <c r="B17" s="382" t="s">
        <v>19</v>
      </c>
      <c r="C17" s="383">
        <v>1031</v>
      </c>
      <c r="D17" s="383">
        <v>1989</v>
      </c>
      <c r="E17" s="384">
        <f t="shared" si="0"/>
        <v>1.929</v>
      </c>
    </row>
    <row r="18" s="117" customFormat="1" ht="28" customHeight="1" spans="1:5">
      <c r="A18" s="287">
        <v>10119</v>
      </c>
      <c r="B18" s="382" t="s">
        <v>20</v>
      </c>
      <c r="C18" s="383">
        <v>2386</v>
      </c>
      <c r="D18" s="383">
        <v>1100</v>
      </c>
      <c r="E18" s="384">
        <f t="shared" si="0"/>
        <v>0.461</v>
      </c>
    </row>
    <row r="19" s="117" customFormat="1" ht="28" customHeight="1" spans="1:5">
      <c r="A19" s="287">
        <v>10120</v>
      </c>
      <c r="B19" s="382" t="s">
        <v>21</v>
      </c>
      <c r="C19" s="383">
        <v>8769</v>
      </c>
      <c r="D19" s="383">
        <v>8769</v>
      </c>
      <c r="E19" s="384">
        <f t="shared" si="0"/>
        <v>1</v>
      </c>
    </row>
    <row r="20" s="117" customFormat="1" ht="28" customHeight="1" spans="1:5">
      <c r="A20" s="287">
        <v>10121</v>
      </c>
      <c r="B20" s="382" t="s">
        <v>22</v>
      </c>
      <c r="C20" s="383">
        <v>237</v>
      </c>
      <c r="D20" s="383">
        <v>200</v>
      </c>
      <c r="E20" s="384">
        <f t="shared" si="0"/>
        <v>0.844</v>
      </c>
    </row>
    <row r="21" s="117" customFormat="1" ht="28" customHeight="1" spans="1:5">
      <c r="A21" s="287">
        <v>103</v>
      </c>
      <c r="B21" s="379" t="s">
        <v>23</v>
      </c>
      <c r="C21" s="380">
        <f>SUM(C22:C27)</f>
        <v>7811</v>
      </c>
      <c r="D21" s="380">
        <f>SUM(D22:D27)</f>
        <v>9974</v>
      </c>
      <c r="E21" s="381">
        <f t="shared" si="0"/>
        <v>1.277</v>
      </c>
    </row>
    <row r="22" s="117" customFormat="1" ht="28" customHeight="1" spans="1:5">
      <c r="A22" s="287">
        <v>10302</v>
      </c>
      <c r="B22" s="382" t="s">
        <v>24</v>
      </c>
      <c r="C22" s="385">
        <v>1720</v>
      </c>
      <c r="D22" s="385">
        <v>1840</v>
      </c>
      <c r="E22" s="384">
        <f t="shared" si="0"/>
        <v>1.07</v>
      </c>
    </row>
    <row r="23" s="117" customFormat="1" ht="28" customHeight="1" spans="1:5">
      <c r="A23" s="287">
        <v>10304</v>
      </c>
      <c r="B23" s="382" t="s">
        <v>25</v>
      </c>
      <c r="C23" s="385">
        <v>1148</v>
      </c>
      <c r="D23" s="385">
        <v>2243</v>
      </c>
      <c r="E23" s="384">
        <f t="shared" si="0"/>
        <v>1.954</v>
      </c>
    </row>
    <row r="24" s="117" customFormat="1" ht="28" customHeight="1" spans="1:5">
      <c r="A24" s="287">
        <v>10305</v>
      </c>
      <c r="B24" s="382" t="s">
        <v>26</v>
      </c>
      <c r="C24" s="385">
        <v>1924</v>
      </c>
      <c r="D24" s="385">
        <v>2300</v>
      </c>
      <c r="E24" s="384">
        <f t="shared" si="0"/>
        <v>1.195</v>
      </c>
    </row>
    <row r="25" s="117" customFormat="1" ht="28" customHeight="1" spans="1:5">
      <c r="A25" s="287">
        <v>10307</v>
      </c>
      <c r="B25" s="382" t="s">
        <v>27</v>
      </c>
      <c r="C25" s="385">
        <v>2526</v>
      </c>
      <c r="D25" s="385">
        <v>2877</v>
      </c>
      <c r="E25" s="384">
        <f t="shared" si="0"/>
        <v>1.139</v>
      </c>
    </row>
    <row r="26" s="117" customFormat="1" ht="28" customHeight="1" spans="1:5">
      <c r="A26" s="287">
        <v>10309</v>
      </c>
      <c r="B26" s="382" t="s">
        <v>28</v>
      </c>
      <c r="C26" s="385">
        <v>487</v>
      </c>
      <c r="D26" s="385">
        <v>714</v>
      </c>
      <c r="E26" s="384">
        <f t="shared" si="0"/>
        <v>1.466</v>
      </c>
    </row>
    <row r="27" s="117" customFormat="1" ht="28" customHeight="1" spans="1:5">
      <c r="A27" s="287">
        <v>10399</v>
      </c>
      <c r="B27" s="382" t="s">
        <v>29</v>
      </c>
      <c r="C27" s="386">
        <v>6</v>
      </c>
      <c r="D27" s="386"/>
      <c r="E27" s="384" t="str">
        <f t="shared" si="0"/>
        <v/>
      </c>
    </row>
    <row r="28" s="117" customFormat="1" ht="28" customHeight="1" spans="1:5">
      <c r="A28" s="287"/>
      <c r="B28" s="387" t="s">
        <v>30</v>
      </c>
      <c r="C28" s="380">
        <f>SUM(C6,C21)</f>
        <v>43952</v>
      </c>
      <c r="D28" s="380">
        <f>SUM(D6,D21)</f>
        <v>45271</v>
      </c>
      <c r="E28" s="381">
        <f t="shared" si="0"/>
        <v>1.03</v>
      </c>
    </row>
    <row r="29" s="117" customFormat="1" ht="28" customHeight="1" spans="1:5">
      <c r="A29" s="287">
        <v>110</v>
      </c>
      <c r="B29" s="388" t="s">
        <v>31</v>
      </c>
      <c r="C29" s="380">
        <f>SUM(C30+C34+C61)</f>
        <v>237882</v>
      </c>
      <c r="D29" s="380">
        <f>SUM(D30+D34+D61)</f>
        <v>187671</v>
      </c>
      <c r="E29" s="381">
        <f t="shared" si="0"/>
        <v>0.789</v>
      </c>
    </row>
    <row r="30" s="117" customFormat="1" ht="28" customHeight="1" spans="1:5">
      <c r="A30" s="287">
        <v>11001</v>
      </c>
      <c r="B30" s="389" t="s">
        <v>32</v>
      </c>
      <c r="C30" s="380">
        <f>SUM(C31:C33)</f>
        <v>2850</v>
      </c>
      <c r="D30" s="380">
        <f>SUM(D31:D33)</f>
        <v>2850</v>
      </c>
      <c r="E30" s="381">
        <f t="shared" si="0"/>
        <v>1</v>
      </c>
    </row>
    <row r="31" s="117" customFormat="1" ht="28" customHeight="1" spans="1:5">
      <c r="A31" s="287">
        <v>1100102</v>
      </c>
      <c r="B31" s="390" t="s">
        <v>33</v>
      </c>
      <c r="C31" s="385">
        <v>369</v>
      </c>
      <c r="D31" s="385">
        <v>369</v>
      </c>
      <c r="E31" s="384">
        <f t="shared" si="0"/>
        <v>1</v>
      </c>
    </row>
    <row r="32" s="117" customFormat="1" ht="28" customHeight="1" spans="1:5">
      <c r="A32" s="287">
        <v>1100104</v>
      </c>
      <c r="B32" s="390" t="s">
        <v>34</v>
      </c>
      <c r="C32" s="386">
        <v>1053</v>
      </c>
      <c r="D32" s="386">
        <v>1053</v>
      </c>
      <c r="E32" s="384">
        <f t="shared" si="0"/>
        <v>1</v>
      </c>
    </row>
    <row r="33" s="117" customFormat="1" ht="28" customHeight="1" spans="1:5">
      <c r="A33" s="287">
        <v>1100106</v>
      </c>
      <c r="B33" s="390" t="s">
        <v>35</v>
      </c>
      <c r="C33" s="386">
        <v>1428</v>
      </c>
      <c r="D33" s="386">
        <v>1428</v>
      </c>
      <c r="E33" s="384">
        <f t="shared" si="0"/>
        <v>1</v>
      </c>
    </row>
    <row r="34" s="117" customFormat="1" ht="28" customHeight="1" spans="1:5">
      <c r="A34" s="287">
        <v>11002</v>
      </c>
      <c r="B34" s="391" t="s">
        <v>36</v>
      </c>
      <c r="C34" s="380">
        <f>SUM(C35:C60)</f>
        <v>187210</v>
      </c>
      <c r="D34" s="380">
        <f>SUM(D35:D60)</f>
        <v>157483</v>
      </c>
      <c r="E34" s="381">
        <f t="shared" si="0"/>
        <v>0.841</v>
      </c>
    </row>
    <row r="35" s="117" customFormat="1" ht="28" customHeight="1" spans="1:5">
      <c r="A35" s="287">
        <v>1100201</v>
      </c>
      <c r="B35" s="390" t="s">
        <v>37</v>
      </c>
      <c r="C35" s="385">
        <v>3870</v>
      </c>
      <c r="D35" s="385">
        <v>3870</v>
      </c>
      <c r="E35" s="384">
        <f t="shared" si="0"/>
        <v>1</v>
      </c>
    </row>
    <row r="36" s="117" customFormat="1" ht="28" customHeight="1" spans="1:5">
      <c r="A36" s="287">
        <v>1100202</v>
      </c>
      <c r="B36" s="392" t="s">
        <v>38</v>
      </c>
      <c r="C36" s="385">
        <v>31589</v>
      </c>
      <c r="D36" s="385">
        <v>34748</v>
      </c>
      <c r="E36" s="384">
        <f t="shared" si="0"/>
        <v>1.1</v>
      </c>
    </row>
    <row r="37" s="117" customFormat="1" ht="28" customHeight="1" spans="1:5">
      <c r="A37" s="287">
        <v>1100207</v>
      </c>
      <c r="B37" s="393" t="s">
        <v>39</v>
      </c>
      <c r="C37" s="385">
        <v>9578</v>
      </c>
      <c r="D37" s="385">
        <v>9578</v>
      </c>
      <c r="E37" s="384">
        <f t="shared" si="0"/>
        <v>1</v>
      </c>
    </row>
    <row r="38" s="117" customFormat="1" ht="28" customHeight="1" spans="1:5">
      <c r="A38" s="287">
        <v>1100208</v>
      </c>
      <c r="B38" s="393" t="s">
        <v>40</v>
      </c>
      <c r="C38" s="385">
        <v>7491</v>
      </c>
      <c r="D38" s="385">
        <v>7491</v>
      </c>
      <c r="E38" s="384">
        <f t="shared" si="0"/>
        <v>1</v>
      </c>
    </row>
    <row r="39" s="117" customFormat="1" ht="28" customHeight="1" spans="1:5">
      <c r="A39" s="287">
        <v>1100214</v>
      </c>
      <c r="B39" s="393" t="s">
        <v>41</v>
      </c>
      <c r="C39" s="385">
        <v>903</v>
      </c>
      <c r="D39" s="385">
        <v>903</v>
      </c>
      <c r="E39" s="384">
        <f t="shared" si="0"/>
        <v>1</v>
      </c>
    </row>
    <row r="40" s="117" customFormat="1" ht="28" customHeight="1" spans="1:5">
      <c r="A40" s="287">
        <v>1100225</v>
      </c>
      <c r="B40" s="393" t="s">
        <v>42</v>
      </c>
      <c r="C40" s="385">
        <v>159</v>
      </c>
      <c r="D40" s="385"/>
      <c r="E40" s="384" t="str">
        <f t="shared" si="0"/>
        <v/>
      </c>
    </row>
    <row r="41" s="117" customFormat="1" ht="28" customHeight="1" spans="1:5">
      <c r="A41" s="287">
        <v>1100226</v>
      </c>
      <c r="B41" s="393" t="s">
        <v>43</v>
      </c>
      <c r="C41" s="385">
        <v>6756</v>
      </c>
      <c r="D41" s="385">
        <v>8174</v>
      </c>
      <c r="E41" s="384">
        <f t="shared" si="0"/>
        <v>1.21</v>
      </c>
    </row>
    <row r="42" s="117" customFormat="1" ht="28" customHeight="1" spans="1:5">
      <c r="A42" s="287">
        <v>1100227</v>
      </c>
      <c r="B42" s="393" t="s">
        <v>44</v>
      </c>
      <c r="C42" s="385">
        <v>9806</v>
      </c>
      <c r="D42" s="385">
        <v>9806</v>
      </c>
      <c r="E42" s="384">
        <f t="shared" si="0"/>
        <v>1</v>
      </c>
    </row>
    <row r="43" s="117" customFormat="1" ht="28" customHeight="1" spans="1:5">
      <c r="A43" s="287">
        <v>1100229</v>
      </c>
      <c r="B43" s="393" t="s">
        <v>45</v>
      </c>
      <c r="C43" s="385">
        <v>1572</v>
      </c>
      <c r="D43" s="385">
        <v>1530</v>
      </c>
      <c r="E43" s="384">
        <f t="shared" si="0"/>
        <v>0.973</v>
      </c>
    </row>
    <row r="44" s="117" customFormat="1" ht="28" customHeight="1" spans="1:5">
      <c r="A44" s="287">
        <v>1100231</v>
      </c>
      <c r="B44" s="394" t="s">
        <v>46</v>
      </c>
      <c r="C44" s="385">
        <v>20396</v>
      </c>
      <c r="D44" s="385">
        <v>30565</v>
      </c>
      <c r="E44" s="384">
        <f t="shared" si="0"/>
        <v>1.499</v>
      </c>
    </row>
    <row r="45" s="117" customFormat="1" ht="28" customHeight="1" spans="1:5">
      <c r="A45" s="287">
        <v>1100241</v>
      </c>
      <c r="B45" s="393" t="s">
        <v>47</v>
      </c>
      <c r="C45" s="385"/>
      <c r="D45" s="385"/>
      <c r="E45" s="384" t="str">
        <f t="shared" si="0"/>
        <v/>
      </c>
    </row>
    <row r="46" s="117" customFormat="1" ht="28" customHeight="1" spans="1:5">
      <c r="A46" s="287">
        <v>1100244</v>
      </c>
      <c r="B46" s="395" t="s">
        <v>48</v>
      </c>
      <c r="C46" s="385">
        <v>945</v>
      </c>
      <c r="D46" s="385">
        <v>956</v>
      </c>
      <c r="E46" s="384">
        <f t="shared" si="0"/>
        <v>1.012</v>
      </c>
    </row>
    <row r="47" s="117" customFormat="1" ht="28" customHeight="1" spans="1:5">
      <c r="A47" s="287">
        <v>1100245</v>
      </c>
      <c r="B47" s="395" t="s">
        <v>49</v>
      </c>
      <c r="C47" s="385">
        <v>14033</v>
      </c>
      <c r="D47" s="385">
        <v>11468</v>
      </c>
      <c r="E47" s="384">
        <f t="shared" si="0"/>
        <v>0.817</v>
      </c>
    </row>
    <row r="48" s="117" customFormat="1" ht="28" customHeight="1" spans="1:5">
      <c r="A48" s="287">
        <v>1100247</v>
      </c>
      <c r="B48" s="395" t="s">
        <v>50</v>
      </c>
      <c r="C48" s="385">
        <v>223</v>
      </c>
      <c r="D48" s="385">
        <v>235</v>
      </c>
      <c r="E48" s="384">
        <f t="shared" si="0"/>
        <v>1.054</v>
      </c>
    </row>
    <row r="49" s="117" customFormat="1" ht="28" customHeight="1" spans="1:5">
      <c r="A49" s="287">
        <v>1100248</v>
      </c>
      <c r="B49" s="395" t="s">
        <v>51</v>
      </c>
      <c r="C49" s="385">
        <v>22984</v>
      </c>
      <c r="D49" s="385">
        <v>14857</v>
      </c>
      <c r="E49" s="384">
        <f t="shared" si="0"/>
        <v>0.646</v>
      </c>
    </row>
    <row r="50" s="117" customFormat="1" ht="28" customHeight="1" spans="1:5">
      <c r="A50" s="287">
        <v>1100249</v>
      </c>
      <c r="B50" s="395" t="s">
        <v>52</v>
      </c>
      <c r="C50" s="385">
        <v>7250</v>
      </c>
      <c r="D50" s="385">
        <v>5001</v>
      </c>
      <c r="E50" s="384">
        <f t="shared" si="0"/>
        <v>0.69</v>
      </c>
    </row>
    <row r="51" s="117" customFormat="1" ht="28" customHeight="1" spans="1:5">
      <c r="A51" s="287">
        <v>1100250</v>
      </c>
      <c r="B51" s="395" t="s">
        <v>53</v>
      </c>
      <c r="C51" s="385">
        <v>1612</v>
      </c>
      <c r="D51" s="385">
        <v>1530</v>
      </c>
      <c r="E51" s="384">
        <f t="shared" si="0"/>
        <v>0.949</v>
      </c>
    </row>
    <row r="52" s="117" customFormat="1" ht="28" customHeight="1" spans="1:5">
      <c r="A52" s="287">
        <v>1100252</v>
      </c>
      <c r="B52" s="395" t="s">
        <v>54</v>
      </c>
      <c r="C52" s="385">
        <v>40081</v>
      </c>
      <c r="D52" s="385">
        <v>10752</v>
      </c>
      <c r="E52" s="384">
        <f t="shared" si="0"/>
        <v>0.268</v>
      </c>
    </row>
    <row r="53" s="117" customFormat="1" ht="28" customHeight="1" spans="1:5">
      <c r="A53" s="287">
        <v>1100253</v>
      </c>
      <c r="B53" s="395" t="s">
        <v>55</v>
      </c>
      <c r="C53" s="385">
        <v>5790</v>
      </c>
      <c r="D53" s="385">
        <v>4851</v>
      </c>
      <c r="E53" s="384">
        <f t="shared" si="0"/>
        <v>0.838</v>
      </c>
    </row>
    <row r="54" s="117" customFormat="1" ht="28" customHeight="1" spans="1:5">
      <c r="A54" s="287">
        <v>1100258</v>
      </c>
      <c r="B54" s="395" t="s">
        <v>56</v>
      </c>
      <c r="C54" s="385">
        <v>677</v>
      </c>
      <c r="D54" s="385">
        <v>680</v>
      </c>
      <c r="E54" s="384">
        <f t="shared" si="0"/>
        <v>1.004</v>
      </c>
    </row>
    <row r="55" s="117" customFormat="1" ht="28" customHeight="1" spans="1:5">
      <c r="A55" s="287">
        <v>1100259</v>
      </c>
      <c r="B55" s="395" t="s">
        <v>57</v>
      </c>
      <c r="C55" s="385">
        <v>57</v>
      </c>
      <c r="D55" s="385">
        <v>60</v>
      </c>
      <c r="E55" s="384">
        <f t="shared" si="0"/>
        <v>1.053</v>
      </c>
    </row>
    <row r="56" s="117" customFormat="1" ht="28" customHeight="1" spans="1:5">
      <c r="A56" s="287">
        <v>1100260</v>
      </c>
      <c r="B56" s="395" t="s">
        <v>58</v>
      </c>
      <c r="C56" s="385">
        <v>97</v>
      </c>
      <c r="D56" s="385">
        <v>102</v>
      </c>
      <c r="E56" s="384">
        <f t="shared" si="0"/>
        <v>1.052</v>
      </c>
    </row>
    <row r="57" s="117" customFormat="1" ht="28" customHeight="1" spans="1:5">
      <c r="A57" s="287">
        <v>1100269</v>
      </c>
      <c r="B57" s="395" t="s">
        <v>59</v>
      </c>
      <c r="C57" s="385"/>
      <c r="D57" s="385"/>
      <c r="E57" s="384" t="str">
        <f t="shared" si="0"/>
        <v/>
      </c>
    </row>
    <row r="58" s="117" customFormat="1" ht="28" customHeight="1" spans="1:5">
      <c r="A58" s="287">
        <v>1100299</v>
      </c>
      <c r="B58" s="395" t="s">
        <v>60</v>
      </c>
      <c r="C58" s="385">
        <v>326</v>
      </c>
      <c r="D58" s="385">
        <v>326</v>
      </c>
      <c r="E58" s="384">
        <f t="shared" si="0"/>
        <v>1</v>
      </c>
    </row>
    <row r="59" s="117" customFormat="1" ht="28" customHeight="1" spans="1:5">
      <c r="A59" s="287">
        <v>2300296</v>
      </c>
      <c r="B59" s="395" t="s">
        <v>61</v>
      </c>
      <c r="C59" s="385">
        <v>961</v>
      </c>
      <c r="D59" s="385"/>
      <c r="E59" s="384" t="str">
        <f t="shared" si="0"/>
        <v/>
      </c>
    </row>
    <row r="60" s="117" customFormat="1" ht="28" customHeight="1" spans="1:5">
      <c r="A60" s="287">
        <v>2300297</v>
      </c>
      <c r="B60" s="395" t="s">
        <v>62</v>
      </c>
      <c r="C60" s="385">
        <v>54</v>
      </c>
      <c r="D60" s="385"/>
      <c r="E60" s="384" t="str">
        <f t="shared" si="0"/>
        <v/>
      </c>
    </row>
    <row r="61" s="117" customFormat="1" ht="28" customHeight="1" spans="1:5">
      <c r="A61" s="287">
        <v>11003</v>
      </c>
      <c r="B61" s="396" t="s">
        <v>63</v>
      </c>
      <c r="C61" s="380">
        <f>SUM(C62:C81)</f>
        <v>47822</v>
      </c>
      <c r="D61" s="380">
        <f>SUM(D62:D81)</f>
        <v>27338</v>
      </c>
      <c r="E61" s="381">
        <f t="shared" si="0"/>
        <v>0.572</v>
      </c>
    </row>
    <row r="62" s="117" customFormat="1" ht="28" customHeight="1" spans="1:5">
      <c r="A62" s="287">
        <v>1100301</v>
      </c>
      <c r="B62" s="393" t="s">
        <v>64</v>
      </c>
      <c r="C62" s="397">
        <v>783</v>
      </c>
      <c r="D62" s="386">
        <v>805</v>
      </c>
      <c r="E62" s="384">
        <f t="shared" si="0"/>
        <v>1.028</v>
      </c>
    </row>
    <row r="63" s="117" customFormat="1" ht="28" customHeight="1" spans="1:5">
      <c r="A63" s="287">
        <v>1100303</v>
      </c>
      <c r="B63" s="393" t="s">
        <v>65</v>
      </c>
      <c r="C63" s="397">
        <v>67</v>
      </c>
      <c r="D63" s="386">
        <v>72</v>
      </c>
      <c r="E63" s="384">
        <f t="shared" si="0"/>
        <v>1.075</v>
      </c>
    </row>
    <row r="64" s="117" customFormat="1" ht="28" customHeight="1" spans="1:5">
      <c r="A64" s="287">
        <v>1100304</v>
      </c>
      <c r="B64" s="393" t="s">
        <v>66</v>
      </c>
      <c r="C64" s="397">
        <v>62</v>
      </c>
      <c r="D64" s="386">
        <v>65</v>
      </c>
      <c r="E64" s="384">
        <f t="shared" si="0"/>
        <v>1.048</v>
      </c>
    </row>
    <row r="65" s="117" customFormat="1" ht="28" customHeight="1" spans="1:5">
      <c r="A65" s="287">
        <v>1100305</v>
      </c>
      <c r="B65" s="393" t="s">
        <v>67</v>
      </c>
      <c r="C65" s="397">
        <v>944</v>
      </c>
      <c r="D65" s="386">
        <v>958</v>
      </c>
      <c r="E65" s="384">
        <f t="shared" si="0"/>
        <v>1.015</v>
      </c>
    </row>
    <row r="66" s="117" customFormat="1" ht="28" customHeight="1" spans="1:5">
      <c r="A66" s="287">
        <v>1100306</v>
      </c>
      <c r="B66" s="393" t="s">
        <v>68</v>
      </c>
      <c r="C66" s="397">
        <v>172</v>
      </c>
      <c r="D66" s="386">
        <v>185</v>
      </c>
      <c r="E66" s="384">
        <f t="shared" si="0"/>
        <v>1.076</v>
      </c>
    </row>
    <row r="67" s="117" customFormat="1" ht="28" customHeight="1" spans="1:5">
      <c r="A67" s="287">
        <v>1100307</v>
      </c>
      <c r="B67" s="393" t="s">
        <v>69</v>
      </c>
      <c r="C67" s="397">
        <v>263</v>
      </c>
      <c r="D67" s="386">
        <v>265</v>
      </c>
      <c r="E67" s="384">
        <f t="shared" si="0"/>
        <v>1.008</v>
      </c>
    </row>
    <row r="68" s="117" customFormat="1" ht="28" customHeight="1" spans="1:5">
      <c r="A68" s="287">
        <v>1100308</v>
      </c>
      <c r="B68" s="393" t="s">
        <v>70</v>
      </c>
      <c r="C68" s="397">
        <v>71</v>
      </c>
      <c r="D68" s="386">
        <v>76</v>
      </c>
      <c r="E68" s="384">
        <f t="shared" si="0"/>
        <v>1.07</v>
      </c>
    </row>
    <row r="69" s="117" customFormat="1" ht="28" customHeight="1" spans="1:5">
      <c r="A69" s="287">
        <v>1100310</v>
      </c>
      <c r="B69" s="393" t="s">
        <v>71</v>
      </c>
      <c r="C69" s="397">
        <v>919</v>
      </c>
      <c r="D69" s="386">
        <v>925</v>
      </c>
      <c r="E69" s="384">
        <f t="shared" si="0"/>
        <v>1.007</v>
      </c>
    </row>
    <row r="70" s="117" customFormat="1" ht="28" customHeight="1" spans="1:5">
      <c r="A70" s="287">
        <v>1100311</v>
      </c>
      <c r="B70" s="393" t="s">
        <v>72</v>
      </c>
      <c r="C70" s="397">
        <v>2590</v>
      </c>
      <c r="D70" s="386">
        <v>2620</v>
      </c>
      <c r="E70" s="384">
        <f t="shared" ref="E70:E84" si="1">IF(AND(C70&lt;&gt;0,D70&lt;&gt;0),D70/C70,"")</f>
        <v>1.012</v>
      </c>
    </row>
    <row r="71" s="117" customFormat="1" ht="28" customHeight="1" spans="1:5">
      <c r="A71" s="287">
        <v>1100312</v>
      </c>
      <c r="B71" s="393" t="s">
        <v>73</v>
      </c>
      <c r="C71" s="397">
        <v>350</v>
      </c>
      <c r="D71" s="386">
        <v>380</v>
      </c>
      <c r="E71" s="384">
        <f t="shared" si="1"/>
        <v>1.086</v>
      </c>
    </row>
    <row r="72" s="117" customFormat="1" ht="28" customHeight="1" spans="1:5">
      <c r="A72" s="287">
        <v>1100313</v>
      </c>
      <c r="B72" s="393" t="s">
        <v>74</v>
      </c>
      <c r="C72" s="397">
        <v>35277</v>
      </c>
      <c r="D72" s="386">
        <v>14489</v>
      </c>
      <c r="E72" s="384">
        <f t="shared" si="1"/>
        <v>0.411</v>
      </c>
    </row>
    <row r="73" s="117" customFormat="1" ht="28" customHeight="1" spans="1:5">
      <c r="A73" s="287">
        <v>1100314</v>
      </c>
      <c r="B73" s="393" t="s">
        <v>75</v>
      </c>
      <c r="C73" s="397">
        <v>2872</v>
      </c>
      <c r="D73" s="386">
        <v>2895</v>
      </c>
      <c r="E73" s="384">
        <f t="shared" si="1"/>
        <v>1.008</v>
      </c>
    </row>
    <row r="74" s="117" customFormat="1" ht="28" customHeight="1" spans="1:5">
      <c r="A74" s="287">
        <v>1100315</v>
      </c>
      <c r="B74" s="393" t="s">
        <v>76</v>
      </c>
      <c r="C74" s="397">
        <v>336</v>
      </c>
      <c r="D74" s="386">
        <v>352</v>
      </c>
      <c r="E74" s="384">
        <f t="shared" si="1"/>
        <v>1.048</v>
      </c>
    </row>
    <row r="75" s="117" customFormat="1" ht="28" customHeight="1" spans="1:5">
      <c r="A75" s="287">
        <v>1100316</v>
      </c>
      <c r="B75" s="393" t="s">
        <v>77</v>
      </c>
      <c r="C75" s="397">
        <v>15</v>
      </c>
      <c r="D75" s="386">
        <v>15</v>
      </c>
      <c r="E75" s="384">
        <f t="shared" si="1"/>
        <v>1</v>
      </c>
    </row>
    <row r="76" s="117" customFormat="1" ht="28" customHeight="1" spans="1:5">
      <c r="A76" s="287">
        <v>1100317</v>
      </c>
      <c r="B76" s="393" t="s">
        <v>78</v>
      </c>
      <c r="C76" s="397">
        <v>6</v>
      </c>
      <c r="D76" s="386"/>
      <c r="E76" s="384" t="str">
        <f t="shared" si="1"/>
        <v/>
      </c>
    </row>
    <row r="77" s="117" customFormat="1" ht="28" customHeight="1" spans="1:5">
      <c r="A77" s="287">
        <v>1100320</v>
      </c>
      <c r="B77" s="393" t="s">
        <v>79</v>
      </c>
      <c r="C77" s="397">
        <v>1460</v>
      </c>
      <c r="D77" s="386">
        <v>1520</v>
      </c>
      <c r="E77" s="384">
        <f t="shared" si="1"/>
        <v>1.041</v>
      </c>
    </row>
    <row r="78" s="117" customFormat="1" ht="28" customHeight="1" spans="1:5">
      <c r="A78" s="287">
        <v>1100321</v>
      </c>
      <c r="B78" s="393" t="s">
        <v>80</v>
      </c>
      <c r="C78" s="397">
        <v>263</v>
      </c>
      <c r="D78" s="386">
        <v>285</v>
      </c>
      <c r="E78" s="384">
        <f t="shared" si="1"/>
        <v>1.084</v>
      </c>
    </row>
    <row r="79" s="117" customFormat="1" ht="28" customHeight="1" spans="1:5">
      <c r="A79" s="287">
        <v>1100322</v>
      </c>
      <c r="B79" s="393" t="s">
        <v>81</v>
      </c>
      <c r="C79" s="397">
        <v>5</v>
      </c>
      <c r="D79" s="386">
        <v>5</v>
      </c>
      <c r="E79" s="384">
        <f t="shared" si="1"/>
        <v>1</v>
      </c>
    </row>
    <row r="80" s="117" customFormat="1" ht="28" customHeight="1" spans="1:5">
      <c r="A80" s="287">
        <v>1100324</v>
      </c>
      <c r="B80" s="393" t="s">
        <v>82</v>
      </c>
      <c r="C80" s="397">
        <v>1367</v>
      </c>
      <c r="D80" s="386">
        <v>1426</v>
      </c>
      <c r="E80" s="384">
        <f t="shared" si="1"/>
        <v>1.043</v>
      </c>
    </row>
    <row r="81" s="117" customFormat="1" ht="28" customHeight="1" spans="1:5">
      <c r="A81" s="287">
        <v>1100399</v>
      </c>
      <c r="B81" s="382" t="s">
        <v>83</v>
      </c>
      <c r="C81" s="397"/>
      <c r="D81" s="386"/>
      <c r="E81" s="384" t="str">
        <f t="shared" si="1"/>
        <v/>
      </c>
    </row>
    <row r="82" s="117" customFormat="1" ht="28" customHeight="1" spans="1:5">
      <c r="A82" s="287">
        <v>11008</v>
      </c>
      <c r="B82" s="391" t="s">
        <v>84</v>
      </c>
      <c r="C82" s="380">
        <f>SUM(C83:C84)</f>
        <v>1541</v>
      </c>
      <c r="D82" s="380">
        <f>SUM(D83:D84)</f>
        <v>26575</v>
      </c>
      <c r="E82" s="381">
        <f t="shared" si="1"/>
        <v>17.245</v>
      </c>
    </row>
    <row r="83" s="117" customFormat="1" ht="28" customHeight="1" spans="1:5">
      <c r="A83" s="287"/>
      <c r="B83" s="390" t="s">
        <v>85</v>
      </c>
      <c r="C83" s="398">
        <v>1541</v>
      </c>
      <c r="D83" s="398">
        <v>26575</v>
      </c>
      <c r="E83" s="384">
        <f t="shared" si="1"/>
        <v>17.245</v>
      </c>
    </row>
    <row r="84" s="117" customFormat="1" ht="28" customHeight="1" spans="1:5">
      <c r="A84" s="287"/>
      <c r="B84" s="390" t="s">
        <v>86</v>
      </c>
      <c r="C84" s="398"/>
      <c r="D84" s="398"/>
      <c r="E84" s="384" t="str">
        <f t="shared" si="1"/>
        <v/>
      </c>
    </row>
    <row r="85" s="117" customFormat="1" ht="28" customHeight="1" spans="1:5">
      <c r="A85" s="287">
        <v>11015</v>
      </c>
      <c r="B85" s="391" t="s">
        <v>87</v>
      </c>
      <c r="C85" s="380"/>
      <c r="D85" s="398"/>
      <c r="E85" s="384"/>
    </row>
    <row r="86" s="117" customFormat="1" ht="28" customHeight="1" spans="1:5">
      <c r="A86" s="287">
        <v>11009</v>
      </c>
      <c r="B86" s="391" t="s">
        <v>88</v>
      </c>
      <c r="C86" s="399">
        <f>C87+C89+C88</f>
        <v>2167</v>
      </c>
      <c r="D86" s="399">
        <f>D87+D89+D88</f>
        <v>800</v>
      </c>
      <c r="E86" s="384">
        <f t="shared" ref="E86:E92" si="2">IF(AND(C86&lt;&gt;0,D86&lt;&gt;0),D86/C86,"")</f>
        <v>0.369</v>
      </c>
    </row>
    <row r="87" s="117" customFormat="1" ht="28" customHeight="1" spans="1:5">
      <c r="A87" s="287">
        <v>110190102</v>
      </c>
      <c r="B87" s="391" t="s">
        <v>89</v>
      </c>
      <c r="C87" s="386">
        <v>2167</v>
      </c>
      <c r="D87" s="386"/>
      <c r="E87" s="384"/>
    </row>
    <row r="88" s="117" customFormat="1" ht="28" customHeight="1" spans="1:5">
      <c r="A88" s="287"/>
      <c r="B88" s="390" t="s">
        <v>90</v>
      </c>
      <c r="C88" s="386"/>
      <c r="D88" s="386">
        <v>800</v>
      </c>
      <c r="E88" s="384"/>
    </row>
    <row r="89" s="117" customFormat="1" ht="28" customHeight="1" spans="1:5">
      <c r="A89" s="287">
        <v>110190199</v>
      </c>
      <c r="B89" s="390" t="s">
        <v>91</v>
      </c>
      <c r="C89" s="386"/>
      <c r="D89" s="386"/>
      <c r="E89" s="384"/>
    </row>
    <row r="90" s="117" customFormat="1" ht="28" customHeight="1" spans="1:5">
      <c r="A90" s="287">
        <v>11011</v>
      </c>
      <c r="B90" s="391" t="s">
        <v>92</v>
      </c>
      <c r="C90" s="399">
        <f>SUM(C91)</f>
        <v>102986</v>
      </c>
      <c r="D90" s="400">
        <f>SUM(D91)</f>
        <v>6561</v>
      </c>
      <c r="E90" s="381">
        <f t="shared" si="2"/>
        <v>0.064</v>
      </c>
    </row>
    <row r="91" s="117" customFormat="1" ht="28" customHeight="1" spans="1:5">
      <c r="A91" s="287">
        <v>1101101</v>
      </c>
      <c r="B91" s="390" t="s">
        <v>93</v>
      </c>
      <c r="C91" s="386">
        <v>102986</v>
      </c>
      <c r="D91" s="386">
        <v>6561</v>
      </c>
      <c r="E91" s="384">
        <f t="shared" si="2"/>
        <v>0.064</v>
      </c>
    </row>
    <row r="92" s="117" customFormat="1" ht="28" customHeight="1" spans="1:5">
      <c r="A92" s="287"/>
      <c r="B92" s="401" t="s">
        <v>94</v>
      </c>
      <c r="C92" s="380">
        <f>SUM(C90+C86+C28+C29+C82+C85)</f>
        <v>388528</v>
      </c>
      <c r="D92" s="380">
        <f>SUM(D90+D86+D28+D29+D82+D85)</f>
        <v>266878</v>
      </c>
      <c r="E92" s="381">
        <f t="shared" si="2"/>
        <v>0.687</v>
      </c>
    </row>
  </sheetData>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D4 E4">
      <formula1>20</formula1>
    </dataValidation>
    <dataValidation type="custom" allowBlank="1" showInputMessage="1" showErrorMessage="1" errorTitle="提示" error="对不起，此处只能输入数字。" sqref="C6 D6 C7 D7 C8 D8 C9 D9 C10 D10 C11 D11 C12 D12 C13 D13 C14 D14 C15 D15 C16 D16 C17 D17 C18 D18 C19 D19 C20 D20 C21 D21 C22 D22 C23 D23 C24 D24 C25 D25 C26 D26 C27 D27 C28 D28 C29 D29 C30:D30 C31 D31 C32 D32 C33 D33 C34:D34 C35 D35 C36 D36 C37 D37 C38 D38 C39 D39 C40 D40 C41 D41 C42 D42 C43 D43 C44 D44 C45 D45 C52 D52 C53 D53 C54 D54 C58 D58 C59 D59 C60 D60 C61 D61 D62 D63 D64 D65 D66 D67 D68 D69 D70 D71 D72 D73 D74 D75 D76 D77 D78 D79 C82 D82 C83 D83 C84 D84 C85 D85 C86:D86 C87 D87 C88 D88 C89 D89 C90 D90 C91 D91 C92:D92 C46:C47 C48:C51 C55:C57 D46:D47 D48:D51 D55:D57 D80:D81">
      <formula1>OR(C6="",ISNUMBER(C6))</formula1>
    </dataValidation>
  </dataValidations>
  <printOptions horizontalCentered="1"/>
  <pageMargins left="0.511805555555556" right="0.511805555555556" top="0.393055555555556" bottom="0.393055555555556" header="0.196527777777778" footer="0.196527777777778"/>
  <pageSetup paperSize="9" scale="93" fitToHeight="0" orientation="portrait" useFirstPageNumber="1" horizontalDpi="600"/>
  <headerFooter alignWithMargins="0">
    <oddFooter>&amp;C第 &amp;P+31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50"/>
  </sheetPr>
  <dimension ref="A1:E47"/>
  <sheetViews>
    <sheetView showZeros="0" workbookViewId="0">
      <pane ySplit="5" topLeftCell="A6" activePane="bottomLeft" state="frozen"/>
      <selection/>
      <selection pane="bottomLeft" activeCell="A1" sqref="A1"/>
    </sheetView>
  </sheetViews>
  <sheetFormatPr defaultColWidth="8.875" defaultRowHeight="15" outlineLevelCol="4"/>
  <cols>
    <col min="1" max="1" width="11.1083333333333" style="120" customWidth="1"/>
    <col min="2" max="2" width="40.75" style="120" customWidth="1"/>
    <col min="3" max="5" width="17.5" style="120" customWidth="1"/>
    <col min="6" max="16384" width="8.875" style="120"/>
  </cols>
  <sheetData>
    <row r="1" s="117" customFormat="1" ht="20" customHeight="1" spans="1:4">
      <c r="A1" s="182" t="s">
        <v>819</v>
      </c>
      <c r="C1" s="122"/>
      <c r="D1" s="122"/>
    </row>
    <row r="2" s="118" customFormat="1" ht="30" customHeight="1" spans="1:5">
      <c r="A2" s="123" t="s">
        <v>820</v>
      </c>
      <c r="B2" s="123"/>
      <c r="C2" s="123"/>
      <c r="D2" s="123"/>
      <c r="E2" s="123"/>
    </row>
    <row r="3" s="117" customFormat="1" ht="20" customHeight="1" spans="1:5">
      <c r="A3" s="124"/>
      <c r="C3" s="122"/>
      <c r="D3" s="122"/>
      <c r="E3" s="32" t="s">
        <v>2</v>
      </c>
    </row>
    <row r="4" s="181" customFormat="1" ht="20" customHeight="1" spans="1:5">
      <c r="A4" s="195" t="s">
        <v>3</v>
      </c>
      <c r="B4" s="183" t="s">
        <v>4</v>
      </c>
      <c r="C4" s="184" t="s">
        <v>821</v>
      </c>
      <c r="D4" s="184" t="s">
        <v>513</v>
      </c>
      <c r="E4" s="184" t="s">
        <v>7</v>
      </c>
    </row>
    <row r="5" s="181" customFormat="1" ht="20" customHeight="1" spans="1:5">
      <c r="A5" s="196"/>
      <c r="B5" s="185"/>
      <c r="C5" s="186"/>
      <c r="D5" s="186"/>
      <c r="E5" s="186"/>
    </row>
    <row r="6" s="120" customFormat="1" ht="28" customHeight="1" spans="1:5">
      <c r="A6" s="197">
        <v>10201</v>
      </c>
      <c r="B6" s="198" t="s">
        <v>822</v>
      </c>
      <c r="C6" s="205">
        <f>SUM(C7:C12)</f>
        <v>20862</v>
      </c>
      <c r="D6" s="205">
        <f>SUM(D7:D12)</f>
        <v>21460</v>
      </c>
      <c r="E6" s="189">
        <f t="shared" ref="E6:E45" si="0">IF(AND(C6&lt;&gt;0,D6&lt;&gt;0),D6/C6,"")</f>
        <v>1.029</v>
      </c>
    </row>
    <row r="7" s="120" customFormat="1" ht="28" customHeight="1" spans="1:5">
      <c r="A7" s="197">
        <v>1020101</v>
      </c>
      <c r="B7" s="190" t="s">
        <v>823</v>
      </c>
      <c r="C7" s="206">
        <v>10005</v>
      </c>
      <c r="D7" s="207">
        <v>9604</v>
      </c>
      <c r="E7" s="192">
        <f t="shared" si="0"/>
        <v>0.96</v>
      </c>
    </row>
    <row r="8" s="120" customFormat="1" ht="28" customHeight="1" spans="1:5">
      <c r="A8" s="197">
        <v>1020103</v>
      </c>
      <c r="B8" s="190" t="s">
        <v>824</v>
      </c>
      <c r="C8" s="206">
        <v>11</v>
      </c>
      <c r="D8" s="207">
        <v>96</v>
      </c>
      <c r="E8" s="192">
        <f t="shared" si="0"/>
        <v>8.727</v>
      </c>
    </row>
    <row r="9" s="120" customFormat="1" ht="28" customHeight="1" spans="1:5">
      <c r="A9" s="197">
        <v>1020102</v>
      </c>
      <c r="B9" s="190" t="s">
        <v>825</v>
      </c>
      <c r="C9" s="207"/>
      <c r="D9" s="207"/>
      <c r="E9" s="192" t="str">
        <f t="shared" si="0"/>
        <v/>
      </c>
    </row>
    <row r="10" s="120" customFormat="1" ht="28" customHeight="1" spans="1:5">
      <c r="A10" s="197">
        <v>1020199</v>
      </c>
      <c r="B10" s="190" t="s">
        <v>826</v>
      </c>
      <c r="C10" s="206"/>
      <c r="D10" s="207">
        <v>1</v>
      </c>
      <c r="E10" s="192" t="str">
        <f t="shared" si="0"/>
        <v/>
      </c>
    </row>
    <row r="11" s="120" customFormat="1" ht="28" customHeight="1" spans="1:5">
      <c r="A11" s="197">
        <v>1101601</v>
      </c>
      <c r="B11" s="190" t="s">
        <v>827</v>
      </c>
      <c r="C11" s="206">
        <v>559</v>
      </c>
      <c r="D11" s="207">
        <v>680</v>
      </c>
      <c r="E11" s="192">
        <f t="shared" si="0"/>
        <v>1.216</v>
      </c>
    </row>
    <row r="12" s="120" customFormat="1" ht="28" customHeight="1" spans="1:5">
      <c r="A12" s="197">
        <v>1101701</v>
      </c>
      <c r="B12" s="190" t="s">
        <v>828</v>
      </c>
      <c r="C12" s="206">
        <v>10287</v>
      </c>
      <c r="D12" s="207">
        <v>11079</v>
      </c>
      <c r="E12" s="192">
        <f t="shared" si="0"/>
        <v>1.077</v>
      </c>
    </row>
    <row r="13" s="120" customFormat="1" ht="28" customHeight="1" spans="1:5">
      <c r="A13" s="197">
        <v>10211</v>
      </c>
      <c r="B13" s="198" t="s">
        <v>829</v>
      </c>
      <c r="C13" s="205">
        <f>SUM(C14:C18)</f>
        <v>16187</v>
      </c>
      <c r="D13" s="205">
        <f>SUM(D14:D18)</f>
        <v>17349</v>
      </c>
      <c r="E13" s="189">
        <f t="shared" si="0"/>
        <v>1.072</v>
      </c>
    </row>
    <row r="14" s="120" customFormat="1" ht="28" customHeight="1" spans="1:5">
      <c r="A14" s="197">
        <v>1021101</v>
      </c>
      <c r="B14" s="190" t="s">
        <v>823</v>
      </c>
      <c r="C14" s="199">
        <v>15478</v>
      </c>
      <c r="D14" s="207">
        <v>15702</v>
      </c>
      <c r="E14" s="192">
        <f t="shared" si="0"/>
        <v>1.014</v>
      </c>
    </row>
    <row r="15" s="120" customFormat="1" ht="28" customHeight="1" spans="1:5">
      <c r="A15" s="197">
        <v>1021103</v>
      </c>
      <c r="B15" s="190" t="s">
        <v>824</v>
      </c>
      <c r="C15" s="199">
        <v>42</v>
      </c>
      <c r="D15" s="207">
        <v>1016</v>
      </c>
      <c r="E15" s="192">
        <f t="shared" si="0"/>
        <v>24.19</v>
      </c>
    </row>
    <row r="16" s="120" customFormat="1" ht="28" customHeight="1" spans="1:5">
      <c r="A16" s="197">
        <v>1021102</v>
      </c>
      <c r="B16" s="190" t="s">
        <v>825</v>
      </c>
      <c r="C16" s="199">
        <v>667</v>
      </c>
      <c r="D16" s="207">
        <v>100</v>
      </c>
      <c r="E16" s="192">
        <f t="shared" si="0"/>
        <v>0.15</v>
      </c>
    </row>
    <row r="17" s="120" customFormat="1" ht="28" customHeight="1" spans="1:5">
      <c r="A17" s="197">
        <v>1021199</v>
      </c>
      <c r="B17" s="190" t="s">
        <v>826</v>
      </c>
      <c r="C17" s="207"/>
      <c r="D17" s="207"/>
      <c r="E17" s="192" t="str">
        <f t="shared" si="0"/>
        <v/>
      </c>
    </row>
    <row r="18" s="120" customFormat="1" ht="28" customHeight="1" spans="1:5">
      <c r="A18" s="197">
        <v>1101605</v>
      </c>
      <c r="B18" s="190" t="s">
        <v>827</v>
      </c>
      <c r="C18" s="206"/>
      <c r="D18" s="207">
        <v>531</v>
      </c>
      <c r="E18" s="192" t="str">
        <f t="shared" si="0"/>
        <v/>
      </c>
    </row>
    <row r="19" s="120" customFormat="1" ht="28" customHeight="1" spans="1:5">
      <c r="A19" s="197">
        <v>10202</v>
      </c>
      <c r="B19" s="198" t="s">
        <v>830</v>
      </c>
      <c r="C19" s="205">
        <f>SUM(C20:C25)</f>
        <v>1135</v>
      </c>
      <c r="D19" s="205">
        <f>SUM(D20:D25)</f>
        <v>1609</v>
      </c>
      <c r="E19" s="189">
        <f t="shared" si="0"/>
        <v>1.418</v>
      </c>
    </row>
    <row r="20" s="120" customFormat="1" ht="28" customHeight="1" spans="1:5">
      <c r="A20" s="197">
        <v>1020201</v>
      </c>
      <c r="B20" s="190" t="s">
        <v>823</v>
      </c>
      <c r="C20" s="199">
        <v>845</v>
      </c>
      <c r="D20" s="207">
        <v>769</v>
      </c>
      <c r="E20" s="192">
        <f t="shared" si="0"/>
        <v>0.91</v>
      </c>
    </row>
    <row r="21" s="120" customFormat="1" ht="28" customHeight="1" spans="1:5">
      <c r="A21" s="197">
        <v>1020203</v>
      </c>
      <c r="B21" s="190" t="s">
        <v>824</v>
      </c>
      <c r="C21" s="199">
        <v>3</v>
      </c>
      <c r="D21" s="207">
        <v>1</v>
      </c>
      <c r="E21" s="192">
        <f t="shared" si="0"/>
        <v>0.333</v>
      </c>
    </row>
    <row r="22" s="120" customFormat="1" ht="28" customHeight="1" spans="1:5">
      <c r="A22" s="197">
        <v>1020202</v>
      </c>
      <c r="B22" s="190" t="s">
        <v>825</v>
      </c>
      <c r="C22" s="199"/>
      <c r="D22" s="207"/>
      <c r="E22" s="192" t="str">
        <f t="shared" si="0"/>
        <v/>
      </c>
    </row>
    <row r="23" s="120" customFormat="1" ht="28" customHeight="1" spans="1:5">
      <c r="A23" s="197">
        <v>1020299</v>
      </c>
      <c r="B23" s="190" t="s">
        <v>826</v>
      </c>
      <c r="C23" s="199">
        <v>7</v>
      </c>
      <c r="D23" s="207"/>
      <c r="E23" s="192" t="str">
        <f t="shared" si="0"/>
        <v/>
      </c>
    </row>
    <row r="24" s="120" customFormat="1" ht="28" customHeight="1" spans="1:5">
      <c r="A24" s="197">
        <v>1101602</v>
      </c>
      <c r="B24" s="190" t="s">
        <v>827</v>
      </c>
      <c r="C24" s="206"/>
      <c r="D24" s="207"/>
      <c r="E24" s="192" t="str">
        <f t="shared" si="0"/>
        <v/>
      </c>
    </row>
    <row r="25" s="120" customFormat="1" ht="28" customHeight="1" spans="1:5">
      <c r="A25" s="197">
        <v>1101702</v>
      </c>
      <c r="B25" s="190" t="s">
        <v>828</v>
      </c>
      <c r="C25" s="206">
        <v>280</v>
      </c>
      <c r="D25" s="207">
        <v>839</v>
      </c>
      <c r="E25" s="192">
        <f t="shared" si="0"/>
        <v>2.996</v>
      </c>
    </row>
    <row r="26" s="120" customFormat="1" ht="28" customHeight="1" spans="1:5">
      <c r="A26" s="197"/>
      <c r="B26" s="198" t="s">
        <v>831</v>
      </c>
      <c r="C26" s="205">
        <f>SUM(C27:C31)</f>
        <v>1506</v>
      </c>
      <c r="D26" s="205">
        <f>SUM(D27:D31)</f>
        <v>1971</v>
      </c>
      <c r="E26" s="189">
        <f t="shared" si="0"/>
        <v>1.309</v>
      </c>
    </row>
    <row r="27" s="120" customFormat="1" ht="28" customHeight="1" spans="1:5">
      <c r="A27" s="197">
        <v>1020401</v>
      </c>
      <c r="B27" s="190" t="s">
        <v>823</v>
      </c>
      <c r="C27" s="206">
        <v>764</v>
      </c>
      <c r="D27" s="207">
        <v>886</v>
      </c>
      <c r="E27" s="192">
        <f t="shared" si="0"/>
        <v>1.16</v>
      </c>
    </row>
    <row r="28" s="120" customFormat="1" ht="28" customHeight="1" spans="1:5">
      <c r="A28" s="197">
        <v>1020403</v>
      </c>
      <c r="B28" s="190" t="s">
        <v>824</v>
      </c>
      <c r="C28" s="206"/>
      <c r="D28" s="207">
        <v>2</v>
      </c>
      <c r="E28" s="192" t="str">
        <f t="shared" si="0"/>
        <v/>
      </c>
    </row>
    <row r="29" s="120" customFormat="1" ht="28" customHeight="1" spans="1:5">
      <c r="A29" s="197">
        <v>1020402</v>
      </c>
      <c r="B29" s="190" t="s">
        <v>825</v>
      </c>
      <c r="C29" s="207"/>
      <c r="D29" s="207"/>
      <c r="E29" s="192" t="str">
        <f t="shared" si="0"/>
        <v/>
      </c>
    </row>
    <row r="30" s="120" customFormat="1" ht="28" customHeight="1" spans="1:5">
      <c r="A30" s="197">
        <v>1020499</v>
      </c>
      <c r="B30" s="190" t="s">
        <v>826</v>
      </c>
      <c r="C30" s="206">
        <v>1</v>
      </c>
      <c r="D30" s="207">
        <v>1</v>
      </c>
      <c r="E30" s="192">
        <f t="shared" si="0"/>
        <v>1</v>
      </c>
    </row>
    <row r="31" s="120" customFormat="1" ht="28" customHeight="1" spans="1:5">
      <c r="A31" s="197">
        <v>1101704</v>
      </c>
      <c r="B31" s="190" t="s">
        <v>832</v>
      </c>
      <c r="C31" s="207">
        <v>741</v>
      </c>
      <c r="D31" s="207">
        <v>1082</v>
      </c>
      <c r="E31" s="192">
        <f t="shared" si="0"/>
        <v>1.46</v>
      </c>
    </row>
    <row r="32" s="120" customFormat="1" ht="28" customHeight="1" spans="1:5">
      <c r="A32" s="197">
        <v>10210</v>
      </c>
      <c r="B32" s="187" t="s">
        <v>833</v>
      </c>
      <c r="C32" s="205">
        <f>SUM(C33:C39)</f>
        <v>10772</v>
      </c>
      <c r="D32" s="205">
        <f>SUM(D33:D39)</f>
        <v>20294</v>
      </c>
      <c r="E32" s="189">
        <f t="shared" si="0"/>
        <v>1.884</v>
      </c>
    </row>
    <row r="33" s="120" customFormat="1" ht="28" customHeight="1" spans="1:5">
      <c r="A33" s="197">
        <v>1021001</v>
      </c>
      <c r="B33" s="190" t="s">
        <v>823</v>
      </c>
      <c r="C33" s="199">
        <v>3007</v>
      </c>
      <c r="D33" s="207">
        <v>3299</v>
      </c>
      <c r="E33" s="192">
        <f t="shared" si="0"/>
        <v>1.097</v>
      </c>
    </row>
    <row r="34" s="120" customFormat="1" ht="28" customHeight="1" spans="1:5">
      <c r="A34" s="197">
        <v>1021003</v>
      </c>
      <c r="B34" s="190" t="s">
        <v>824</v>
      </c>
      <c r="C34" s="199">
        <v>425</v>
      </c>
      <c r="D34" s="207">
        <v>575</v>
      </c>
      <c r="E34" s="192">
        <f t="shared" si="0"/>
        <v>1.353</v>
      </c>
    </row>
    <row r="35" s="120" customFormat="1" ht="28" customHeight="1" spans="1:5">
      <c r="A35" s="197">
        <v>1021002</v>
      </c>
      <c r="B35" s="190" t="s">
        <v>825</v>
      </c>
      <c r="C35" s="199">
        <v>6391</v>
      </c>
      <c r="D35" s="207">
        <v>7332</v>
      </c>
      <c r="E35" s="192">
        <f t="shared" si="0"/>
        <v>1.147</v>
      </c>
    </row>
    <row r="36" s="120" customFormat="1" ht="28" customHeight="1" spans="1:5">
      <c r="A36" s="197">
        <v>1021004</v>
      </c>
      <c r="B36" s="190" t="s">
        <v>834</v>
      </c>
      <c r="C36" s="199">
        <v>949</v>
      </c>
      <c r="D36" s="207">
        <v>621</v>
      </c>
      <c r="E36" s="192">
        <f t="shared" si="0"/>
        <v>0.654</v>
      </c>
    </row>
    <row r="37" s="120" customFormat="1" ht="28" customHeight="1" spans="1:5">
      <c r="A37" s="197">
        <v>1021099</v>
      </c>
      <c r="B37" s="190" t="s">
        <v>835</v>
      </c>
      <c r="C37" s="206"/>
      <c r="D37" s="207">
        <v>345</v>
      </c>
      <c r="E37" s="192" t="str">
        <f t="shared" si="0"/>
        <v/>
      </c>
    </row>
    <row r="38" s="120" customFormat="1" ht="28" customHeight="1" spans="1:5">
      <c r="A38" s="197">
        <v>1101604</v>
      </c>
      <c r="B38" s="190" t="s">
        <v>836</v>
      </c>
      <c r="C38" s="206"/>
      <c r="D38" s="207">
        <v>9</v>
      </c>
      <c r="E38" s="192"/>
    </row>
    <row r="39" s="120" customFormat="1" ht="28" customHeight="1" spans="1:5">
      <c r="A39" s="197">
        <v>1101704</v>
      </c>
      <c r="B39" s="190" t="s">
        <v>837</v>
      </c>
      <c r="C39" s="206"/>
      <c r="D39" s="207">
        <v>8113</v>
      </c>
      <c r="E39" s="192" t="str">
        <f t="shared" ref="E39:E45" si="1">IF(AND(C39&lt;&gt;0,D39&lt;&gt;0),D39/C39,"")</f>
        <v/>
      </c>
    </row>
    <row r="40" s="120" customFormat="1" ht="28" customHeight="1" spans="1:5">
      <c r="A40" s="197"/>
      <c r="B40" s="204" t="s">
        <v>838</v>
      </c>
      <c r="C40" s="205">
        <f>SUM(C41:C47)</f>
        <v>50462</v>
      </c>
      <c r="D40" s="205">
        <f>SUM(D41:D47)</f>
        <v>62683</v>
      </c>
      <c r="E40" s="189">
        <f t="shared" si="1"/>
        <v>1.242</v>
      </c>
    </row>
    <row r="41" s="120" customFormat="1" ht="28" customHeight="1" spans="1:5">
      <c r="A41" s="197"/>
      <c r="B41" s="179" t="s">
        <v>839</v>
      </c>
      <c r="C41" s="207">
        <v>30099</v>
      </c>
      <c r="D41" s="207">
        <f t="shared" ref="D41:D43" si="2">SUM(D7+D14+D20+D27+D33)</f>
        <v>30260</v>
      </c>
      <c r="E41" s="208">
        <f t="shared" si="1"/>
        <v>1.005</v>
      </c>
    </row>
    <row r="42" s="120" customFormat="1" ht="28" customHeight="1" spans="1:5">
      <c r="A42" s="197"/>
      <c r="B42" s="179" t="s">
        <v>840</v>
      </c>
      <c r="C42" s="207">
        <v>481</v>
      </c>
      <c r="D42" s="207">
        <f t="shared" si="2"/>
        <v>1690</v>
      </c>
      <c r="E42" s="208">
        <f t="shared" si="1"/>
        <v>3.514</v>
      </c>
    </row>
    <row r="43" s="120" customFormat="1" ht="28" customHeight="1" spans="1:5">
      <c r="A43" s="197"/>
      <c r="B43" s="179" t="s">
        <v>841</v>
      </c>
      <c r="C43" s="207">
        <v>7058</v>
      </c>
      <c r="D43" s="207">
        <f t="shared" si="2"/>
        <v>7432</v>
      </c>
      <c r="E43" s="208">
        <f t="shared" si="1"/>
        <v>1.053</v>
      </c>
    </row>
    <row r="44" s="120" customFormat="1" ht="28" customHeight="1" spans="1:5">
      <c r="A44" s="197"/>
      <c r="B44" s="179" t="s">
        <v>842</v>
      </c>
      <c r="C44" s="207">
        <v>949</v>
      </c>
      <c r="D44" s="207">
        <f>SUM(D10+D17+D23+D30+D37+D36)</f>
        <v>968</v>
      </c>
      <c r="E44" s="208">
        <f t="shared" si="1"/>
        <v>1.02</v>
      </c>
    </row>
    <row r="45" s="120" customFormat="1" ht="28" customHeight="1" spans="1:5">
      <c r="A45" s="197"/>
      <c r="B45" s="179" t="s">
        <v>843</v>
      </c>
      <c r="C45" s="207">
        <v>11308</v>
      </c>
      <c r="D45" s="207">
        <f>SUM(D11+D18+D24+D39)</f>
        <v>9324</v>
      </c>
      <c r="E45" s="208">
        <f t="shared" si="1"/>
        <v>0.825</v>
      </c>
    </row>
    <row r="46" s="120" customFormat="1" ht="28" customHeight="1" spans="1:5">
      <c r="A46" s="197"/>
      <c r="B46" s="179" t="s">
        <v>844</v>
      </c>
      <c r="C46" s="207">
        <v>8</v>
      </c>
      <c r="D46" s="207"/>
      <c r="E46" s="208"/>
    </row>
    <row r="47" s="120" customFormat="1" ht="28" customHeight="1" spans="1:5">
      <c r="A47" s="197"/>
      <c r="B47" s="179" t="s">
        <v>845</v>
      </c>
      <c r="C47" s="207">
        <v>559</v>
      </c>
      <c r="D47" s="207">
        <f>SUM(D12,D25,D31,D38)</f>
        <v>13009</v>
      </c>
      <c r="E47" s="208">
        <f>IF(AND(C47&lt;&gt;0,D47&lt;&gt;0),D47/C47,"")</f>
        <v>23.272</v>
      </c>
    </row>
  </sheetData>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0" fitToHeight="0" orientation="portrait" useFirstPageNumber="1" horizontalDpi="600"/>
  <headerFooter alignWithMargins="0">
    <oddFooter>&amp;C第 &amp;P+54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E47"/>
  <sheetViews>
    <sheetView showZeros="0" workbookViewId="0">
      <pane ySplit="5" topLeftCell="A21" activePane="bottomLeft" state="frozen"/>
      <selection/>
      <selection pane="bottomLeft" activeCell="A48" sqref="$A48:$XFD1048576"/>
    </sheetView>
  </sheetViews>
  <sheetFormatPr defaultColWidth="8.875" defaultRowHeight="15" outlineLevelCol="4"/>
  <cols>
    <col min="1" max="1" width="11.1083333333333" style="120" customWidth="1"/>
    <col min="2" max="2" width="40.75" style="120" customWidth="1"/>
    <col min="3" max="5" width="17.5" style="120" customWidth="1"/>
    <col min="6" max="16384" width="8.875" style="120"/>
  </cols>
  <sheetData>
    <row r="1" s="117" customFormat="1" ht="20" customHeight="1" spans="1:4">
      <c r="A1" s="182" t="s">
        <v>846</v>
      </c>
      <c r="C1" s="122"/>
      <c r="D1" s="122"/>
    </row>
    <row r="2" s="118" customFormat="1" ht="30" customHeight="1" spans="1:5">
      <c r="A2" s="123" t="s">
        <v>847</v>
      </c>
      <c r="B2" s="123"/>
      <c r="C2" s="123"/>
      <c r="D2" s="123"/>
      <c r="E2" s="123"/>
    </row>
    <row r="3" s="117" customFormat="1" ht="20" customHeight="1" spans="1:5">
      <c r="A3" s="124"/>
      <c r="C3" s="122"/>
      <c r="D3" s="122"/>
      <c r="E3" s="32" t="s">
        <v>2</v>
      </c>
    </row>
    <row r="4" s="181" customFormat="1" ht="20" customHeight="1" spans="1:5">
      <c r="A4" s="195" t="s">
        <v>3</v>
      </c>
      <c r="B4" s="183" t="s">
        <v>4</v>
      </c>
      <c r="C4" s="184" t="s">
        <v>821</v>
      </c>
      <c r="D4" s="184" t="s">
        <v>513</v>
      </c>
      <c r="E4" s="184" t="s">
        <v>7</v>
      </c>
    </row>
    <row r="5" s="181" customFormat="1" ht="20" customHeight="1" spans="1:5">
      <c r="A5" s="196"/>
      <c r="B5" s="185"/>
      <c r="C5" s="186"/>
      <c r="D5" s="186"/>
      <c r="E5" s="186"/>
    </row>
    <row r="6" s="120" customFormat="1" ht="28" customHeight="1" spans="1:5">
      <c r="A6" s="197">
        <v>10201</v>
      </c>
      <c r="B6" s="198" t="s">
        <v>822</v>
      </c>
      <c r="C6" s="205">
        <f>SUM(C7:C12)</f>
        <v>20862</v>
      </c>
      <c r="D6" s="205">
        <f>SUM(D7:D12)</f>
        <v>21460</v>
      </c>
      <c r="E6" s="189">
        <f t="shared" ref="E6:E37" si="0">IF(AND(C6&lt;&gt;0,D6&lt;&gt;0),D6/C6,"")</f>
        <v>1.029</v>
      </c>
    </row>
    <row r="7" s="120" customFormat="1" ht="28" customHeight="1" spans="1:5">
      <c r="A7" s="197">
        <v>1020101</v>
      </c>
      <c r="B7" s="190" t="s">
        <v>823</v>
      </c>
      <c r="C7" s="206">
        <v>10005</v>
      </c>
      <c r="D7" s="207">
        <v>9604</v>
      </c>
      <c r="E7" s="192">
        <f t="shared" si="0"/>
        <v>0.96</v>
      </c>
    </row>
    <row r="8" s="120" customFormat="1" ht="28" customHeight="1" spans="1:5">
      <c r="A8" s="197">
        <v>1020103</v>
      </c>
      <c r="B8" s="190" t="s">
        <v>824</v>
      </c>
      <c r="C8" s="206">
        <v>11</v>
      </c>
      <c r="D8" s="207">
        <v>96</v>
      </c>
      <c r="E8" s="192">
        <f t="shared" si="0"/>
        <v>8.727</v>
      </c>
    </row>
    <row r="9" s="120" customFormat="1" ht="28" customHeight="1" spans="1:5">
      <c r="A9" s="197">
        <v>1020102</v>
      </c>
      <c r="B9" s="190" t="s">
        <v>825</v>
      </c>
      <c r="C9" s="207"/>
      <c r="D9" s="207"/>
      <c r="E9" s="192" t="str">
        <f t="shared" si="0"/>
        <v/>
      </c>
    </row>
    <row r="10" s="120" customFormat="1" ht="28" customHeight="1" spans="1:5">
      <c r="A10" s="197">
        <v>1020199</v>
      </c>
      <c r="B10" s="190" t="s">
        <v>826</v>
      </c>
      <c r="C10" s="206"/>
      <c r="D10" s="207">
        <v>1</v>
      </c>
      <c r="E10" s="192" t="str">
        <f t="shared" si="0"/>
        <v/>
      </c>
    </row>
    <row r="11" s="120" customFormat="1" ht="28" customHeight="1" spans="1:5">
      <c r="A11" s="197">
        <v>1101601</v>
      </c>
      <c r="B11" s="190" t="s">
        <v>827</v>
      </c>
      <c r="C11" s="206">
        <v>559</v>
      </c>
      <c r="D11" s="207">
        <v>680</v>
      </c>
      <c r="E11" s="192">
        <f t="shared" si="0"/>
        <v>1.216</v>
      </c>
    </row>
    <row r="12" s="120" customFormat="1" ht="28" customHeight="1" spans="1:5">
      <c r="A12" s="197">
        <v>1101701</v>
      </c>
      <c r="B12" s="190" t="s">
        <v>828</v>
      </c>
      <c r="C12" s="206">
        <v>10287</v>
      </c>
      <c r="D12" s="207">
        <v>11079</v>
      </c>
      <c r="E12" s="192">
        <f t="shared" si="0"/>
        <v>1.077</v>
      </c>
    </row>
    <row r="13" s="120" customFormat="1" ht="28" customHeight="1" spans="1:5">
      <c r="A13" s="197">
        <v>10211</v>
      </c>
      <c r="B13" s="198" t="s">
        <v>829</v>
      </c>
      <c r="C13" s="205">
        <f>SUM(C14:C18)</f>
        <v>16187</v>
      </c>
      <c r="D13" s="205">
        <f>SUM(D14:D18)</f>
        <v>17349</v>
      </c>
      <c r="E13" s="189">
        <f t="shared" si="0"/>
        <v>1.072</v>
      </c>
    </row>
    <row r="14" s="120" customFormat="1" ht="28" customHeight="1" spans="1:5">
      <c r="A14" s="197">
        <v>1021101</v>
      </c>
      <c r="B14" s="190" t="s">
        <v>823</v>
      </c>
      <c r="C14" s="199">
        <v>15478</v>
      </c>
      <c r="D14" s="207">
        <v>15702</v>
      </c>
      <c r="E14" s="192">
        <f t="shared" si="0"/>
        <v>1.014</v>
      </c>
    </row>
    <row r="15" s="120" customFormat="1" ht="28" customHeight="1" spans="1:5">
      <c r="A15" s="197">
        <v>1021103</v>
      </c>
      <c r="B15" s="190" t="s">
        <v>824</v>
      </c>
      <c r="C15" s="199">
        <v>42</v>
      </c>
      <c r="D15" s="207">
        <v>1016</v>
      </c>
      <c r="E15" s="192">
        <f t="shared" si="0"/>
        <v>24.19</v>
      </c>
    </row>
    <row r="16" s="120" customFormat="1" ht="28" customHeight="1" spans="1:5">
      <c r="A16" s="197">
        <v>1021102</v>
      </c>
      <c r="B16" s="190" t="s">
        <v>825</v>
      </c>
      <c r="C16" s="199">
        <v>667</v>
      </c>
      <c r="D16" s="207">
        <v>100</v>
      </c>
      <c r="E16" s="192">
        <f t="shared" si="0"/>
        <v>0.15</v>
      </c>
    </row>
    <row r="17" s="120" customFormat="1" ht="28" customHeight="1" spans="1:5">
      <c r="A17" s="197">
        <v>1021199</v>
      </c>
      <c r="B17" s="190" t="s">
        <v>826</v>
      </c>
      <c r="C17" s="207"/>
      <c r="D17" s="207"/>
      <c r="E17" s="192" t="str">
        <f t="shared" si="0"/>
        <v/>
      </c>
    </row>
    <row r="18" s="120" customFormat="1" ht="28" customHeight="1" spans="1:5">
      <c r="A18" s="197">
        <v>1101605</v>
      </c>
      <c r="B18" s="190" t="s">
        <v>827</v>
      </c>
      <c r="C18" s="206"/>
      <c r="D18" s="207">
        <v>531</v>
      </c>
      <c r="E18" s="192" t="str">
        <f t="shared" si="0"/>
        <v/>
      </c>
    </row>
    <row r="19" s="120" customFormat="1" ht="28" customHeight="1" spans="1:5">
      <c r="A19" s="197">
        <v>10202</v>
      </c>
      <c r="B19" s="198" t="s">
        <v>830</v>
      </c>
      <c r="C19" s="205">
        <f>SUM(C20:C25)</f>
        <v>1135</v>
      </c>
      <c r="D19" s="205">
        <f>SUM(D20:D25)</f>
        <v>1609</v>
      </c>
      <c r="E19" s="189">
        <f t="shared" si="0"/>
        <v>1.418</v>
      </c>
    </row>
    <row r="20" s="120" customFormat="1" ht="28" customHeight="1" spans="1:5">
      <c r="A20" s="197">
        <v>1020201</v>
      </c>
      <c r="B20" s="190" t="s">
        <v>823</v>
      </c>
      <c r="C20" s="199">
        <v>845</v>
      </c>
      <c r="D20" s="207">
        <v>769</v>
      </c>
      <c r="E20" s="192">
        <f t="shared" si="0"/>
        <v>0.91</v>
      </c>
    </row>
    <row r="21" s="120" customFormat="1" ht="28" customHeight="1" spans="1:5">
      <c r="A21" s="197">
        <v>1020203</v>
      </c>
      <c r="B21" s="190" t="s">
        <v>824</v>
      </c>
      <c r="C21" s="199">
        <v>3</v>
      </c>
      <c r="D21" s="207">
        <v>1</v>
      </c>
      <c r="E21" s="192">
        <f t="shared" si="0"/>
        <v>0.333</v>
      </c>
    </row>
    <row r="22" s="120" customFormat="1" ht="28" customHeight="1" spans="1:5">
      <c r="A22" s="197">
        <v>1020202</v>
      </c>
      <c r="B22" s="190" t="s">
        <v>825</v>
      </c>
      <c r="C22" s="199"/>
      <c r="D22" s="207"/>
      <c r="E22" s="192" t="str">
        <f t="shared" si="0"/>
        <v/>
      </c>
    </row>
    <row r="23" s="120" customFormat="1" ht="28" customHeight="1" spans="1:5">
      <c r="A23" s="197">
        <v>1020299</v>
      </c>
      <c r="B23" s="190" t="s">
        <v>826</v>
      </c>
      <c r="C23" s="199">
        <v>7</v>
      </c>
      <c r="D23" s="207"/>
      <c r="E23" s="192" t="str">
        <f t="shared" si="0"/>
        <v/>
      </c>
    </row>
    <row r="24" s="120" customFormat="1" ht="28" customHeight="1" spans="1:5">
      <c r="A24" s="197">
        <v>1101602</v>
      </c>
      <c r="B24" s="190" t="s">
        <v>827</v>
      </c>
      <c r="C24" s="206"/>
      <c r="D24" s="207"/>
      <c r="E24" s="192" t="str">
        <f t="shared" si="0"/>
        <v/>
      </c>
    </row>
    <row r="25" s="120" customFormat="1" ht="28" customHeight="1" spans="1:5">
      <c r="A25" s="197">
        <v>1101702</v>
      </c>
      <c r="B25" s="190" t="s">
        <v>828</v>
      </c>
      <c r="C25" s="206">
        <v>280</v>
      </c>
      <c r="D25" s="207">
        <v>839</v>
      </c>
      <c r="E25" s="192">
        <f t="shared" si="0"/>
        <v>2.996</v>
      </c>
    </row>
    <row r="26" s="120" customFormat="1" ht="28" customHeight="1" spans="1:5">
      <c r="A26" s="197"/>
      <c r="B26" s="198" t="s">
        <v>831</v>
      </c>
      <c r="C26" s="205">
        <f>SUM(C27:C31)</f>
        <v>1506</v>
      </c>
      <c r="D26" s="205">
        <f>SUM(D27:D31)</f>
        <v>1971</v>
      </c>
      <c r="E26" s="189">
        <f t="shared" si="0"/>
        <v>1.309</v>
      </c>
    </row>
    <row r="27" s="120" customFormat="1" ht="28" customHeight="1" spans="1:5">
      <c r="A27" s="197">
        <v>1020401</v>
      </c>
      <c r="B27" s="190" t="s">
        <v>823</v>
      </c>
      <c r="C27" s="206">
        <v>764</v>
      </c>
      <c r="D27" s="207">
        <v>886</v>
      </c>
      <c r="E27" s="192">
        <f t="shared" si="0"/>
        <v>1.16</v>
      </c>
    </row>
    <row r="28" s="120" customFormat="1" ht="28" customHeight="1" spans="1:5">
      <c r="A28" s="197">
        <v>1020403</v>
      </c>
      <c r="B28" s="190" t="s">
        <v>824</v>
      </c>
      <c r="C28" s="206"/>
      <c r="D28" s="207">
        <v>2</v>
      </c>
      <c r="E28" s="192" t="str">
        <f t="shared" si="0"/>
        <v/>
      </c>
    </row>
    <row r="29" s="120" customFormat="1" ht="28" customHeight="1" spans="1:5">
      <c r="A29" s="197">
        <v>1020402</v>
      </c>
      <c r="B29" s="190" t="s">
        <v>825</v>
      </c>
      <c r="C29" s="207"/>
      <c r="D29" s="207"/>
      <c r="E29" s="192" t="str">
        <f t="shared" si="0"/>
        <v/>
      </c>
    </row>
    <row r="30" s="120" customFormat="1" ht="28" customHeight="1" spans="1:5">
      <c r="A30" s="197">
        <v>1020499</v>
      </c>
      <c r="B30" s="190" t="s">
        <v>826</v>
      </c>
      <c r="C30" s="206">
        <v>1</v>
      </c>
      <c r="D30" s="207">
        <v>1</v>
      </c>
      <c r="E30" s="192">
        <f t="shared" si="0"/>
        <v>1</v>
      </c>
    </row>
    <row r="31" s="120" customFormat="1" ht="28" customHeight="1" spans="1:5">
      <c r="A31" s="197">
        <v>1101704</v>
      </c>
      <c r="B31" s="190" t="s">
        <v>832</v>
      </c>
      <c r="C31" s="207">
        <v>741</v>
      </c>
      <c r="D31" s="207">
        <v>1082</v>
      </c>
      <c r="E31" s="192">
        <f t="shared" si="0"/>
        <v>1.46</v>
      </c>
    </row>
    <row r="32" s="120" customFormat="1" ht="28" customHeight="1" spans="1:5">
      <c r="A32" s="197">
        <v>10210</v>
      </c>
      <c r="B32" s="187" t="s">
        <v>833</v>
      </c>
      <c r="C32" s="205">
        <f>SUM(C33:C39)</f>
        <v>10772</v>
      </c>
      <c r="D32" s="205">
        <f>SUM(D33:D39)</f>
        <v>20294</v>
      </c>
      <c r="E32" s="189">
        <f t="shared" si="0"/>
        <v>1.884</v>
      </c>
    </row>
    <row r="33" s="120" customFormat="1" ht="28" customHeight="1" spans="1:5">
      <c r="A33" s="197">
        <v>1021001</v>
      </c>
      <c r="B33" s="190" t="s">
        <v>823</v>
      </c>
      <c r="C33" s="199">
        <v>3007</v>
      </c>
      <c r="D33" s="207">
        <v>3299</v>
      </c>
      <c r="E33" s="192">
        <f t="shared" si="0"/>
        <v>1.097</v>
      </c>
    </row>
    <row r="34" s="120" customFormat="1" ht="28" customHeight="1" spans="1:5">
      <c r="A34" s="197">
        <v>1021003</v>
      </c>
      <c r="B34" s="190" t="s">
        <v>824</v>
      </c>
      <c r="C34" s="199">
        <v>425</v>
      </c>
      <c r="D34" s="207">
        <v>575</v>
      </c>
      <c r="E34" s="192">
        <f t="shared" si="0"/>
        <v>1.353</v>
      </c>
    </row>
    <row r="35" s="120" customFormat="1" ht="28" customHeight="1" spans="1:5">
      <c r="A35" s="197">
        <v>1021002</v>
      </c>
      <c r="B35" s="190" t="s">
        <v>825</v>
      </c>
      <c r="C35" s="199">
        <v>6391</v>
      </c>
      <c r="D35" s="207">
        <v>7332</v>
      </c>
      <c r="E35" s="192">
        <f t="shared" si="0"/>
        <v>1.147</v>
      </c>
    </row>
    <row r="36" s="120" customFormat="1" ht="28" customHeight="1" spans="1:5">
      <c r="A36" s="197">
        <v>1021004</v>
      </c>
      <c r="B36" s="190" t="s">
        <v>834</v>
      </c>
      <c r="C36" s="199">
        <v>949</v>
      </c>
      <c r="D36" s="207">
        <v>621</v>
      </c>
      <c r="E36" s="192">
        <f t="shared" si="0"/>
        <v>0.654</v>
      </c>
    </row>
    <row r="37" s="120" customFormat="1" ht="28" customHeight="1" spans="1:5">
      <c r="A37" s="197">
        <v>1021099</v>
      </c>
      <c r="B37" s="190" t="s">
        <v>835</v>
      </c>
      <c r="C37" s="206"/>
      <c r="D37" s="207">
        <v>345</v>
      </c>
      <c r="E37" s="192" t="str">
        <f t="shared" si="0"/>
        <v/>
      </c>
    </row>
    <row r="38" s="120" customFormat="1" ht="28" customHeight="1" spans="1:5">
      <c r="A38" s="197">
        <v>1101604</v>
      </c>
      <c r="B38" s="190" t="s">
        <v>836</v>
      </c>
      <c r="C38" s="206"/>
      <c r="D38" s="207">
        <v>9</v>
      </c>
      <c r="E38" s="192"/>
    </row>
    <row r="39" s="120" customFormat="1" ht="28" customHeight="1" spans="1:5">
      <c r="A39" s="197">
        <v>1101704</v>
      </c>
      <c r="B39" s="190" t="s">
        <v>837</v>
      </c>
      <c r="C39" s="206"/>
      <c r="D39" s="207">
        <v>8113</v>
      </c>
      <c r="E39" s="192" t="str">
        <f t="shared" ref="E39:E45" si="1">IF(AND(C39&lt;&gt;0,D39&lt;&gt;0),D39/C39,"")</f>
        <v/>
      </c>
    </row>
    <row r="40" s="120" customFormat="1" ht="28" customHeight="1" spans="1:5">
      <c r="A40" s="197"/>
      <c r="B40" s="204" t="s">
        <v>838</v>
      </c>
      <c r="C40" s="205">
        <f>SUM(C41:C47)</f>
        <v>50462</v>
      </c>
      <c r="D40" s="205">
        <f>SUM(D41:D47)</f>
        <v>62683</v>
      </c>
      <c r="E40" s="189">
        <f t="shared" si="1"/>
        <v>1.242</v>
      </c>
    </row>
    <row r="41" s="120" customFormat="1" ht="28" customHeight="1" spans="1:5">
      <c r="A41" s="197"/>
      <c r="B41" s="179" t="s">
        <v>839</v>
      </c>
      <c r="C41" s="207">
        <v>30099</v>
      </c>
      <c r="D41" s="207">
        <f t="shared" ref="D41:D43" si="2">SUM(D7+D14+D20+D27+D33)</f>
        <v>30260</v>
      </c>
      <c r="E41" s="208">
        <f t="shared" si="1"/>
        <v>1.005</v>
      </c>
    </row>
    <row r="42" s="120" customFormat="1" ht="28" customHeight="1" spans="1:5">
      <c r="A42" s="197"/>
      <c r="B42" s="179" t="s">
        <v>840</v>
      </c>
      <c r="C42" s="207">
        <v>481</v>
      </c>
      <c r="D42" s="207">
        <f t="shared" si="2"/>
        <v>1690</v>
      </c>
      <c r="E42" s="208">
        <f t="shared" si="1"/>
        <v>3.514</v>
      </c>
    </row>
    <row r="43" s="120" customFormat="1" ht="28" customHeight="1" spans="1:5">
      <c r="A43" s="197"/>
      <c r="B43" s="179" t="s">
        <v>841</v>
      </c>
      <c r="C43" s="207">
        <v>7058</v>
      </c>
      <c r="D43" s="207">
        <f t="shared" si="2"/>
        <v>7432</v>
      </c>
      <c r="E43" s="208">
        <f t="shared" si="1"/>
        <v>1.053</v>
      </c>
    </row>
    <row r="44" s="120" customFormat="1" ht="28" customHeight="1" spans="1:5">
      <c r="A44" s="197"/>
      <c r="B44" s="179" t="s">
        <v>842</v>
      </c>
      <c r="C44" s="207">
        <v>949</v>
      </c>
      <c r="D44" s="207">
        <f>SUM(D10+D17+D23+D30+D37+D36)</f>
        <v>968</v>
      </c>
      <c r="E44" s="208">
        <f t="shared" si="1"/>
        <v>1.02</v>
      </c>
    </row>
    <row r="45" s="120" customFormat="1" ht="28" customHeight="1" spans="1:5">
      <c r="A45" s="197"/>
      <c r="B45" s="179" t="s">
        <v>843</v>
      </c>
      <c r="C45" s="207">
        <v>11308</v>
      </c>
      <c r="D45" s="207">
        <f>SUM(D11+D18+D24+D39)</f>
        <v>9324</v>
      </c>
      <c r="E45" s="208">
        <f t="shared" si="1"/>
        <v>0.825</v>
      </c>
    </row>
    <row r="46" s="120" customFormat="1" ht="28" customHeight="1" spans="1:5">
      <c r="A46" s="197"/>
      <c r="B46" s="179" t="s">
        <v>844</v>
      </c>
      <c r="C46" s="207">
        <v>8</v>
      </c>
      <c r="D46" s="207"/>
      <c r="E46" s="208"/>
    </row>
    <row r="47" s="120" customFormat="1" ht="28" customHeight="1" spans="1:5">
      <c r="A47" s="197"/>
      <c r="B47" s="179" t="s">
        <v>845</v>
      </c>
      <c r="C47" s="207">
        <v>559</v>
      </c>
      <c r="D47" s="207">
        <f>SUM(D12,D25,D31,D38)</f>
        <v>13009</v>
      </c>
      <c r="E47" s="208">
        <f>IF(AND(C47&lt;&gt;0,D47&lt;&gt;0),D47/C47,"")</f>
        <v>23.272</v>
      </c>
    </row>
  </sheetData>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0" fitToHeight="0" orientation="portrait" useFirstPageNumber="1" horizontalDpi="600"/>
  <headerFooter alignWithMargins="0">
    <oddFooter>&amp;C第 &amp;P+54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50"/>
  </sheetPr>
  <dimension ref="A1:E42"/>
  <sheetViews>
    <sheetView showZeros="0" workbookViewId="0">
      <selection activeCell="A43" sqref="$A43:$XFD1048576"/>
    </sheetView>
  </sheetViews>
  <sheetFormatPr defaultColWidth="8.875" defaultRowHeight="15.75" outlineLevelCol="4"/>
  <cols>
    <col min="1" max="1" width="12.9833333333333" style="194" customWidth="1"/>
    <col min="2" max="2" width="39.25" style="120" customWidth="1"/>
    <col min="3" max="5" width="17.375" style="120" customWidth="1"/>
    <col min="6" max="16384" width="8.875" style="194"/>
  </cols>
  <sheetData>
    <row r="1" s="117" customFormat="1" ht="20" customHeight="1" spans="1:4">
      <c r="A1" s="182" t="s">
        <v>848</v>
      </c>
      <c r="C1" s="122"/>
      <c r="D1" s="122"/>
    </row>
    <row r="2" s="118" customFormat="1" ht="30" customHeight="1" spans="1:5">
      <c r="A2" s="123" t="s">
        <v>849</v>
      </c>
      <c r="B2" s="123"/>
      <c r="C2" s="123"/>
      <c r="D2" s="123"/>
      <c r="E2" s="123"/>
    </row>
    <row r="3" s="117" customFormat="1" ht="20" customHeight="1" spans="1:5">
      <c r="A3" s="124"/>
      <c r="C3" s="122"/>
      <c r="D3" s="122"/>
      <c r="E3" s="32" t="s">
        <v>2</v>
      </c>
    </row>
    <row r="4" s="181" customFormat="1" ht="20" customHeight="1" spans="1:5">
      <c r="A4" s="195" t="s">
        <v>3</v>
      </c>
      <c r="B4" s="183" t="s">
        <v>4</v>
      </c>
      <c r="C4" s="184" t="s">
        <v>821</v>
      </c>
      <c r="D4" s="184" t="s">
        <v>513</v>
      </c>
      <c r="E4" s="184" t="s">
        <v>7</v>
      </c>
    </row>
    <row r="5" s="181" customFormat="1" ht="20" customHeight="1" spans="1:5">
      <c r="A5" s="196"/>
      <c r="B5" s="185"/>
      <c r="C5" s="186"/>
      <c r="D5" s="186"/>
      <c r="E5" s="186"/>
    </row>
    <row r="6" s="120" customFormat="1" ht="28" customHeight="1" spans="1:5">
      <c r="A6" s="197">
        <v>20901</v>
      </c>
      <c r="B6" s="198" t="s">
        <v>850</v>
      </c>
      <c r="C6" s="188">
        <f>SUM(C7:C11)</f>
        <v>20906</v>
      </c>
      <c r="D6" s="188">
        <f>SUM(D7:D11)</f>
        <v>21460</v>
      </c>
      <c r="E6" s="189">
        <f t="shared" ref="E6:E41" si="0">IF(AND(C6&lt;&gt;0,D6&lt;&gt;0),D6/C6,"")</f>
        <v>1.026</v>
      </c>
    </row>
    <row r="7" s="120" customFormat="1" ht="28" customHeight="1" spans="1:5">
      <c r="A7" s="197">
        <v>2090101</v>
      </c>
      <c r="B7" s="190" t="s">
        <v>851</v>
      </c>
      <c r="C7" s="199">
        <v>9744</v>
      </c>
      <c r="D7" s="200">
        <v>10465</v>
      </c>
      <c r="E7" s="192">
        <f t="shared" si="0"/>
        <v>1.074</v>
      </c>
    </row>
    <row r="8" s="120" customFormat="1" ht="28" customHeight="1" spans="1:5">
      <c r="A8" s="197">
        <v>2090103</v>
      </c>
      <c r="B8" s="190" t="s">
        <v>852</v>
      </c>
      <c r="C8" s="199">
        <v>543</v>
      </c>
      <c r="D8" s="200">
        <v>391</v>
      </c>
      <c r="E8" s="192">
        <f t="shared" si="0"/>
        <v>0.72</v>
      </c>
    </row>
    <row r="9" s="120" customFormat="1" ht="28" customHeight="1" spans="1:5">
      <c r="A9" s="197">
        <v>2090199</v>
      </c>
      <c r="B9" s="190" t="s">
        <v>853</v>
      </c>
      <c r="C9" s="199"/>
      <c r="D9" s="200">
        <v>43</v>
      </c>
      <c r="E9" s="192" t="str">
        <f t="shared" si="0"/>
        <v/>
      </c>
    </row>
    <row r="10" s="120" customFormat="1" ht="28" customHeight="1" spans="1:5">
      <c r="A10" s="197">
        <v>2301701</v>
      </c>
      <c r="B10" s="190" t="s">
        <v>854</v>
      </c>
      <c r="C10" s="199"/>
      <c r="D10" s="200">
        <v>180</v>
      </c>
      <c r="E10" s="192" t="str">
        <f t="shared" si="0"/>
        <v/>
      </c>
    </row>
    <row r="11" s="120" customFormat="1" ht="28" customHeight="1" spans="1:5">
      <c r="A11" s="197">
        <v>2301901</v>
      </c>
      <c r="B11" s="190" t="s">
        <v>855</v>
      </c>
      <c r="C11" s="191">
        <v>10619</v>
      </c>
      <c r="D11" s="200">
        <v>10381</v>
      </c>
      <c r="E11" s="192">
        <f t="shared" si="0"/>
        <v>0.978</v>
      </c>
    </row>
    <row r="12" s="120" customFormat="1" ht="28" customHeight="1" spans="1:5">
      <c r="A12" s="197">
        <v>20911</v>
      </c>
      <c r="B12" s="198" t="s">
        <v>856</v>
      </c>
      <c r="C12" s="188">
        <f>SUM(C13:C15)</f>
        <v>14944</v>
      </c>
      <c r="D12" s="188">
        <f>SUM(D13:D15)</f>
        <v>17196</v>
      </c>
      <c r="E12" s="189">
        <f t="shared" si="0"/>
        <v>1.151</v>
      </c>
    </row>
    <row r="13" s="120" customFormat="1" ht="28" customHeight="1" spans="1:5">
      <c r="A13" s="197">
        <v>2091101</v>
      </c>
      <c r="B13" s="190" t="s">
        <v>851</v>
      </c>
      <c r="C13" s="199">
        <v>14934</v>
      </c>
      <c r="D13" s="200">
        <v>17179</v>
      </c>
      <c r="E13" s="192">
        <f t="shared" si="0"/>
        <v>1.15</v>
      </c>
    </row>
    <row r="14" s="120" customFormat="1" ht="28" customHeight="1" spans="1:5">
      <c r="A14" s="197">
        <v>2091199</v>
      </c>
      <c r="B14" s="190" t="s">
        <v>857</v>
      </c>
      <c r="C14" s="199">
        <v>10</v>
      </c>
      <c r="D14" s="200">
        <v>7</v>
      </c>
      <c r="E14" s="192">
        <f t="shared" si="0"/>
        <v>0.7</v>
      </c>
    </row>
    <row r="15" s="120" customFormat="1" ht="28" customHeight="1" spans="1:5">
      <c r="A15" s="197">
        <v>2301705</v>
      </c>
      <c r="B15" s="190" t="s">
        <v>858</v>
      </c>
      <c r="C15" s="191"/>
      <c r="D15" s="200">
        <v>10</v>
      </c>
      <c r="E15" s="192" t="str">
        <f t="shared" si="0"/>
        <v/>
      </c>
    </row>
    <row r="16" s="120" customFormat="1" ht="28" customHeight="1" spans="1:5">
      <c r="A16" s="197">
        <v>20902</v>
      </c>
      <c r="B16" s="198" t="s">
        <v>859</v>
      </c>
      <c r="C16" s="188">
        <f>SUM(C17:C25)</f>
        <v>1135</v>
      </c>
      <c r="D16" s="188">
        <f>SUM(D17:D25)</f>
        <v>1609</v>
      </c>
      <c r="E16" s="189">
        <f t="shared" si="0"/>
        <v>1.418</v>
      </c>
    </row>
    <row r="17" s="120" customFormat="1" ht="28" customHeight="1" spans="1:5">
      <c r="A17" s="197">
        <v>2090201</v>
      </c>
      <c r="B17" s="190" t="s">
        <v>860</v>
      </c>
      <c r="C17" s="199">
        <v>619</v>
      </c>
      <c r="D17" s="200">
        <v>712</v>
      </c>
      <c r="E17" s="192">
        <f t="shared" si="0"/>
        <v>1.15</v>
      </c>
    </row>
    <row r="18" s="120" customFormat="1" ht="28" customHeight="1" spans="1:5">
      <c r="A18" s="197">
        <v>2090202</v>
      </c>
      <c r="B18" s="201" t="s">
        <v>861</v>
      </c>
      <c r="C18" s="199"/>
      <c r="D18" s="200">
        <v>26</v>
      </c>
      <c r="E18" s="192" t="str">
        <f t="shared" si="0"/>
        <v/>
      </c>
    </row>
    <row r="19" s="120" customFormat="1" ht="28" customHeight="1" spans="1:5">
      <c r="A19" s="197">
        <v>2090206</v>
      </c>
      <c r="B19" s="201" t="s">
        <v>862</v>
      </c>
      <c r="C19" s="199">
        <v>109</v>
      </c>
      <c r="D19" s="200">
        <v>5</v>
      </c>
      <c r="E19" s="192">
        <f t="shared" si="0"/>
        <v>0.046</v>
      </c>
    </row>
    <row r="20" s="120" customFormat="1" ht="28" customHeight="1" spans="1:5">
      <c r="A20" s="197">
        <v>2090203</v>
      </c>
      <c r="B20" s="201" t="s">
        <v>863</v>
      </c>
      <c r="C20" s="191"/>
      <c r="D20" s="200">
        <v>86</v>
      </c>
      <c r="E20" s="192" t="str">
        <f t="shared" si="0"/>
        <v/>
      </c>
    </row>
    <row r="21" s="120" customFormat="1" ht="28" customHeight="1" spans="1:5">
      <c r="A21" s="197">
        <v>2090205</v>
      </c>
      <c r="B21" s="190" t="s">
        <v>864</v>
      </c>
      <c r="C21" s="191"/>
      <c r="D21" s="200">
        <v>8</v>
      </c>
      <c r="E21" s="192" t="str">
        <f t="shared" si="0"/>
        <v/>
      </c>
    </row>
    <row r="22" s="120" customFormat="1" ht="28" customHeight="1" spans="1:5">
      <c r="A22" s="197">
        <v>2090210</v>
      </c>
      <c r="B22" s="190" t="s">
        <v>865</v>
      </c>
      <c r="C22" s="202"/>
      <c r="D22" s="200"/>
      <c r="E22" s="192" t="str">
        <f t="shared" si="0"/>
        <v/>
      </c>
    </row>
    <row r="23" s="120" customFormat="1" ht="28" customHeight="1" spans="1:5">
      <c r="A23" s="197">
        <v>2090299</v>
      </c>
      <c r="B23" s="190" t="s">
        <v>866</v>
      </c>
      <c r="C23" s="191"/>
      <c r="D23" s="200">
        <v>2</v>
      </c>
      <c r="E23" s="192" t="str">
        <f t="shared" si="0"/>
        <v/>
      </c>
    </row>
    <row r="24" s="120" customFormat="1" ht="28" customHeight="1" spans="1:5">
      <c r="A24" s="197">
        <v>2301702</v>
      </c>
      <c r="B24" s="190" t="s">
        <v>867</v>
      </c>
      <c r="C24" s="200"/>
      <c r="D24" s="200"/>
      <c r="E24" s="192" t="str">
        <f t="shared" si="0"/>
        <v/>
      </c>
    </row>
    <row r="25" s="120" customFormat="1" ht="28" customHeight="1" spans="1:5">
      <c r="A25" s="197">
        <v>2301902</v>
      </c>
      <c r="B25" s="190" t="s">
        <v>868</v>
      </c>
      <c r="C25" s="200">
        <v>407</v>
      </c>
      <c r="D25" s="200">
        <v>770</v>
      </c>
      <c r="E25" s="192">
        <f t="shared" si="0"/>
        <v>1.892</v>
      </c>
    </row>
    <row r="26" s="120" customFormat="1" ht="28" customHeight="1" spans="1:5">
      <c r="A26" s="197">
        <v>20904</v>
      </c>
      <c r="B26" s="198" t="s">
        <v>869</v>
      </c>
      <c r="C26" s="188">
        <f>SUM(C27:C30)</f>
        <v>1506</v>
      </c>
      <c r="D26" s="188">
        <f>SUM(D27:D30)</f>
        <v>1971</v>
      </c>
      <c r="E26" s="189">
        <f t="shared" si="0"/>
        <v>1.309</v>
      </c>
    </row>
    <row r="27" s="120" customFormat="1" ht="28" customHeight="1" spans="1:5">
      <c r="A27" s="197">
        <v>2090401</v>
      </c>
      <c r="B27" s="190" t="s">
        <v>870</v>
      </c>
      <c r="C27" s="191">
        <v>741</v>
      </c>
      <c r="D27" s="200">
        <v>1082</v>
      </c>
      <c r="E27" s="192">
        <f t="shared" si="0"/>
        <v>1.46</v>
      </c>
    </row>
    <row r="28" s="120" customFormat="1" ht="28" customHeight="1" spans="1:5">
      <c r="A28" s="197">
        <v>2090402</v>
      </c>
      <c r="B28" s="190" t="s">
        <v>871</v>
      </c>
      <c r="C28" s="202"/>
      <c r="D28" s="200"/>
      <c r="E28" s="192" t="str">
        <f t="shared" si="0"/>
        <v/>
      </c>
    </row>
    <row r="29" s="120" customFormat="1" ht="28" customHeight="1" spans="1:5">
      <c r="A29" s="197">
        <v>2090499</v>
      </c>
      <c r="B29" s="190" t="s">
        <v>853</v>
      </c>
      <c r="C29" s="200"/>
      <c r="D29" s="200"/>
      <c r="E29" s="192" t="str">
        <f t="shared" si="0"/>
        <v/>
      </c>
    </row>
    <row r="30" s="120" customFormat="1" ht="28" customHeight="1" spans="1:5">
      <c r="A30" s="197">
        <v>2301904</v>
      </c>
      <c r="B30" s="190" t="s">
        <v>872</v>
      </c>
      <c r="C30" s="200">
        <v>765</v>
      </c>
      <c r="D30" s="200">
        <v>889</v>
      </c>
      <c r="E30" s="192">
        <f t="shared" si="0"/>
        <v>1.162</v>
      </c>
    </row>
    <row r="31" s="120" customFormat="1" ht="28" customHeight="1" spans="1:5">
      <c r="A31" s="197">
        <v>20910</v>
      </c>
      <c r="B31" s="198" t="s">
        <v>873</v>
      </c>
      <c r="C31" s="188">
        <f>SUM(C32:C37)</f>
        <v>7542</v>
      </c>
      <c r="D31" s="188">
        <f>SUM(D32:D37)</f>
        <v>22298</v>
      </c>
      <c r="E31" s="189">
        <f t="shared" si="0"/>
        <v>2.957</v>
      </c>
    </row>
    <row r="32" s="120" customFormat="1" ht="28" customHeight="1" spans="1:5">
      <c r="A32" s="197">
        <v>2091001</v>
      </c>
      <c r="B32" s="190" t="s">
        <v>874</v>
      </c>
      <c r="C32" s="199">
        <v>7529</v>
      </c>
      <c r="D32" s="200">
        <v>6554</v>
      </c>
      <c r="E32" s="192">
        <f t="shared" si="0"/>
        <v>0.871</v>
      </c>
    </row>
    <row r="33" s="120" customFormat="1" ht="28" customHeight="1" spans="1:5">
      <c r="A33" s="197">
        <v>2091002</v>
      </c>
      <c r="B33" s="190" t="s">
        <v>875</v>
      </c>
      <c r="C33" s="199"/>
      <c r="D33" s="200">
        <v>1224</v>
      </c>
      <c r="E33" s="192" t="str">
        <f t="shared" si="0"/>
        <v/>
      </c>
    </row>
    <row r="34" s="120" customFormat="1" ht="28" customHeight="1" spans="1:5">
      <c r="A34" s="197">
        <v>2091003</v>
      </c>
      <c r="B34" s="203" t="s">
        <v>876</v>
      </c>
      <c r="C34" s="199">
        <v>13</v>
      </c>
      <c r="D34" s="200">
        <v>325</v>
      </c>
      <c r="E34" s="192">
        <f t="shared" si="0"/>
        <v>25</v>
      </c>
    </row>
    <row r="35" s="120" customFormat="1" ht="28" customHeight="1" spans="1:5">
      <c r="A35" s="197">
        <v>2091099</v>
      </c>
      <c r="B35" s="190" t="s">
        <v>877</v>
      </c>
      <c r="C35" s="200"/>
      <c r="D35" s="200"/>
      <c r="E35" s="192" t="str">
        <f t="shared" si="0"/>
        <v/>
      </c>
    </row>
    <row r="36" s="120" customFormat="1" ht="28" customHeight="1" spans="1:5">
      <c r="A36" s="197"/>
      <c r="B36" s="190" t="s">
        <v>855</v>
      </c>
      <c r="C36" s="200"/>
      <c r="D36" s="200">
        <v>14185</v>
      </c>
      <c r="E36" s="192"/>
    </row>
    <row r="37" s="120" customFormat="1" ht="28" customHeight="1" spans="1:5">
      <c r="A37" s="197">
        <v>2301704</v>
      </c>
      <c r="B37" s="190" t="s">
        <v>878</v>
      </c>
      <c r="C37" s="191"/>
      <c r="D37" s="200">
        <v>10</v>
      </c>
      <c r="E37" s="192" t="str">
        <f t="shared" ref="E37:E42" si="1">IF(AND(C37&lt;&gt;0,D37&lt;&gt;0),D37/C37,"")</f>
        <v/>
      </c>
    </row>
    <row r="38" s="120" customFormat="1" ht="28" customHeight="1" spans="1:5">
      <c r="A38" s="197"/>
      <c r="B38" s="204" t="s">
        <v>879</v>
      </c>
      <c r="C38" s="188">
        <f>SUM(C39:C42)</f>
        <v>46033</v>
      </c>
      <c r="D38" s="188">
        <f>SUM(D39:D42)</f>
        <v>64534</v>
      </c>
      <c r="E38" s="189">
        <f t="shared" si="1"/>
        <v>1.402</v>
      </c>
    </row>
    <row r="39" s="120" customFormat="1" ht="28" customHeight="1" spans="1:5">
      <c r="A39" s="197"/>
      <c r="B39" s="190" t="s">
        <v>870</v>
      </c>
      <c r="C39" s="200">
        <f>SUM(C7+C8+C13+C17+C18+C19+C20+C21+C22+C27+C28+C32+C33+C34)</f>
        <v>34232</v>
      </c>
      <c r="D39" s="200">
        <f>SUM(D7+D8+D13+D17+D18+D19+D20+D21+D22+D27+D28+D32+D33+D34)</f>
        <v>38057</v>
      </c>
      <c r="E39" s="192">
        <f t="shared" si="1"/>
        <v>1.112</v>
      </c>
    </row>
    <row r="40" s="120" customFormat="1" ht="28" customHeight="1" spans="1:5">
      <c r="A40" s="197"/>
      <c r="B40" s="190" t="s">
        <v>857</v>
      </c>
      <c r="C40" s="200">
        <f>SUM(C9+C14+C23+C29+C35)</f>
        <v>10</v>
      </c>
      <c r="D40" s="200">
        <f>SUM(D9+D14+D23+D29+D35)</f>
        <v>52</v>
      </c>
      <c r="E40" s="192">
        <f t="shared" si="1"/>
        <v>5.2</v>
      </c>
    </row>
    <row r="41" s="120" customFormat="1" ht="28" customHeight="1" spans="1:5">
      <c r="A41" s="197"/>
      <c r="B41" s="190" t="s">
        <v>858</v>
      </c>
      <c r="C41" s="200">
        <f>SUM(C10+C15+C24+C37)</f>
        <v>0</v>
      </c>
      <c r="D41" s="200">
        <f>SUM(D10+D15+D24+D37)</f>
        <v>200</v>
      </c>
      <c r="E41" s="192" t="str">
        <f t="shared" si="1"/>
        <v/>
      </c>
    </row>
    <row r="42" s="120" customFormat="1" ht="28" customHeight="1" spans="1:5">
      <c r="A42" s="197"/>
      <c r="B42" s="190" t="s">
        <v>880</v>
      </c>
      <c r="C42" s="200">
        <f>SUM(C11+C25+C30)</f>
        <v>11791</v>
      </c>
      <c r="D42" s="200">
        <f>SUM(D11+D25+D30+D36)</f>
        <v>26225</v>
      </c>
      <c r="E42" s="192">
        <f t="shared" si="1"/>
        <v>2.224</v>
      </c>
    </row>
  </sheetData>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0" fitToHeight="0" orientation="portrait" useFirstPageNumber="1" horizontalDpi="600"/>
  <headerFooter alignWithMargins="0">
    <oddFooter>&amp;C第 &amp;P+55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E42"/>
  <sheetViews>
    <sheetView showZeros="0" workbookViewId="0">
      <selection activeCell="A43" sqref="$A43:$XFD1048576"/>
    </sheetView>
  </sheetViews>
  <sheetFormatPr defaultColWidth="8.875" defaultRowHeight="15.75" outlineLevelCol="4"/>
  <cols>
    <col min="1" max="1" width="12.9833333333333" style="194" customWidth="1"/>
    <col min="2" max="2" width="39.25" style="120" customWidth="1"/>
    <col min="3" max="5" width="17.375" style="120" customWidth="1"/>
    <col min="6" max="16384" width="8.875" style="194"/>
  </cols>
  <sheetData>
    <row r="1" s="117" customFormat="1" ht="20" customHeight="1" spans="1:4">
      <c r="A1" s="182" t="s">
        <v>881</v>
      </c>
      <c r="C1" s="122"/>
      <c r="D1" s="122"/>
    </row>
    <row r="2" s="118" customFormat="1" ht="30" customHeight="1" spans="1:5">
      <c r="A2" s="123" t="s">
        <v>882</v>
      </c>
      <c r="B2" s="123"/>
      <c r="C2" s="123"/>
      <c r="D2" s="123"/>
      <c r="E2" s="123"/>
    </row>
    <row r="3" s="117" customFormat="1" ht="20" customHeight="1" spans="1:5">
      <c r="A3" s="124"/>
      <c r="C3" s="122"/>
      <c r="D3" s="122"/>
      <c r="E3" s="32" t="s">
        <v>2</v>
      </c>
    </row>
    <row r="4" s="181" customFormat="1" ht="20" customHeight="1" spans="1:5">
      <c r="A4" s="195" t="s">
        <v>3</v>
      </c>
      <c r="B4" s="183" t="s">
        <v>4</v>
      </c>
      <c r="C4" s="184" t="s">
        <v>821</v>
      </c>
      <c r="D4" s="184" t="s">
        <v>513</v>
      </c>
      <c r="E4" s="184" t="s">
        <v>7</v>
      </c>
    </row>
    <row r="5" s="181" customFormat="1" ht="20" customHeight="1" spans="1:5">
      <c r="A5" s="196"/>
      <c r="B5" s="185"/>
      <c r="C5" s="186"/>
      <c r="D5" s="186"/>
      <c r="E5" s="186"/>
    </row>
    <row r="6" s="120" customFormat="1" ht="28" customHeight="1" spans="1:5">
      <c r="A6" s="197">
        <v>20901</v>
      </c>
      <c r="B6" s="198" t="s">
        <v>850</v>
      </c>
      <c r="C6" s="188">
        <f>SUM(C7:C11)</f>
        <v>20906</v>
      </c>
      <c r="D6" s="188">
        <f>SUM(D7:D11)</f>
        <v>21460</v>
      </c>
      <c r="E6" s="189">
        <f t="shared" ref="E6:E35" si="0">IF(AND(C6&lt;&gt;0,D6&lt;&gt;0),D6/C6,"")</f>
        <v>1.026</v>
      </c>
    </row>
    <row r="7" s="120" customFormat="1" ht="28" customHeight="1" spans="1:5">
      <c r="A7" s="197">
        <v>2090101</v>
      </c>
      <c r="B7" s="190" t="s">
        <v>851</v>
      </c>
      <c r="C7" s="199">
        <v>9744</v>
      </c>
      <c r="D7" s="200">
        <v>10465</v>
      </c>
      <c r="E7" s="192">
        <f t="shared" si="0"/>
        <v>1.074</v>
      </c>
    </row>
    <row r="8" s="120" customFormat="1" ht="28" customHeight="1" spans="1:5">
      <c r="A8" s="197">
        <v>2090103</v>
      </c>
      <c r="B8" s="190" t="s">
        <v>852</v>
      </c>
      <c r="C8" s="199">
        <v>543</v>
      </c>
      <c r="D8" s="200">
        <v>391</v>
      </c>
      <c r="E8" s="192">
        <f t="shared" si="0"/>
        <v>0.72</v>
      </c>
    </row>
    <row r="9" s="120" customFormat="1" ht="28" customHeight="1" spans="1:5">
      <c r="A9" s="197">
        <v>2090199</v>
      </c>
      <c r="B9" s="190" t="s">
        <v>853</v>
      </c>
      <c r="C9" s="199"/>
      <c r="D9" s="200">
        <v>43</v>
      </c>
      <c r="E9" s="192" t="str">
        <f t="shared" si="0"/>
        <v/>
      </c>
    </row>
    <row r="10" s="120" customFormat="1" ht="28" customHeight="1" spans="1:5">
      <c r="A10" s="197">
        <v>2301701</v>
      </c>
      <c r="B10" s="190" t="s">
        <v>854</v>
      </c>
      <c r="C10" s="199"/>
      <c r="D10" s="200">
        <v>180</v>
      </c>
      <c r="E10" s="192" t="str">
        <f t="shared" si="0"/>
        <v/>
      </c>
    </row>
    <row r="11" s="120" customFormat="1" ht="28" customHeight="1" spans="1:5">
      <c r="A11" s="197">
        <v>2301901</v>
      </c>
      <c r="B11" s="190" t="s">
        <v>855</v>
      </c>
      <c r="C11" s="191">
        <v>10619</v>
      </c>
      <c r="D11" s="200">
        <v>10381</v>
      </c>
      <c r="E11" s="192">
        <f t="shared" si="0"/>
        <v>0.978</v>
      </c>
    </row>
    <row r="12" s="120" customFormat="1" ht="28" customHeight="1" spans="1:5">
      <c r="A12" s="197">
        <v>20911</v>
      </c>
      <c r="B12" s="198" t="s">
        <v>856</v>
      </c>
      <c r="C12" s="188">
        <f>SUM(C13:C15)</f>
        <v>14944</v>
      </c>
      <c r="D12" s="188">
        <f>SUM(D13:D15)</f>
        <v>17196</v>
      </c>
      <c r="E12" s="189">
        <f t="shared" si="0"/>
        <v>1.151</v>
      </c>
    </row>
    <row r="13" s="120" customFormat="1" ht="28" customHeight="1" spans="1:5">
      <c r="A13" s="197">
        <v>2091101</v>
      </c>
      <c r="B13" s="190" t="s">
        <v>851</v>
      </c>
      <c r="C13" s="199">
        <v>14934</v>
      </c>
      <c r="D13" s="200">
        <v>17179</v>
      </c>
      <c r="E13" s="192">
        <f t="shared" si="0"/>
        <v>1.15</v>
      </c>
    </row>
    <row r="14" s="120" customFormat="1" ht="28" customHeight="1" spans="1:5">
      <c r="A14" s="197">
        <v>2091199</v>
      </c>
      <c r="B14" s="190" t="s">
        <v>857</v>
      </c>
      <c r="C14" s="199">
        <v>10</v>
      </c>
      <c r="D14" s="200">
        <v>7</v>
      </c>
      <c r="E14" s="192">
        <f t="shared" si="0"/>
        <v>0.7</v>
      </c>
    </row>
    <row r="15" s="120" customFormat="1" ht="28" customHeight="1" spans="1:5">
      <c r="A15" s="197">
        <v>2301705</v>
      </c>
      <c r="B15" s="190" t="s">
        <v>858</v>
      </c>
      <c r="C15" s="191"/>
      <c r="D15" s="200">
        <v>10</v>
      </c>
      <c r="E15" s="192" t="str">
        <f t="shared" si="0"/>
        <v/>
      </c>
    </row>
    <row r="16" s="120" customFormat="1" ht="28" customHeight="1" spans="1:5">
      <c r="A16" s="197">
        <v>20902</v>
      </c>
      <c r="B16" s="198" t="s">
        <v>859</v>
      </c>
      <c r="C16" s="188">
        <f>SUM(C17:C25)</f>
        <v>1135</v>
      </c>
      <c r="D16" s="188">
        <f>SUM(D17:D25)</f>
        <v>1609</v>
      </c>
      <c r="E16" s="189">
        <f t="shared" si="0"/>
        <v>1.418</v>
      </c>
    </row>
    <row r="17" s="120" customFormat="1" ht="28" customHeight="1" spans="1:5">
      <c r="A17" s="197">
        <v>2090201</v>
      </c>
      <c r="B17" s="190" t="s">
        <v>860</v>
      </c>
      <c r="C17" s="199">
        <v>619</v>
      </c>
      <c r="D17" s="200">
        <v>712</v>
      </c>
      <c r="E17" s="192">
        <f t="shared" si="0"/>
        <v>1.15</v>
      </c>
    </row>
    <row r="18" s="120" customFormat="1" ht="28" customHeight="1" spans="1:5">
      <c r="A18" s="197">
        <v>2090202</v>
      </c>
      <c r="B18" s="201" t="s">
        <v>861</v>
      </c>
      <c r="C18" s="199"/>
      <c r="D18" s="200">
        <v>26</v>
      </c>
      <c r="E18" s="192" t="str">
        <f t="shared" si="0"/>
        <v/>
      </c>
    </row>
    <row r="19" s="120" customFormat="1" ht="28" customHeight="1" spans="1:5">
      <c r="A19" s="197">
        <v>2090206</v>
      </c>
      <c r="B19" s="201" t="s">
        <v>862</v>
      </c>
      <c r="C19" s="199">
        <v>109</v>
      </c>
      <c r="D19" s="200">
        <v>5</v>
      </c>
      <c r="E19" s="192">
        <f t="shared" si="0"/>
        <v>0.046</v>
      </c>
    </row>
    <row r="20" s="120" customFormat="1" ht="28" customHeight="1" spans="1:5">
      <c r="A20" s="197">
        <v>2090203</v>
      </c>
      <c r="B20" s="201" t="s">
        <v>863</v>
      </c>
      <c r="C20" s="191"/>
      <c r="D20" s="200">
        <v>86</v>
      </c>
      <c r="E20" s="192" t="str">
        <f t="shared" si="0"/>
        <v/>
      </c>
    </row>
    <row r="21" s="120" customFormat="1" ht="28" customHeight="1" spans="1:5">
      <c r="A21" s="197">
        <v>2090205</v>
      </c>
      <c r="B21" s="190" t="s">
        <v>864</v>
      </c>
      <c r="C21" s="191"/>
      <c r="D21" s="200">
        <v>8</v>
      </c>
      <c r="E21" s="192" t="str">
        <f t="shared" si="0"/>
        <v/>
      </c>
    </row>
    <row r="22" s="120" customFormat="1" ht="28" customHeight="1" spans="1:5">
      <c r="A22" s="197">
        <v>2090210</v>
      </c>
      <c r="B22" s="190" t="s">
        <v>865</v>
      </c>
      <c r="C22" s="202"/>
      <c r="D22" s="200"/>
      <c r="E22" s="192" t="str">
        <f t="shared" si="0"/>
        <v/>
      </c>
    </row>
    <row r="23" s="120" customFormat="1" ht="28" customHeight="1" spans="1:5">
      <c r="A23" s="197">
        <v>2090299</v>
      </c>
      <c r="B23" s="190" t="s">
        <v>866</v>
      </c>
      <c r="C23" s="191"/>
      <c r="D23" s="200">
        <v>2</v>
      </c>
      <c r="E23" s="192" t="str">
        <f t="shared" si="0"/>
        <v/>
      </c>
    </row>
    <row r="24" s="120" customFormat="1" ht="28" customHeight="1" spans="1:5">
      <c r="A24" s="197">
        <v>2301702</v>
      </c>
      <c r="B24" s="190" t="s">
        <v>867</v>
      </c>
      <c r="C24" s="200"/>
      <c r="D24" s="200"/>
      <c r="E24" s="192" t="str">
        <f t="shared" si="0"/>
        <v/>
      </c>
    </row>
    <row r="25" s="120" customFormat="1" ht="28" customHeight="1" spans="1:5">
      <c r="A25" s="197">
        <v>2301902</v>
      </c>
      <c r="B25" s="190" t="s">
        <v>868</v>
      </c>
      <c r="C25" s="200">
        <v>407</v>
      </c>
      <c r="D25" s="200">
        <v>770</v>
      </c>
      <c r="E25" s="192">
        <f t="shared" si="0"/>
        <v>1.892</v>
      </c>
    </row>
    <row r="26" s="120" customFormat="1" ht="28" customHeight="1" spans="1:5">
      <c r="A26" s="197">
        <v>20904</v>
      </c>
      <c r="B26" s="198" t="s">
        <v>869</v>
      </c>
      <c r="C26" s="188">
        <f>SUM(C27:C30)</f>
        <v>1506</v>
      </c>
      <c r="D26" s="188">
        <f>SUM(D27:D30)</f>
        <v>1971</v>
      </c>
      <c r="E26" s="189">
        <f t="shared" si="0"/>
        <v>1.309</v>
      </c>
    </row>
    <row r="27" s="120" customFormat="1" ht="28" customHeight="1" spans="1:5">
      <c r="A27" s="197">
        <v>2090401</v>
      </c>
      <c r="B27" s="190" t="s">
        <v>870</v>
      </c>
      <c r="C27" s="191">
        <v>741</v>
      </c>
      <c r="D27" s="200">
        <v>1082</v>
      </c>
      <c r="E27" s="192">
        <f t="shared" si="0"/>
        <v>1.46</v>
      </c>
    </row>
    <row r="28" s="120" customFormat="1" ht="28" customHeight="1" spans="1:5">
      <c r="A28" s="197">
        <v>2090402</v>
      </c>
      <c r="B28" s="190" t="s">
        <v>871</v>
      </c>
      <c r="C28" s="202"/>
      <c r="D28" s="200"/>
      <c r="E28" s="192" t="str">
        <f t="shared" si="0"/>
        <v/>
      </c>
    </row>
    <row r="29" s="120" customFormat="1" ht="28" customHeight="1" spans="1:5">
      <c r="A29" s="197">
        <v>2090499</v>
      </c>
      <c r="B29" s="190" t="s">
        <v>853</v>
      </c>
      <c r="C29" s="200"/>
      <c r="D29" s="200"/>
      <c r="E29" s="192" t="str">
        <f t="shared" si="0"/>
        <v/>
      </c>
    </row>
    <row r="30" s="120" customFormat="1" ht="28" customHeight="1" spans="1:5">
      <c r="A30" s="197">
        <v>2301904</v>
      </c>
      <c r="B30" s="190" t="s">
        <v>872</v>
      </c>
      <c r="C30" s="200">
        <v>765</v>
      </c>
      <c r="D30" s="200">
        <v>889</v>
      </c>
      <c r="E30" s="192">
        <f t="shared" si="0"/>
        <v>1.162</v>
      </c>
    </row>
    <row r="31" s="120" customFormat="1" ht="28" customHeight="1" spans="1:5">
      <c r="A31" s="197">
        <v>20910</v>
      </c>
      <c r="B31" s="198" t="s">
        <v>873</v>
      </c>
      <c r="C31" s="188">
        <f>SUM(C32:C37)</f>
        <v>7542</v>
      </c>
      <c r="D31" s="188">
        <f>SUM(D32:D37)</f>
        <v>22298</v>
      </c>
      <c r="E31" s="189">
        <f t="shared" si="0"/>
        <v>2.957</v>
      </c>
    </row>
    <row r="32" s="120" customFormat="1" ht="28" customHeight="1" spans="1:5">
      <c r="A32" s="197">
        <v>2091001</v>
      </c>
      <c r="B32" s="190" t="s">
        <v>874</v>
      </c>
      <c r="C32" s="199">
        <v>7529</v>
      </c>
      <c r="D32" s="200">
        <v>6554</v>
      </c>
      <c r="E32" s="192">
        <f t="shared" si="0"/>
        <v>0.871</v>
      </c>
    </row>
    <row r="33" s="120" customFormat="1" ht="28" customHeight="1" spans="1:5">
      <c r="A33" s="197">
        <v>2091002</v>
      </c>
      <c r="B33" s="190" t="s">
        <v>875</v>
      </c>
      <c r="C33" s="199"/>
      <c r="D33" s="200">
        <v>1224</v>
      </c>
      <c r="E33" s="192" t="str">
        <f t="shared" si="0"/>
        <v/>
      </c>
    </row>
    <row r="34" s="120" customFormat="1" ht="28" customHeight="1" spans="1:5">
      <c r="A34" s="197">
        <v>2091003</v>
      </c>
      <c r="B34" s="203" t="s">
        <v>876</v>
      </c>
      <c r="C34" s="199">
        <v>13</v>
      </c>
      <c r="D34" s="200">
        <v>325</v>
      </c>
      <c r="E34" s="192">
        <f t="shared" si="0"/>
        <v>25</v>
      </c>
    </row>
    <row r="35" s="120" customFormat="1" ht="28" customHeight="1" spans="1:5">
      <c r="A35" s="197">
        <v>2091099</v>
      </c>
      <c r="B35" s="190" t="s">
        <v>877</v>
      </c>
      <c r="C35" s="200"/>
      <c r="D35" s="200"/>
      <c r="E35" s="192" t="str">
        <f t="shared" si="0"/>
        <v/>
      </c>
    </row>
    <row r="36" s="120" customFormat="1" ht="28" customHeight="1" spans="1:5">
      <c r="A36" s="197"/>
      <c r="B36" s="190" t="s">
        <v>855</v>
      </c>
      <c r="C36" s="200"/>
      <c r="D36" s="200">
        <v>14185</v>
      </c>
      <c r="E36" s="192"/>
    </row>
    <row r="37" s="120" customFormat="1" ht="28" customHeight="1" spans="1:5">
      <c r="A37" s="197">
        <v>2301704</v>
      </c>
      <c r="B37" s="190" t="s">
        <v>878</v>
      </c>
      <c r="C37" s="191"/>
      <c r="D37" s="200">
        <v>10</v>
      </c>
      <c r="E37" s="192" t="str">
        <f t="shared" ref="E37:E42" si="1">IF(AND(C37&lt;&gt;0,D37&lt;&gt;0),D37/C37,"")</f>
        <v/>
      </c>
    </row>
    <row r="38" s="120" customFormat="1" ht="28" customHeight="1" spans="1:5">
      <c r="A38" s="197"/>
      <c r="B38" s="204" t="s">
        <v>879</v>
      </c>
      <c r="C38" s="188">
        <f>SUM(C39:C42)</f>
        <v>46033</v>
      </c>
      <c r="D38" s="188">
        <f>SUM(D39:D42)</f>
        <v>64534</v>
      </c>
      <c r="E38" s="189">
        <f t="shared" si="1"/>
        <v>1.402</v>
      </c>
    </row>
    <row r="39" s="120" customFormat="1" ht="28" customHeight="1" spans="1:5">
      <c r="A39" s="197"/>
      <c r="B39" s="190" t="s">
        <v>870</v>
      </c>
      <c r="C39" s="200">
        <f>SUM(C7+C8+C13+C17+C18+C19+C20+C21+C22+C27+C28+C32+C33+C34)</f>
        <v>34232</v>
      </c>
      <c r="D39" s="200">
        <f>SUM(D7+D8+D13+D17+D18+D19+D20+D21+D22+D27+D28+D32+D33+D34)</f>
        <v>38057</v>
      </c>
      <c r="E39" s="192">
        <f t="shared" si="1"/>
        <v>1.112</v>
      </c>
    </row>
    <row r="40" s="120" customFormat="1" ht="28" customHeight="1" spans="1:5">
      <c r="A40" s="197"/>
      <c r="B40" s="190" t="s">
        <v>857</v>
      </c>
      <c r="C40" s="200">
        <f>SUM(C9+C14+C23+C29+C35)</f>
        <v>10</v>
      </c>
      <c r="D40" s="200">
        <f>SUM(D9+D14+D23+D29+D35)</f>
        <v>52</v>
      </c>
      <c r="E40" s="192">
        <f t="shared" si="1"/>
        <v>5.2</v>
      </c>
    </row>
    <row r="41" s="120" customFormat="1" ht="28" customHeight="1" spans="1:5">
      <c r="A41" s="197"/>
      <c r="B41" s="190" t="s">
        <v>858</v>
      </c>
      <c r="C41" s="200">
        <f>SUM(C10+C15+C24+C37)</f>
        <v>0</v>
      </c>
      <c r="D41" s="200">
        <f>SUM(D10+D15+D24+D37)</f>
        <v>200</v>
      </c>
      <c r="E41" s="192" t="str">
        <f t="shared" si="1"/>
        <v/>
      </c>
    </row>
    <row r="42" s="120" customFormat="1" ht="28" customHeight="1" spans="1:5">
      <c r="A42" s="197"/>
      <c r="B42" s="190" t="s">
        <v>880</v>
      </c>
      <c r="C42" s="200">
        <f>SUM(C11+C25+C30)</f>
        <v>11791</v>
      </c>
      <c r="D42" s="200">
        <f>SUM(D11+D25+D30+D36)</f>
        <v>26225</v>
      </c>
      <c r="E42" s="192">
        <f t="shared" si="1"/>
        <v>2.224</v>
      </c>
    </row>
  </sheetData>
  <mergeCells count="6">
    <mergeCell ref="A2:E2"/>
    <mergeCell ref="A4:A5"/>
    <mergeCell ref="B4:B5"/>
    <mergeCell ref="C4:C5"/>
    <mergeCell ref="D4:D5"/>
    <mergeCell ref="E4:E5"/>
  </mergeCells>
  <printOptions horizontalCentered="1"/>
  <pageMargins left="0.511805555555556" right="0.511805555555556" top="0.393055555555556" bottom="0.393055555555556" header="0.196527777777778" footer="0.196527777777778"/>
  <pageSetup paperSize="9" scale="80" fitToHeight="0" orientation="portrait" useFirstPageNumber="1" horizontalDpi="600"/>
  <headerFooter alignWithMargins="0">
    <oddFooter>&amp;C第 &amp;P+55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50"/>
    <pageSetUpPr fitToPage="1"/>
  </sheetPr>
  <dimension ref="A1:D23"/>
  <sheetViews>
    <sheetView showZeros="0" workbookViewId="0">
      <selection activeCell="A24" sqref="$A24:$XFD1048576"/>
    </sheetView>
  </sheetViews>
  <sheetFormatPr defaultColWidth="8.875" defaultRowHeight="15" outlineLevelCol="3"/>
  <cols>
    <col min="1" max="1" width="40.2416666666667" style="120" customWidth="1"/>
    <col min="2" max="2" width="15.2333333333333" style="120" customWidth="1"/>
    <col min="3" max="3" width="14.3916666666667" style="120" customWidth="1"/>
    <col min="4" max="4" width="15.0666666666667" style="120" customWidth="1"/>
    <col min="5" max="16384" width="8.875" style="120"/>
  </cols>
  <sheetData>
    <row r="1" s="117" customFormat="1" ht="20" customHeight="1" spans="1:4">
      <c r="A1" s="182" t="s">
        <v>883</v>
      </c>
      <c r="C1" s="122"/>
      <c r="D1" s="122"/>
    </row>
    <row r="2" s="118" customFormat="1" ht="30" customHeight="1" spans="1:4">
      <c r="A2" s="123" t="s">
        <v>884</v>
      </c>
      <c r="B2" s="123"/>
      <c r="C2" s="123"/>
      <c r="D2" s="123"/>
    </row>
    <row r="3" s="117" customFormat="1" ht="20" customHeight="1" spans="1:4">
      <c r="A3" s="124"/>
      <c r="C3" s="122"/>
      <c r="D3" s="125" t="s">
        <v>2</v>
      </c>
    </row>
    <row r="4" s="181" customFormat="1" ht="20" customHeight="1" spans="1:4">
      <c r="A4" s="183" t="s">
        <v>4</v>
      </c>
      <c r="B4" s="183" t="s">
        <v>821</v>
      </c>
      <c r="C4" s="183" t="s">
        <v>513</v>
      </c>
      <c r="D4" s="184" t="s">
        <v>7</v>
      </c>
    </row>
    <row r="5" s="181" customFormat="1" ht="20" customHeight="1" spans="1:4">
      <c r="A5" s="185"/>
      <c r="B5" s="185"/>
      <c r="C5" s="185"/>
      <c r="D5" s="186"/>
    </row>
    <row r="6" s="120" customFormat="1" ht="28" customHeight="1" spans="1:4">
      <c r="A6" s="187" t="s">
        <v>885</v>
      </c>
      <c r="B6" s="188">
        <f>B8</f>
        <v>1261</v>
      </c>
      <c r="C6" s="188">
        <f>C8</f>
        <v>1261</v>
      </c>
      <c r="D6" s="189">
        <f t="shared" ref="D6:D26" si="0">IF(AND(B6&lt;&gt;0,C6&lt;&gt;0),C6/B6,"")</f>
        <v>1</v>
      </c>
    </row>
    <row r="7" s="120" customFormat="1" ht="28" customHeight="1" spans="1:4">
      <c r="A7" s="190" t="s">
        <v>886</v>
      </c>
      <c r="B7" s="191">
        <v>-44</v>
      </c>
      <c r="C7" s="191"/>
      <c r="D7" s="192" t="str">
        <f t="shared" si="0"/>
        <v/>
      </c>
    </row>
    <row r="8" s="120" customFormat="1" ht="28" customHeight="1" spans="1:4">
      <c r="A8" s="190" t="s">
        <v>887</v>
      </c>
      <c r="B8" s="191">
        <v>1261</v>
      </c>
      <c r="C8" s="191">
        <v>1261</v>
      </c>
      <c r="D8" s="192">
        <f t="shared" si="0"/>
        <v>1</v>
      </c>
    </row>
    <row r="9" s="120" customFormat="1" ht="28" customHeight="1" spans="1:4">
      <c r="A9" s="187" t="s">
        <v>888</v>
      </c>
      <c r="B9" s="188">
        <f>B11</f>
        <v>21447</v>
      </c>
      <c r="C9" s="188">
        <f>C11</f>
        <v>21600</v>
      </c>
      <c r="D9" s="189">
        <f t="shared" si="0"/>
        <v>1.007</v>
      </c>
    </row>
    <row r="10" s="120" customFormat="1" ht="28" customHeight="1" spans="1:4">
      <c r="A10" s="190" t="s">
        <v>886</v>
      </c>
      <c r="B10" s="191">
        <v>1243</v>
      </c>
      <c r="C10" s="191">
        <v>153</v>
      </c>
      <c r="D10" s="192">
        <f t="shared" si="0"/>
        <v>0.123</v>
      </c>
    </row>
    <row r="11" s="120" customFormat="1" ht="28" customHeight="1" spans="1:4">
      <c r="A11" s="190" t="s">
        <v>887</v>
      </c>
      <c r="B11" s="191">
        <v>21447</v>
      </c>
      <c r="C11" s="191">
        <v>21600</v>
      </c>
      <c r="D11" s="192">
        <f t="shared" si="0"/>
        <v>1.007</v>
      </c>
    </row>
    <row r="12" s="120" customFormat="1" ht="28" customHeight="1" spans="1:4">
      <c r="A12" s="187" t="s">
        <v>889</v>
      </c>
      <c r="B12" s="188"/>
      <c r="C12" s="188">
        <f>SUM(C13:C14)</f>
        <v>0</v>
      </c>
      <c r="D12" s="192" t="str">
        <f t="shared" si="0"/>
        <v/>
      </c>
    </row>
    <row r="13" s="120" customFormat="1" ht="28" customHeight="1" spans="1:4">
      <c r="A13" s="190" t="s">
        <v>886</v>
      </c>
      <c r="B13" s="191"/>
      <c r="C13" s="191"/>
      <c r="D13" s="192" t="str">
        <f t="shared" si="0"/>
        <v/>
      </c>
    </row>
    <row r="14" s="120" customFormat="1" ht="28" customHeight="1" spans="1:4">
      <c r="A14" s="190" t="s">
        <v>887</v>
      </c>
      <c r="B14" s="191"/>
      <c r="C14" s="191"/>
      <c r="D14" s="192" t="str">
        <f t="shared" si="0"/>
        <v/>
      </c>
    </row>
    <row r="15" s="120" customFormat="1" ht="28" customHeight="1" spans="1:4">
      <c r="A15" s="187" t="s">
        <v>890</v>
      </c>
      <c r="B15" s="188"/>
      <c r="C15" s="188">
        <f>SUM(C16:C17)</f>
        <v>0</v>
      </c>
      <c r="D15" s="192" t="str">
        <f t="shared" si="0"/>
        <v/>
      </c>
    </row>
    <row r="16" s="120" customFormat="1" ht="28" customHeight="1" spans="1:4">
      <c r="A16" s="190" t="s">
        <v>886</v>
      </c>
      <c r="B16" s="191"/>
      <c r="C16" s="191"/>
      <c r="D16" s="192" t="str">
        <f t="shared" si="0"/>
        <v/>
      </c>
    </row>
    <row r="17" s="120" customFormat="1" ht="28" customHeight="1" spans="1:4">
      <c r="A17" s="190" t="s">
        <v>887</v>
      </c>
      <c r="B17" s="191"/>
      <c r="C17" s="191"/>
      <c r="D17" s="192" t="str">
        <f t="shared" si="0"/>
        <v/>
      </c>
    </row>
    <row r="18" s="120" customFormat="1" ht="28" customHeight="1" spans="1:4">
      <c r="A18" s="187" t="s">
        <v>891</v>
      </c>
      <c r="B18" s="188">
        <f>B20</f>
        <v>34384</v>
      </c>
      <c r="C18" s="188">
        <f>C20</f>
        <v>32380</v>
      </c>
      <c r="D18" s="189">
        <f t="shared" si="0"/>
        <v>0.942</v>
      </c>
    </row>
    <row r="19" s="120" customFormat="1" ht="28" customHeight="1" spans="1:4">
      <c r="A19" s="190" t="s">
        <v>886</v>
      </c>
      <c r="B19" s="191">
        <v>3230</v>
      </c>
      <c r="C19" s="191">
        <v>-2004</v>
      </c>
      <c r="D19" s="192">
        <f t="shared" si="0"/>
        <v>-0.62</v>
      </c>
    </row>
    <row r="20" s="120" customFormat="1" ht="28" customHeight="1" spans="1:4">
      <c r="A20" s="190" t="s">
        <v>887</v>
      </c>
      <c r="B20" s="191">
        <v>34384</v>
      </c>
      <c r="C20" s="191">
        <v>32380</v>
      </c>
      <c r="D20" s="192">
        <f t="shared" si="0"/>
        <v>0.942</v>
      </c>
    </row>
    <row r="21" s="120" customFormat="1" ht="28" customHeight="1" spans="1:4">
      <c r="A21" s="193" t="s">
        <v>892</v>
      </c>
      <c r="B21" s="188">
        <f>B23</f>
        <v>57092</v>
      </c>
      <c r="C21" s="188">
        <f>C23</f>
        <v>55241</v>
      </c>
      <c r="D21" s="189">
        <f t="shared" si="0"/>
        <v>0.968</v>
      </c>
    </row>
    <row r="22" s="120" customFormat="1" ht="28" customHeight="1" spans="1:4">
      <c r="A22" s="190" t="s">
        <v>886</v>
      </c>
      <c r="B22" s="191">
        <f>(B7+B10+B13+B16+B19)</f>
        <v>4429</v>
      </c>
      <c r="C22" s="191">
        <f>(C7+C10+C13+C16+C19)</f>
        <v>-1851</v>
      </c>
      <c r="D22" s="192">
        <f t="shared" si="0"/>
        <v>-0.418</v>
      </c>
    </row>
    <row r="23" s="120" customFormat="1" ht="28" customHeight="1" spans="1:4">
      <c r="A23" s="190" t="s">
        <v>887</v>
      </c>
      <c r="B23" s="191">
        <f>(B8+B11+B14+B17+B20)</f>
        <v>57092</v>
      </c>
      <c r="C23" s="191">
        <f>SUM(C8+C11+C20)</f>
        <v>55241</v>
      </c>
      <c r="D23" s="192">
        <f t="shared" si="0"/>
        <v>0.968</v>
      </c>
    </row>
  </sheetData>
  <mergeCells count="5">
    <mergeCell ref="A2:D2"/>
    <mergeCell ref="A4:A5"/>
    <mergeCell ref="B4:B5"/>
    <mergeCell ref="C4:C5"/>
    <mergeCell ref="D4:D5"/>
  </mergeCells>
  <printOptions horizontalCentered="1"/>
  <pageMargins left="0.511805555555556" right="0.511805555555556" top="0.393055555555556" bottom="0.393055555555556" header="0.196527777777778" footer="0.196527777777778"/>
  <pageSetup paperSize="9" fitToHeight="0" orientation="portrait" useFirstPageNumber="1" horizontalDpi="600"/>
  <headerFooter alignWithMargins="0">
    <oddFooter>&amp;C第 &amp;P+56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9"/>
  <sheetViews>
    <sheetView showZeros="0" workbookViewId="0">
      <selection activeCell="A1" sqref="A1"/>
    </sheetView>
  </sheetViews>
  <sheetFormatPr defaultColWidth="9" defaultRowHeight="15" outlineLevelCol="6"/>
  <cols>
    <col min="1" max="1" width="15.5" style="119" customWidth="1"/>
    <col min="2" max="7" width="17.125" style="119" customWidth="1"/>
    <col min="8" max="16384" width="9" style="119"/>
  </cols>
  <sheetData>
    <row r="1" s="119" customFormat="1" ht="26.1" customHeight="1" spans="1:5">
      <c r="A1" s="174" t="s">
        <v>893</v>
      </c>
      <c r="B1" s="175"/>
      <c r="C1" s="175"/>
      <c r="D1" s="175"/>
      <c r="E1" s="175"/>
    </row>
    <row r="2" s="119" customFormat="1" ht="30" customHeight="1" spans="1:7">
      <c r="A2" s="176" t="s">
        <v>894</v>
      </c>
      <c r="B2" s="176"/>
      <c r="C2" s="176"/>
      <c r="D2" s="176"/>
      <c r="E2" s="176"/>
      <c r="F2" s="176"/>
      <c r="G2" s="176"/>
    </row>
    <row r="3" s="119" customFormat="1" ht="20" customHeight="1" spans="1:7">
      <c r="A3" s="177" t="s">
        <v>895</v>
      </c>
      <c r="B3" s="177"/>
      <c r="C3" s="177"/>
      <c r="D3" s="177"/>
      <c r="E3" s="177"/>
      <c r="F3" s="177"/>
      <c r="G3" s="178"/>
    </row>
    <row r="4" s="119" customFormat="1" ht="27" customHeight="1" spans="1:7">
      <c r="A4" s="168" t="s">
        <v>802</v>
      </c>
      <c r="B4" s="168" t="s">
        <v>896</v>
      </c>
      <c r="C4" s="168"/>
      <c r="D4" s="168"/>
      <c r="E4" s="168" t="s">
        <v>897</v>
      </c>
      <c r="F4" s="168"/>
      <c r="G4" s="168"/>
    </row>
    <row r="5" s="119" customFormat="1" ht="27.95" customHeight="1" spans="1:7">
      <c r="A5" s="168"/>
      <c r="B5" s="168" t="s">
        <v>898</v>
      </c>
      <c r="C5" s="168" t="s">
        <v>899</v>
      </c>
      <c r="D5" s="168" t="s">
        <v>900</v>
      </c>
      <c r="E5" s="168" t="s">
        <v>898</v>
      </c>
      <c r="F5" s="168" t="s">
        <v>899</v>
      </c>
      <c r="G5" s="168" t="s">
        <v>900</v>
      </c>
    </row>
    <row r="6" s="136" customFormat="1" ht="30" customHeight="1" spans="1:7">
      <c r="A6" s="168" t="s">
        <v>901</v>
      </c>
      <c r="B6" s="168" t="s">
        <v>902</v>
      </c>
      <c r="C6" s="168" t="s">
        <v>903</v>
      </c>
      <c r="D6" s="168" t="s">
        <v>904</v>
      </c>
      <c r="E6" s="168" t="s">
        <v>905</v>
      </c>
      <c r="F6" s="168" t="s">
        <v>906</v>
      </c>
      <c r="G6" s="168" t="s">
        <v>907</v>
      </c>
    </row>
    <row r="7" s="119" customFormat="1" ht="30" customHeight="1" spans="1:7">
      <c r="A7" s="128" t="s">
        <v>565</v>
      </c>
      <c r="B7" s="179">
        <f>C7+D7</f>
        <v>220100</v>
      </c>
      <c r="C7" s="130">
        <v>148000</v>
      </c>
      <c r="D7" s="130">
        <v>72100</v>
      </c>
      <c r="E7" s="179">
        <f>F7+G7</f>
        <v>259693</v>
      </c>
      <c r="F7" s="130">
        <v>148000</v>
      </c>
      <c r="G7" s="130">
        <v>111693</v>
      </c>
    </row>
    <row r="8" s="119" customFormat="1" ht="30" customHeight="1" spans="1:7">
      <c r="A8" s="128" t="s">
        <v>908</v>
      </c>
      <c r="B8" s="179">
        <f>C8+D8</f>
        <v>220100</v>
      </c>
      <c r="C8" s="130">
        <v>148000</v>
      </c>
      <c r="D8" s="130">
        <v>72100</v>
      </c>
      <c r="E8" s="179">
        <f>F8+G8</f>
        <v>259693</v>
      </c>
      <c r="F8" s="130">
        <v>148000</v>
      </c>
      <c r="G8" s="130">
        <v>111693</v>
      </c>
    </row>
    <row r="9" s="157" customFormat="1" ht="25" customHeight="1" spans="1:7">
      <c r="A9" s="180" t="s">
        <v>909</v>
      </c>
      <c r="B9" s="180"/>
      <c r="C9" s="180"/>
      <c r="D9" s="180"/>
      <c r="E9" s="180"/>
      <c r="F9" s="180"/>
      <c r="G9" s="180"/>
    </row>
  </sheetData>
  <mergeCells count="6">
    <mergeCell ref="A2:G2"/>
    <mergeCell ref="A3:G3"/>
    <mergeCell ref="B4:D4"/>
    <mergeCell ref="E4:G4"/>
    <mergeCell ref="A9:G9"/>
    <mergeCell ref="A4:A5"/>
  </mergeCells>
  <printOptions horizontalCentered="1"/>
  <pageMargins left="0.511805555555556" right="0.511805555555556" top="0.393055555555556" bottom="0.393055555555556" header="0.196527777777778" footer="0.196527777777778"/>
  <pageSetup paperSize="9" scale="80" fitToHeight="0" orientation="portrait" useFirstPageNumber="1" horizontalDpi="600"/>
  <headerFooter alignWithMargins="0">
    <oddFooter>&amp;C第 &amp;P+57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showZeros="0" workbookViewId="0">
      <selection activeCell="A15" sqref="$A15:$XFD1048576"/>
    </sheetView>
  </sheetViews>
  <sheetFormatPr defaultColWidth="10" defaultRowHeight="13.5" outlineLevelCol="2"/>
  <cols>
    <col min="1" max="1" width="62.25" style="136" customWidth="1"/>
    <col min="2" max="3" width="28.6333333333333" style="136" customWidth="1"/>
    <col min="4" max="16384" width="10" style="136"/>
  </cols>
  <sheetData>
    <row r="1" s="136" customFormat="1" ht="23" customHeight="1" spans="1:1">
      <c r="A1" s="136" t="s">
        <v>910</v>
      </c>
    </row>
    <row r="2" s="136" customFormat="1" ht="28.6" customHeight="1" spans="1:3">
      <c r="A2" s="159" t="s">
        <v>911</v>
      </c>
      <c r="B2" s="159"/>
      <c r="C2" s="159"/>
    </row>
    <row r="3" s="136" customFormat="1" ht="27" customHeight="1" spans="1:3">
      <c r="A3" s="164"/>
      <c r="B3" s="164"/>
      <c r="C3" s="165" t="s">
        <v>2</v>
      </c>
    </row>
    <row r="4" s="166" customFormat="1" ht="24" customHeight="1" spans="1:3">
      <c r="A4" s="168" t="s">
        <v>912</v>
      </c>
      <c r="B4" s="168" t="s">
        <v>803</v>
      </c>
      <c r="C4" s="168" t="s">
        <v>913</v>
      </c>
    </row>
    <row r="5" s="166" customFormat="1" ht="32" customHeight="1" spans="1:3">
      <c r="A5" s="169" t="s">
        <v>914</v>
      </c>
      <c r="B5" s="170">
        <v>97719</v>
      </c>
      <c r="C5" s="170">
        <v>97334</v>
      </c>
    </row>
    <row r="6" s="166" customFormat="1" ht="32" customHeight="1" spans="1:3">
      <c r="A6" s="169" t="s">
        <v>915</v>
      </c>
      <c r="B6" s="170">
        <v>96800</v>
      </c>
      <c r="C6" s="170">
        <v>200256</v>
      </c>
    </row>
    <row r="7" s="166" customFormat="1" ht="32" customHeight="1" spans="1:3">
      <c r="A7" s="169" t="s">
        <v>916</v>
      </c>
      <c r="B7" s="170">
        <v>17150</v>
      </c>
      <c r="C7" s="170">
        <v>102986</v>
      </c>
    </row>
    <row r="8" s="166" customFormat="1" ht="30" customHeight="1" spans="1:3">
      <c r="A8" s="171" t="s">
        <v>917</v>
      </c>
      <c r="B8" s="130"/>
      <c r="C8" s="130"/>
    </row>
    <row r="9" s="166" customFormat="1" ht="32" customHeight="1" spans="1:3">
      <c r="A9" s="171" t="s">
        <v>918</v>
      </c>
      <c r="B9" s="170">
        <v>17150</v>
      </c>
      <c r="C9" s="170">
        <v>102986</v>
      </c>
    </row>
    <row r="10" s="166" customFormat="1" ht="32" customHeight="1" spans="1:3">
      <c r="A10" s="169" t="s">
        <v>919</v>
      </c>
      <c r="B10" s="170">
        <v>2042</v>
      </c>
      <c r="C10" s="170">
        <v>19874</v>
      </c>
    </row>
    <row r="11" s="166" customFormat="1" ht="32" customHeight="1" spans="1:3">
      <c r="A11" s="169" t="s">
        <v>920</v>
      </c>
      <c r="B11" s="170">
        <v>116526</v>
      </c>
      <c r="C11" s="170">
        <v>180446</v>
      </c>
    </row>
    <row r="12" s="166" customFormat="1" ht="32" customHeight="1" spans="1:3">
      <c r="A12" s="169" t="s">
        <v>921</v>
      </c>
      <c r="B12" s="130"/>
      <c r="C12" s="172"/>
    </row>
    <row r="13" s="166" customFormat="1" ht="32" customHeight="1" spans="1:3">
      <c r="A13" s="169" t="s">
        <v>922</v>
      </c>
      <c r="B13" s="170">
        <v>179646</v>
      </c>
      <c r="C13" s="172"/>
    </row>
    <row r="14" s="167" customFormat="1" ht="69" customHeight="1" spans="1:3">
      <c r="A14" s="173" t="s">
        <v>923</v>
      </c>
      <c r="B14" s="173"/>
      <c r="C14" s="173"/>
    </row>
  </sheetData>
  <mergeCells count="2">
    <mergeCell ref="A2:C2"/>
    <mergeCell ref="A14:C14"/>
  </mergeCells>
  <printOptions horizontalCentered="1"/>
  <pageMargins left="0.511805555555556" right="0.511805555555556" top="0.393055555555556" bottom="0.393055555555556" header="0.196527777777778" footer="0.196527777777778"/>
  <pageSetup paperSize="9" scale="96" fitToHeight="0" orientation="portrait" useFirstPageNumber="1" horizontalDpi="600"/>
  <headerFooter alignWithMargins="0">
    <oddFooter>&amp;C第 &amp;P+58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showZeros="0" workbookViewId="0">
      <selection activeCell="A2" sqref="A2:C2"/>
    </sheetView>
  </sheetViews>
  <sheetFormatPr defaultColWidth="10" defaultRowHeight="13.5" outlineLevelCol="2"/>
  <cols>
    <col min="1" max="1" width="62.25" style="136" customWidth="1"/>
    <col min="2" max="3" width="28.6333333333333" style="136" customWidth="1"/>
    <col min="4" max="16384" width="10" style="136"/>
  </cols>
  <sheetData>
    <row r="1" s="136" customFormat="1" ht="23" customHeight="1" spans="1:1">
      <c r="A1" s="136" t="s">
        <v>924</v>
      </c>
    </row>
    <row r="2" s="136" customFormat="1" ht="28.6" customHeight="1" spans="1:3">
      <c r="A2" s="159" t="s">
        <v>925</v>
      </c>
      <c r="B2" s="159"/>
      <c r="C2" s="159"/>
    </row>
    <row r="3" s="136" customFormat="1" ht="27" customHeight="1" spans="1:3">
      <c r="A3" s="164"/>
      <c r="B3" s="164"/>
      <c r="C3" s="165" t="s">
        <v>2</v>
      </c>
    </row>
    <row r="4" s="166" customFormat="1" ht="24" customHeight="1" spans="1:3">
      <c r="A4" s="168" t="s">
        <v>912</v>
      </c>
      <c r="B4" s="168" t="s">
        <v>803</v>
      </c>
      <c r="C4" s="168" t="s">
        <v>913</v>
      </c>
    </row>
    <row r="5" s="166" customFormat="1" ht="32" customHeight="1" spans="1:3">
      <c r="A5" s="169" t="s">
        <v>914</v>
      </c>
      <c r="B5" s="170">
        <v>97719</v>
      </c>
      <c r="C5" s="170">
        <v>97334</v>
      </c>
    </row>
    <row r="6" s="166" customFormat="1" ht="32" customHeight="1" spans="1:3">
      <c r="A6" s="169" t="s">
        <v>915</v>
      </c>
      <c r="B6" s="170">
        <v>96800</v>
      </c>
      <c r="C6" s="170">
        <v>200256</v>
      </c>
    </row>
    <row r="7" s="166" customFormat="1" ht="32" customHeight="1" spans="1:3">
      <c r="A7" s="169" t="s">
        <v>916</v>
      </c>
      <c r="B7" s="170">
        <v>17150</v>
      </c>
      <c r="C7" s="170">
        <v>102986</v>
      </c>
    </row>
    <row r="8" s="166" customFormat="1" ht="30" customHeight="1" spans="1:3">
      <c r="A8" s="171" t="s">
        <v>917</v>
      </c>
      <c r="B8" s="130"/>
      <c r="C8" s="130"/>
    </row>
    <row r="9" s="166" customFormat="1" ht="32" customHeight="1" spans="1:3">
      <c r="A9" s="171" t="s">
        <v>918</v>
      </c>
      <c r="B9" s="170">
        <v>17150</v>
      </c>
      <c r="C9" s="170">
        <v>102986</v>
      </c>
    </row>
    <row r="10" s="166" customFormat="1" ht="32" customHeight="1" spans="1:3">
      <c r="A10" s="169" t="s">
        <v>919</v>
      </c>
      <c r="B10" s="170">
        <v>2042</v>
      </c>
      <c r="C10" s="170">
        <v>19874</v>
      </c>
    </row>
    <row r="11" s="166" customFormat="1" ht="32" customHeight="1" spans="1:3">
      <c r="A11" s="169" t="s">
        <v>920</v>
      </c>
      <c r="B11" s="170">
        <v>116526</v>
      </c>
      <c r="C11" s="170">
        <v>180446</v>
      </c>
    </row>
    <row r="12" s="166" customFormat="1" ht="32" customHeight="1" spans="1:3">
      <c r="A12" s="169" t="s">
        <v>921</v>
      </c>
      <c r="B12" s="130"/>
      <c r="C12" s="172"/>
    </row>
    <row r="13" s="166" customFormat="1" ht="32" customHeight="1" spans="1:3">
      <c r="A13" s="169" t="s">
        <v>922</v>
      </c>
      <c r="B13" s="170">
        <v>179646</v>
      </c>
      <c r="C13" s="172"/>
    </row>
    <row r="14" s="167" customFormat="1" ht="69" customHeight="1" spans="1:3">
      <c r="A14" s="173" t="s">
        <v>923</v>
      </c>
      <c r="B14" s="173"/>
      <c r="C14" s="173"/>
    </row>
  </sheetData>
  <mergeCells count="2">
    <mergeCell ref="A2:C2"/>
    <mergeCell ref="A14:C14"/>
  </mergeCells>
  <printOptions horizontalCentered="1"/>
  <pageMargins left="0.511805555555556" right="0.511805555555556" top="0.393055555555556" bottom="0.393055555555556" header="0.196527777777778" footer="0.196527777777778"/>
  <pageSetup paperSize="9" scale="96" fitToHeight="0" orientation="portrait" useFirstPageNumber="1" horizontalDpi="600"/>
  <headerFooter alignWithMargins="0">
    <oddFooter>&amp;C第 &amp;P+58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1"/>
  <sheetViews>
    <sheetView showZeros="0" workbookViewId="0">
      <selection activeCell="D3" sqref="D$1:XFD$1048576"/>
    </sheetView>
  </sheetViews>
  <sheetFormatPr defaultColWidth="10" defaultRowHeight="13.5" outlineLevelCol="2"/>
  <cols>
    <col min="1" max="1" width="60" style="136" customWidth="1"/>
    <col min="2" max="3" width="25.6333333333333" style="136" customWidth="1"/>
    <col min="4" max="16384" width="10" style="136"/>
  </cols>
  <sheetData>
    <row r="1" s="136" customFormat="1" ht="23" customHeight="1" spans="1:1">
      <c r="A1" s="136" t="s">
        <v>926</v>
      </c>
    </row>
    <row r="2" s="136" customFormat="1" ht="28.6" customHeight="1" spans="1:3">
      <c r="A2" s="159" t="s">
        <v>927</v>
      </c>
      <c r="B2" s="159"/>
      <c r="C2" s="159"/>
    </row>
    <row r="3" s="136" customFormat="1" ht="27" customHeight="1" spans="1:3">
      <c r="A3" s="164"/>
      <c r="B3" s="164"/>
      <c r="C3" s="165" t="s">
        <v>2</v>
      </c>
    </row>
    <row r="4" s="136" customFormat="1" ht="24" customHeight="1" spans="1:3">
      <c r="A4" s="143" t="s">
        <v>912</v>
      </c>
      <c r="B4" s="143" t="s">
        <v>803</v>
      </c>
      <c r="C4" s="143" t="s">
        <v>913</v>
      </c>
    </row>
    <row r="5" s="136" customFormat="1" ht="32" customHeight="1" spans="1:3">
      <c r="A5" s="145" t="s">
        <v>928</v>
      </c>
      <c r="B5" s="130">
        <v>113783</v>
      </c>
      <c r="C5" s="130">
        <v>71940</v>
      </c>
    </row>
    <row r="6" s="136" customFormat="1" ht="32" customHeight="1" spans="1:3">
      <c r="A6" s="145" t="s">
        <v>929</v>
      </c>
      <c r="B6" s="130">
        <v>91940</v>
      </c>
      <c r="C6" s="130">
        <v>111693</v>
      </c>
    </row>
    <row r="7" s="136" customFormat="1" ht="32" customHeight="1" spans="1:3">
      <c r="A7" s="145" t="s">
        <v>930</v>
      </c>
      <c r="B7" s="130">
        <v>20000</v>
      </c>
      <c r="C7" s="130">
        <v>39593</v>
      </c>
    </row>
    <row r="8" s="136" customFormat="1" ht="32" customHeight="1" spans="1:3">
      <c r="A8" s="145" t="s">
        <v>931</v>
      </c>
      <c r="B8" s="130">
        <v>40</v>
      </c>
      <c r="C8" s="130">
        <v>40</v>
      </c>
    </row>
    <row r="9" s="136" customFormat="1" ht="32" customHeight="1" spans="1:3">
      <c r="A9" s="145" t="s">
        <v>932</v>
      </c>
      <c r="B9" s="130">
        <v>91900</v>
      </c>
      <c r="C9" s="130">
        <v>111493</v>
      </c>
    </row>
    <row r="10" s="136" customFormat="1" ht="32" customHeight="1" spans="1:3">
      <c r="A10" s="145" t="s">
        <v>933</v>
      </c>
      <c r="B10" s="130">
        <v>136493</v>
      </c>
      <c r="C10" s="130"/>
    </row>
    <row r="11" s="136" customFormat="1" ht="32" customHeight="1" spans="1:3">
      <c r="A11" s="145" t="s">
        <v>934</v>
      </c>
      <c r="B11" s="130">
        <v>91940</v>
      </c>
      <c r="C11" s="130">
        <v>111693</v>
      </c>
    </row>
  </sheetData>
  <mergeCells count="1">
    <mergeCell ref="A2:C2"/>
  </mergeCells>
  <printOptions horizontalCentered="1"/>
  <pageMargins left="0.511805555555556" right="0.511805555555556" top="0.393055555555556" bottom="0.393055555555556" header="0.196527777777778" footer="0.196527777777778"/>
  <pageSetup paperSize="9" scale="96" fitToHeight="0" orientation="portrait" useFirstPageNumber="1" horizontalDpi="600"/>
  <headerFooter alignWithMargins="0">
    <oddFooter>&amp;C第 &amp;P+58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1"/>
  <sheetViews>
    <sheetView showZeros="0" workbookViewId="0">
      <selection activeCell="A16" sqref="A16"/>
    </sheetView>
  </sheetViews>
  <sheetFormatPr defaultColWidth="10" defaultRowHeight="13.5" outlineLevelCol="2"/>
  <cols>
    <col min="1" max="1" width="60" style="136" customWidth="1"/>
    <col min="2" max="3" width="25.6333333333333" style="136" customWidth="1"/>
    <col min="4" max="16384" width="10" style="136"/>
  </cols>
  <sheetData>
    <row r="1" s="136" customFormat="1" ht="23" customHeight="1" spans="1:1">
      <c r="A1" s="136" t="s">
        <v>935</v>
      </c>
    </row>
    <row r="2" s="136" customFormat="1" ht="28.6" customHeight="1" spans="1:3">
      <c r="A2" s="159" t="s">
        <v>936</v>
      </c>
      <c r="B2" s="159"/>
      <c r="C2" s="159"/>
    </row>
    <row r="3" s="136" customFormat="1" ht="27" customHeight="1" spans="1:3">
      <c r="A3" s="164"/>
      <c r="B3" s="164"/>
      <c r="C3" s="165" t="s">
        <v>2</v>
      </c>
    </row>
    <row r="4" s="136" customFormat="1" ht="24" customHeight="1" spans="1:3">
      <c r="A4" s="143" t="s">
        <v>912</v>
      </c>
      <c r="B4" s="143" t="s">
        <v>803</v>
      </c>
      <c r="C4" s="143" t="s">
        <v>913</v>
      </c>
    </row>
    <row r="5" s="136" customFormat="1" ht="32" customHeight="1" spans="1:3">
      <c r="A5" s="145" t="s">
        <v>928</v>
      </c>
      <c r="B5" s="130">
        <v>113783</v>
      </c>
      <c r="C5" s="130">
        <v>71940</v>
      </c>
    </row>
    <row r="6" s="136" customFormat="1" ht="32" customHeight="1" spans="1:3">
      <c r="A6" s="145" t="s">
        <v>929</v>
      </c>
      <c r="B6" s="130">
        <v>91940</v>
      </c>
      <c r="C6" s="130">
        <v>111693</v>
      </c>
    </row>
    <row r="7" s="136" customFormat="1" ht="32" customHeight="1" spans="1:3">
      <c r="A7" s="145" t="s">
        <v>930</v>
      </c>
      <c r="B7" s="130">
        <v>20000</v>
      </c>
      <c r="C7" s="130">
        <v>39593</v>
      </c>
    </row>
    <row r="8" s="136" customFormat="1" ht="32" customHeight="1" spans="1:3">
      <c r="A8" s="145" t="s">
        <v>931</v>
      </c>
      <c r="B8" s="130">
        <v>40</v>
      </c>
      <c r="C8" s="130">
        <v>40</v>
      </c>
    </row>
    <row r="9" s="136" customFormat="1" ht="32" customHeight="1" spans="1:3">
      <c r="A9" s="145" t="s">
        <v>932</v>
      </c>
      <c r="B9" s="130">
        <v>91900</v>
      </c>
      <c r="C9" s="130">
        <v>111493</v>
      </c>
    </row>
    <row r="10" s="136" customFormat="1" ht="32" customHeight="1" spans="1:3">
      <c r="A10" s="145" t="s">
        <v>933</v>
      </c>
      <c r="B10" s="130">
        <v>136493</v>
      </c>
      <c r="C10" s="130"/>
    </row>
    <row r="11" s="136" customFormat="1" ht="32" customHeight="1" spans="1:3">
      <c r="A11" s="145" t="s">
        <v>934</v>
      </c>
      <c r="B11" s="130">
        <v>91940</v>
      </c>
      <c r="C11" s="130">
        <v>111693</v>
      </c>
    </row>
  </sheetData>
  <mergeCells count="1">
    <mergeCell ref="A2:C2"/>
  </mergeCells>
  <printOptions horizontalCentered="1"/>
  <pageMargins left="0.511805555555556" right="0.511805555555556" top="0.393055555555556" bottom="0.393055555555556" header="0.196527777777778" footer="0.196527777777778"/>
  <pageSetup paperSize="9" scale="96" fitToHeight="0" orientation="portrait" useFirstPageNumber="1" horizontalDpi="600"/>
  <headerFooter alignWithMargins="0">
    <oddFooter>&amp;C第 &amp;P+58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94"/>
  <sheetViews>
    <sheetView showZeros="0" workbookViewId="0">
      <pane xSplit="2" ySplit="5" topLeftCell="C477" activePane="bottomRight" state="frozen"/>
      <selection/>
      <selection pane="topRight"/>
      <selection pane="bottomLeft"/>
      <selection pane="bottomRight" activeCell="A2" sqref="A2:E2"/>
    </sheetView>
  </sheetViews>
  <sheetFormatPr defaultColWidth="9" defaultRowHeight="15.75" outlineLevelCol="4"/>
  <cols>
    <col min="1" max="1" width="10.125" style="341" customWidth="1"/>
    <col min="2" max="2" width="44.25" style="342" customWidth="1"/>
    <col min="3" max="4" width="15.75" style="117" customWidth="1"/>
    <col min="5" max="5" width="14.625" style="117" customWidth="1"/>
    <col min="6" max="16384" width="9" style="194"/>
  </cols>
  <sheetData>
    <row r="1" s="117" customFormat="1" ht="20" customHeight="1" spans="1:4">
      <c r="A1" s="182" t="s">
        <v>97</v>
      </c>
      <c r="C1" s="122"/>
      <c r="D1" s="122"/>
    </row>
    <row r="2" s="118" customFormat="1" ht="30" customHeight="1" spans="1:5">
      <c r="A2" s="123" t="s">
        <v>98</v>
      </c>
      <c r="B2" s="262"/>
      <c r="C2" s="262"/>
      <c r="D2" s="262"/>
      <c r="E2" s="262"/>
    </row>
    <row r="3" s="117" customFormat="1" ht="20" customHeight="1" spans="1:5">
      <c r="A3" s="124"/>
      <c r="B3" s="117" t="s">
        <v>99</v>
      </c>
      <c r="C3" s="122"/>
      <c r="D3" s="122"/>
      <c r="E3" s="263" t="s">
        <v>100</v>
      </c>
    </row>
    <row r="4" s="194" customFormat="1" ht="20" customHeight="1" spans="1:5">
      <c r="A4" s="343" t="s">
        <v>101</v>
      </c>
      <c r="B4" s="343" t="s">
        <v>4</v>
      </c>
      <c r="C4" s="265" t="s">
        <v>5</v>
      </c>
      <c r="D4" s="265" t="s">
        <v>6</v>
      </c>
      <c r="E4" s="265" t="s">
        <v>102</v>
      </c>
    </row>
    <row r="5" s="194" customFormat="1" ht="20" customHeight="1" spans="1:5">
      <c r="A5" s="343"/>
      <c r="B5" s="343"/>
      <c r="C5" s="265"/>
      <c r="D5" s="265"/>
      <c r="E5" s="265"/>
    </row>
    <row r="6" s="194" customFormat="1" ht="27" customHeight="1" spans="1:5">
      <c r="A6" s="242">
        <v>201</v>
      </c>
      <c r="B6" s="344" t="s">
        <v>103</v>
      </c>
      <c r="C6" s="345">
        <f>C7+C15+C21+C27+C34+C39+C44+C47+C50+C55+C61+C64+C66+C68+C72+C76+C80+C83+C89+C91+C100</f>
        <v>19861</v>
      </c>
      <c r="D6" s="345">
        <f>D7+D15+D21+D27+D34+D39+D44+D47+D50+D55+D61+D64+D66+D68+D72+D76+D80+D83+D89+D91+D100+D98</f>
        <v>21065</v>
      </c>
      <c r="E6" s="346">
        <f t="shared" ref="E6:E10" si="0">IF(AND(C6&lt;&gt;0,D6&lt;&gt;0),D6/C6,"")</f>
        <v>1.061</v>
      </c>
    </row>
    <row r="7" s="194" customFormat="1" ht="27" customHeight="1" spans="1:5">
      <c r="A7" s="242">
        <v>20101</v>
      </c>
      <c r="B7" s="344" t="s">
        <v>104</v>
      </c>
      <c r="C7" s="347">
        <f>SUM(C8:C14)</f>
        <v>1046</v>
      </c>
      <c r="D7" s="347">
        <f>SUM(D8:D14)</f>
        <v>1168</v>
      </c>
      <c r="E7" s="346">
        <f t="shared" si="0"/>
        <v>1.117</v>
      </c>
    </row>
    <row r="8" s="194" customFormat="1" ht="27" customHeight="1" spans="1:5">
      <c r="A8" s="242">
        <v>2010101</v>
      </c>
      <c r="B8" s="348" t="s">
        <v>105</v>
      </c>
      <c r="C8" s="349">
        <v>850</v>
      </c>
      <c r="D8" s="275">
        <v>877</v>
      </c>
      <c r="E8" s="131">
        <f t="shared" si="0"/>
        <v>1.032</v>
      </c>
    </row>
    <row r="9" s="194" customFormat="1" ht="27" customHeight="1" spans="1:5">
      <c r="A9" s="242">
        <v>2010102</v>
      </c>
      <c r="B9" s="348" t="s">
        <v>106</v>
      </c>
      <c r="C9" s="349">
        <v>11</v>
      </c>
      <c r="D9" s="275">
        <v>88</v>
      </c>
      <c r="E9" s="131">
        <f t="shared" si="0"/>
        <v>8</v>
      </c>
    </row>
    <row r="10" s="194" customFormat="1" ht="27" customHeight="1" spans="1:5">
      <c r="A10" s="242">
        <v>2010104</v>
      </c>
      <c r="B10" s="348" t="s">
        <v>107</v>
      </c>
      <c r="C10" s="349">
        <v>61</v>
      </c>
      <c r="D10" s="275">
        <v>68</v>
      </c>
      <c r="E10" s="131">
        <f t="shared" si="0"/>
        <v>1.115</v>
      </c>
    </row>
    <row r="11" s="194" customFormat="1" ht="27" customHeight="1" spans="1:5">
      <c r="A11" s="242">
        <v>2010106</v>
      </c>
      <c r="B11" s="348" t="s">
        <v>108</v>
      </c>
      <c r="C11" s="349"/>
      <c r="D11" s="275">
        <v>13</v>
      </c>
      <c r="E11" s="131"/>
    </row>
    <row r="12" s="194" customFormat="1" ht="27" customHeight="1" spans="1:5">
      <c r="A12" s="242">
        <v>2010107</v>
      </c>
      <c r="B12" s="348" t="s">
        <v>109</v>
      </c>
      <c r="C12" s="349">
        <v>13</v>
      </c>
      <c r="D12" s="275">
        <v>2</v>
      </c>
      <c r="E12" s="131">
        <f t="shared" ref="E12:E18" si="1">IF(AND(C12&lt;&gt;0,D12&lt;&gt;0),D12/C12,"")</f>
        <v>0.154</v>
      </c>
    </row>
    <row r="13" s="194" customFormat="1" ht="27" customHeight="1" spans="1:5">
      <c r="A13" s="242">
        <v>2010108</v>
      </c>
      <c r="B13" s="348" t="s">
        <v>110</v>
      </c>
      <c r="C13" s="349">
        <v>111</v>
      </c>
      <c r="D13" s="275">
        <v>120</v>
      </c>
      <c r="E13" s="131">
        <f t="shared" si="1"/>
        <v>1.081</v>
      </c>
    </row>
    <row r="14" s="194" customFormat="1" ht="27" customHeight="1" spans="1:5">
      <c r="A14" s="242">
        <v>2010150</v>
      </c>
      <c r="B14" s="348" t="s">
        <v>111</v>
      </c>
      <c r="C14" s="349"/>
      <c r="D14" s="350"/>
      <c r="E14" s="131" t="str">
        <f t="shared" si="1"/>
        <v/>
      </c>
    </row>
    <row r="15" s="194" customFormat="1" ht="27" customHeight="1" spans="1:5">
      <c r="A15" s="242">
        <v>20102</v>
      </c>
      <c r="B15" s="344" t="s">
        <v>112</v>
      </c>
      <c r="C15" s="345">
        <f>SUM(C16:C20)</f>
        <v>630</v>
      </c>
      <c r="D15" s="345">
        <f>SUM(D16:D20)</f>
        <v>619</v>
      </c>
      <c r="E15" s="346">
        <f t="shared" si="1"/>
        <v>0.983</v>
      </c>
    </row>
    <row r="16" s="194" customFormat="1" ht="27" customHeight="1" spans="1:5">
      <c r="A16" s="242">
        <v>2010201</v>
      </c>
      <c r="B16" s="348" t="s">
        <v>105</v>
      </c>
      <c r="C16" s="349">
        <v>578</v>
      </c>
      <c r="D16" s="350">
        <v>544</v>
      </c>
      <c r="E16" s="131">
        <f t="shared" si="1"/>
        <v>0.941</v>
      </c>
    </row>
    <row r="17" s="194" customFormat="1" ht="27" customHeight="1" spans="1:5">
      <c r="A17" s="242">
        <v>2010202</v>
      </c>
      <c r="B17" s="348" t="s">
        <v>106</v>
      </c>
      <c r="C17" s="349">
        <v>12</v>
      </c>
      <c r="D17" s="275">
        <v>3</v>
      </c>
      <c r="E17" s="131">
        <f t="shared" si="1"/>
        <v>0.25</v>
      </c>
    </row>
    <row r="18" s="194" customFormat="1" ht="27" customHeight="1" spans="1:5">
      <c r="A18" s="242">
        <v>2010204</v>
      </c>
      <c r="B18" s="348" t="s">
        <v>113</v>
      </c>
      <c r="C18" s="349">
        <v>36</v>
      </c>
      <c r="D18" s="275">
        <v>36</v>
      </c>
      <c r="E18" s="131">
        <f t="shared" si="1"/>
        <v>1</v>
      </c>
    </row>
    <row r="19" s="194" customFormat="1" ht="27" customHeight="1" spans="1:5">
      <c r="A19" s="242">
        <v>2010205</v>
      </c>
      <c r="B19" s="348" t="s">
        <v>114</v>
      </c>
      <c r="C19" s="349"/>
      <c r="D19" s="275">
        <v>36</v>
      </c>
      <c r="E19" s="131"/>
    </row>
    <row r="20" s="194" customFormat="1" ht="27" customHeight="1" spans="1:5">
      <c r="A20" s="242">
        <v>2010299</v>
      </c>
      <c r="B20" s="348" t="s">
        <v>115</v>
      </c>
      <c r="C20" s="349">
        <v>4</v>
      </c>
      <c r="D20" s="275"/>
      <c r="E20" s="131" t="str">
        <f t="shared" ref="E20:E32" si="2">IF(AND(C20&lt;&gt;0,D20&lt;&gt;0),D20/C20,"")</f>
        <v/>
      </c>
    </row>
    <row r="21" s="194" customFormat="1" ht="27" customHeight="1" spans="1:5">
      <c r="A21" s="287">
        <v>20103</v>
      </c>
      <c r="B21" s="344" t="s">
        <v>116</v>
      </c>
      <c r="C21" s="345">
        <f>SUM(C22:C26)</f>
        <v>8477</v>
      </c>
      <c r="D21" s="345">
        <f>SUM(D22:D26)</f>
        <v>8936</v>
      </c>
      <c r="E21" s="346">
        <f t="shared" si="2"/>
        <v>1.054</v>
      </c>
    </row>
    <row r="22" s="194" customFormat="1" ht="27" customHeight="1" spans="1:5">
      <c r="A22" s="287">
        <v>2010301</v>
      </c>
      <c r="B22" s="348" t="s">
        <v>105</v>
      </c>
      <c r="C22" s="349">
        <v>7147</v>
      </c>
      <c r="D22" s="275">
        <v>7608</v>
      </c>
      <c r="E22" s="131">
        <f t="shared" si="2"/>
        <v>1.065</v>
      </c>
    </row>
    <row r="23" s="194" customFormat="1" ht="27" customHeight="1" spans="1:5">
      <c r="A23" s="287">
        <v>2010302</v>
      </c>
      <c r="B23" s="348" t="s">
        <v>106</v>
      </c>
      <c r="C23" s="349">
        <v>750</v>
      </c>
      <c r="D23" s="350">
        <v>740</v>
      </c>
      <c r="E23" s="131">
        <f t="shared" si="2"/>
        <v>0.987</v>
      </c>
    </row>
    <row r="24" s="194" customFormat="1" ht="27" customHeight="1" spans="1:5">
      <c r="A24" s="351">
        <v>2010308</v>
      </c>
      <c r="B24" s="348" t="s">
        <v>117</v>
      </c>
      <c r="C24" s="349">
        <v>16</v>
      </c>
      <c r="D24" s="350"/>
      <c r="E24" s="131" t="str">
        <f t="shared" si="2"/>
        <v/>
      </c>
    </row>
    <row r="25" s="194" customFormat="1" ht="27" customHeight="1" spans="1:5">
      <c r="A25" s="287">
        <v>2010350</v>
      </c>
      <c r="B25" s="348" t="s">
        <v>111</v>
      </c>
      <c r="C25" s="349">
        <v>427</v>
      </c>
      <c r="D25" s="350">
        <v>365</v>
      </c>
      <c r="E25" s="131">
        <f t="shared" si="2"/>
        <v>0.855</v>
      </c>
    </row>
    <row r="26" s="194" customFormat="1" ht="27" customHeight="1" spans="1:5">
      <c r="A26" s="287">
        <v>2010399</v>
      </c>
      <c r="B26" s="348" t="s">
        <v>118</v>
      </c>
      <c r="C26" s="349">
        <v>137</v>
      </c>
      <c r="D26" s="271">
        <v>223</v>
      </c>
      <c r="E26" s="131">
        <f t="shared" si="2"/>
        <v>1.628</v>
      </c>
    </row>
    <row r="27" s="194" customFormat="1" ht="27" customHeight="1" spans="1:5">
      <c r="A27" s="287">
        <v>20104</v>
      </c>
      <c r="B27" s="344" t="s">
        <v>119</v>
      </c>
      <c r="C27" s="345">
        <f>SUM(C28:C33)</f>
        <v>1102</v>
      </c>
      <c r="D27" s="345">
        <f>SUM(D28:D33)</f>
        <v>1220</v>
      </c>
      <c r="E27" s="346">
        <f t="shared" si="2"/>
        <v>1.107</v>
      </c>
    </row>
    <row r="28" s="194" customFormat="1" ht="27" customHeight="1" spans="1:5">
      <c r="A28" s="287">
        <v>2010401</v>
      </c>
      <c r="B28" s="348" t="s">
        <v>105</v>
      </c>
      <c r="C28" s="349">
        <v>910</v>
      </c>
      <c r="D28" s="275">
        <v>1092</v>
      </c>
      <c r="E28" s="131">
        <f t="shared" si="2"/>
        <v>1.2</v>
      </c>
    </row>
    <row r="29" s="194" customFormat="1" ht="27" customHeight="1" spans="1:5">
      <c r="A29" s="287">
        <v>2010402</v>
      </c>
      <c r="B29" s="348" t="s">
        <v>106</v>
      </c>
      <c r="C29" s="349">
        <v>78</v>
      </c>
      <c r="D29" s="275">
        <v>32</v>
      </c>
      <c r="E29" s="131">
        <f t="shared" si="2"/>
        <v>0.41</v>
      </c>
    </row>
    <row r="30" s="194" customFormat="1" ht="27" customHeight="1" spans="1:5">
      <c r="A30" s="287">
        <v>2010406</v>
      </c>
      <c r="B30" s="348" t="s">
        <v>120</v>
      </c>
      <c r="C30" s="349"/>
      <c r="D30" s="275"/>
      <c r="E30" s="131" t="str">
        <f t="shared" si="2"/>
        <v/>
      </c>
    </row>
    <row r="31" s="194" customFormat="1" ht="27" customHeight="1" spans="1:5">
      <c r="A31" s="287">
        <v>2010408</v>
      </c>
      <c r="B31" s="348" t="s">
        <v>121</v>
      </c>
      <c r="C31" s="349"/>
      <c r="D31" s="271"/>
      <c r="E31" s="131" t="str">
        <f t="shared" si="2"/>
        <v/>
      </c>
    </row>
    <row r="32" s="194" customFormat="1" ht="27" customHeight="1" spans="1:5">
      <c r="A32" s="287">
        <v>2010450</v>
      </c>
      <c r="B32" s="348" t="s">
        <v>111</v>
      </c>
      <c r="C32" s="349">
        <v>111</v>
      </c>
      <c r="D32" s="275">
        <v>96</v>
      </c>
      <c r="E32" s="131">
        <f t="shared" si="2"/>
        <v>0.865</v>
      </c>
    </row>
    <row r="33" s="194" customFormat="1" ht="27" customHeight="1" spans="1:5">
      <c r="A33" s="242">
        <v>2010499</v>
      </c>
      <c r="B33" s="348" t="s">
        <v>122</v>
      </c>
      <c r="C33" s="349">
        <v>3</v>
      </c>
      <c r="D33" s="271"/>
      <c r="E33" s="131"/>
    </row>
    <row r="34" s="194" customFormat="1" ht="27" customHeight="1" spans="1:5">
      <c r="A34" s="287">
        <v>20105</v>
      </c>
      <c r="B34" s="344" t="s">
        <v>123</v>
      </c>
      <c r="C34" s="345">
        <f>SUM(C35:C38)</f>
        <v>360</v>
      </c>
      <c r="D34" s="345">
        <f>SUM(D35:D38)</f>
        <v>560</v>
      </c>
      <c r="E34" s="346">
        <f t="shared" ref="E34:E48" si="3">IF(AND(C34&lt;&gt;0,D34&lt;&gt;0),D34/C34,"")</f>
        <v>1.556</v>
      </c>
    </row>
    <row r="35" s="194" customFormat="1" ht="27" customHeight="1" spans="1:5">
      <c r="A35" s="287">
        <v>2010501</v>
      </c>
      <c r="B35" s="348" t="s">
        <v>105</v>
      </c>
      <c r="C35" s="349">
        <v>214</v>
      </c>
      <c r="D35" s="275">
        <v>217</v>
      </c>
      <c r="E35" s="131">
        <f t="shared" si="3"/>
        <v>1.014</v>
      </c>
    </row>
    <row r="36" s="194" customFormat="1" ht="27" customHeight="1" spans="1:5">
      <c r="A36" s="287">
        <v>2010502</v>
      </c>
      <c r="B36" s="348" t="s">
        <v>106</v>
      </c>
      <c r="C36" s="349">
        <v>88</v>
      </c>
      <c r="D36" s="275">
        <v>234</v>
      </c>
      <c r="E36" s="131">
        <f t="shared" si="3"/>
        <v>2.659</v>
      </c>
    </row>
    <row r="37" s="194" customFormat="1" ht="27" customHeight="1" spans="1:5">
      <c r="A37" s="287">
        <v>2010505</v>
      </c>
      <c r="B37" s="348" t="s">
        <v>124</v>
      </c>
      <c r="C37" s="349">
        <v>29</v>
      </c>
      <c r="D37" s="275">
        <v>40</v>
      </c>
      <c r="E37" s="131">
        <f t="shared" si="3"/>
        <v>1.379</v>
      </c>
    </row>
    <row r="38" s="194" customFormat="1" ht="27" customHeight="1" spans="1:5">
      <c r="A38" s="287">
        <v>2010507</v>
      </c>
      <c r="B38" s="348" t="s">
        <v>125</v>
      </c>
      <c r="C38" s="349">
        <v>29</v>
      </c>
      <c r="D38" s="275">
        <v>69</v>
      </c>
      <c r="E38" s="131">
        <f t="shared" si="3"/>
        <v>2.379</v>
      </c>
    </row>
    <row r="39" s="194" customFormat="1" ht="27" customHeight="1" spans="1:5">
      <c r="A39" s="287">
        <v>20106</v>
      </c>
      <c r="B39" s="344" t="s">
        <v>126</v>
      </c>
      <c r="C39" s="345">
        <f>SUM(C40:C43)</f>
        <v>1227</v>
      </c>
      <c r="D39" s="345">
        <f>SUM(D40:D43)</f>
        <v>1230</v>
      </c>
      <c r="E39" s="346">
        <f t="shared" si="3"/>
        <v>1.002</v>
      </c>
    </row>
    <row r="40" s="194" customFormat="1" ht="27" customHeight="1" spans="1:5">
      <c r="A40" s="287">
        <v>2010601</v>
      </c>
      <c r="B40" s="348" t="s">
        <v>105</v>
      </c>
      <c r="C40" s="349">
        <v>578</v>
      </c>
      <c r="D40" s="350">
        <v>552</v>
      </c>
      <c r="E40" s="131">
        <f t="shared" si="3"/>
        <v>0.955</v>
      </c>
    </row>
    <row r="41" s="194" customFormat="1" ht="27" customHeight="1" spans="1:5">
      <c r="A41" s="287">
        <v>2010602</v>
      </c>
      <c r="B41" s="348" t="s">
        <v>106</v>
      </c>
      <c r="C41" s="349">
        <v>155</v>
      </c>
      <c r="D41" s="271">
        <v>190</v>
      </c>
      <c r="E41" s="131">
        <f t="shared" si="3"/>
        <v>1.226</v>
      </c>
    </row>
    <row r="42" s="194" customFormat="1" ht="27" customHeight="1" spans="1:5">
      <c r="A42" s="287">
        <v>2010650</v>
      </c>
      <c r="B42" s="348" t="s">
        <v>111</v>
      </c>
      <c r="C42" s="349">
        <v>457</v>
      </c>
      <c r="D42" s="271">
        <v>487</v>
      </c>
      <c r="E42" s="131">
        <f t="shared" si="3"/>
        <v>1.066</v>
      </c>
    </row>
    <row r="43" s="194" customFormat="1" ht="27" customHeight="1" spans="1:5">
      <c r="A43" s="287">
        <v>2010699</v>
      </c>
      <c r="B43" s="348" t="s">
        <v>127</v>
      </c>
      <c r="C43" s="349">
        <v>37</v>
      </c>
      <c r="D43" s="350">
        <v>1</v>
      </c>
      <c r="E43" s="131">
        <f t="shared" si="3"/>
        <v>0.027</v>
      </c>
    </row>
    <row r="44" s="194" customFormat="1" ht="27" customHeight="1" spans="1:5">
      <c r="A44" s="287">
        <v>20107</v>
      </c>
      <c r="B44" s="344" t="s">
        <v>128</v>
      </c>
      <c r="C44" s="345">
        <f>SUM(C45:C46)</f>
        <v>148</v>
      </c>
      <c r="D44" s="345">
        <f>SUM(D45:D46)</f>
        <v>128</v>
      </c>
      <c r="E44" s="346">
        <f t="shared" si="3"/>
        <v>0.865</v>
      </c>
    </row>
    <row r="45" s="194" customFormat="1" ht="27" customHeight="1" spans="1:5">
      <c r="A45" s="287">
        <v>2010701</v>
      </c>
      <c r="B45" s="348" t="s">
        <v>105</v>
      </c>
      <c r="C45" s="349">
        <v>128</v>
      </c>
      <c r="D45" s="350">
        <v>128</v>
      </c>
      <c r="E45" s="131">
        <f t="shared" si="3"/>
        <v>1</v>
      </c>
    </row>
    <row r="46" s="194" customFormat="1" ht="27" customHeight="1" spans="1:5">
      <c r="A46" s="287">
        <v>2010702</v>
      </c>
      <c r="B46" s="348" t="s">
        <v>106</v>
      </c>
      <c r="C46" s="349">
        <v>20</v>
      </c>
      <c r="D46" s="350"/>
      <c r="E46" s="131" t="str">
        <f t="shared" si="3"/>
        <v/>
      </c>
    </row>
    <row r="47" s="194" customFormat="1" ht="27" customHeight="1" spans="1:5">
      <c r="A47" s="287">
        <v>20108</v>
      </c>
      <c r="B47" s="344" t="s">
        <v>129</v>
      </c>
      <c r="C47" s="345">
        <f>SUM(C48:C49)</f>
        <v>1</v>
      </c>
      <c r="D47" s="345">
        <f>SUM(D48:D49)</f>
        <v>1</v>
      </c>
      <c r="E47" s="346">
        <f t="shared" si="3"/>
        <v>1</v>
      </c>
    </row>
    <row r="48" s="194" customFormat="1" ht="27" customHeight="1" spans="1:5">
      <c r="A48" s="287">
        <v>2010801</v>
      </c>
      <c r="B48" s="348" t="s">
        <v>105</v>
      </c>
      <c r="C48" s="349">
        <v>1</v>
      </c>
      <c r="D48" s="275">
        <v>1</v>
      </c>
      <c r="E48" s="131">
        <f t="shared" si="3"/>
        <v>1</v>
      </c>
    </row>
    <row r="49" s="194" customFormat="1" ht="27" customHeight="1" spans="1:5">
      <c r="A49" s="242">
        <v>2010804</v>
      </c>
      <c r="B49" s="348" t="s">
        <v>130</v>
      </c>
      <c r="C49" s="349"/>
      <c r="D49" s="275"/>
      <c r="E49" s="131"/>
    </row>
    <row r="50" s="194" customFormat="1" ht="27" customHeight="1" spans="1:5">
      <c r="A50" s="242">
        <v>20111</v>
      </c>
      <c r="B50" s="344" t="s">
        <v>131</v>
      </c>
      <c r="C50" s="345">
        <f>SUM(C51:C54)</f>
        <v>2043</v>
      </c>
      <c r="D50" s="345">
        <f>SUM(D51:D54)</f>
        <v>2040</v>
      </c>
      <c r="E50" s="346">
        <f t="shared" ref="E50:E56" si="4">IF(AND(C50&lt;&gt;0,D50&lt;&gt;0),D50/C50,"")</f>
        <v>0.999</v>
      </c>
    </row>
    <row r="51" s="194" customFormat="1" ht="27" customHeight="1" spans="1:5">
      <c r="A51" s="242">
        <v>2011101</v>
      </c>
      <c r="B51" s="348" t="s">
        <v>105</v>
      </c>
      <c r="C51" s="349">
        <v>1654</v>
      </c>
      <c r="D51" s="350">
        <v>1711</v>
      </c>
      <c r="E51" s="131">
        <f t="shared" si="4"/>
        <v>1.034</v>
      </c>
    </row>
    <row r="52" s="194" customFormat="1" ht="27" customHeight="1" spans="1:5">
      <c r="A52" s="242">
        <v>2011102</v>
      </c>
      <c r="B52" s="348" t="s">
        <v>106</v>
      </c>
      <c r="C52" s="349">
        <v>227</v>
      </c>
      <c r="D52" s="350">
        <v>307</v>
      </c>
      <c r="E52" s="131">
        <f t="shared" si="4"/>
        <v>1.352</v>
      </c>
    </row>
    <row r="53" s="194" customFormat="1" ht="27" customHeight="1" spans="1:5">
      <c r="A53" s="242">
        <v>2011104</v>
      </c>
      <c r="B53" s="348" t="s">
        <v>132</v>
      </c>
      <c r="C53" s="349">
        <v>40</v>
      </c>
      <c r="D53" s="271"/>
      <c r="E53" s="131" t="str">
        <f t="shared" si="4"/>
        <v/>
      </c>
    </row>
    <row r="54" s="194" customFormat="1" ht="27" customHeight="1" spans="1:5">
      <c r="A54" s="242">
        <v>2011199</v>
      </c>
      <c r="B54" s="348" t="s">
        <v>133</v>
      </c>
      <c r="C54" s="349">
        <v>122</v>
      </c>
      <c r="D54" s="271">
        <v>22</v>
      </c>
      <c r="E54" s="131">
        <f t="shared" si="4"/>
        <v>0.18</v>
      </c>
    </row>
    <row r="55" s="194" customFormat="1" ht="27" customHeight="1" spans="1:5">
      <c r="A55" s="242">
        <v>20113</v>
      </c>
      <c r="B55" s="344" t="s">
        <v>134</v>
      </c>
      <c r="C55" s="345">
        <f>SUM(C56:C60)</f>
        <v>215</v>
      </c>
      <c r="D55" s="345">
        <f>SUM(D56:D60)</f>
        <v>199</v>
      </c>
      <c r="E55" s="346">
        <f t="shared" si="4"/>
        <v>0.926</v>
      </c>
    </row>
    <row r="56" s="194" customFormat="1" ht="27" customHeight="1" spans="1:5">
      <c r="A56" s="242">
        <v>2011301</v>
      </c>
      <c r="B56" s="348" t="s">
        <v>105</v>
      </c>
      <c r="C56" s="349">
        <v>113</v>
      </c>
      <c r="D56" s="349">
        <v>125</v>
      </c>
      <c r="E56" s="131">
        <f t="shared" si="4"/>
        <v>1.106</v>
      </c>
    </row>
    <row r="57" s="194" customFormat="1" ht="27" customHeight="1" spans="1:5">
      <c r="A57" s="242">
        <v>2011302</v>
      </c>
      <c r="B57" s="348" t="s">
        <v>106</v>
      </c>
      <c r="C57" s="349">
        <v>30</v>
      </c>
      <c r="D57" s="350">
        <v>15</v>
      </c>
      <c r="E57" s="131">
        <f t="shared" ref="E57:E62" si="5">IF(AND(C57&lt;&gt;0,D57&lt;&gt;0),D57/C57,"")</f>
        <v>0.5</v>
      </c>
    </row>
    <row r="58" s="194" customFormat="1" ht="27" customHeight="1" spans="1:5">
      <c r="A58" s="242">
        <v>2011308</v>
      </c>
      <c r="B58" s="348" t="s">
        <v>135</v>
      </c>
      <c r="C58" s="349">
        <v>15</v>
      </c>
      <c r="D58" s="350">
        <v>9</v>
      </c>
      <c r="E58" s="131">
        <f t="shared" si="5"/>
        <v>0.6</v>
      </c>
    </row>
    <row r="59" s="194" customFormat="1" ht="27" customHeight="1" spans="1:5">
      <c r="A59" s="242">
        <v>2011350</v>
      </c>
      <c r="B59" s="348" t="s">
        <v>111</v>
      </c>
      <c r="C59" s="349"/>
      <c r="D59" s="350"/>
      <c r="E59" s="131" t="str">
        <f t="shared" si="5"/>
        <v/>
      </c>
    </row>
    <row r="60" s="194" customFormat="1" ht="27" customHeight="1" spans="1:5">
      <c r="A60" s="242">
        <v>2011399</v>
      </c>
      <c r="B60" s="348" t="s">
        <v>136</v>
      </c>
      <c r="C60" s="349">
        <v>57</v>
      </c>
      <c r="D60" s="350">
        <v>50</v>
      </c>
      <c r="E60" s="131">
        <f t="shared" si="5"/>
        <v>0.877</v>
      </c>
    </row>
    <row r="61" s="194" customFormat="1" ht="27" customHeight="1" spans="1:5">
      <c r="A61" s="242">
        <v>20123</v>
      </c>
      <c r="B61" s="344" t="s">
        <v>137</v>
      </c>
      <c r="C61" s="345">
        <f>SUM(C62:C63)</f>
        <v>210</v>
      </c>
      <c r="D61" s="345">
        <f>SUM(D62:D63)</f>
        <v>223</v>
      </c>
      <c r="E61" s="346">
        <f t="shared" si="5"/>
        <v>1.062</v>
      </c>
    </row>
    <row r="62" s="194" customFormat="1" ht="27" customHeight="1" spans="1:5">
      <c r="A62" s="242">
        <v>2012301</v>
      </c>
      <c r="B62" s="348" t="s">
        <v>105</v>
      </c>
      <c r="C62" s="349">
        <v>210</v>
      </c>
      <c r="D62" s="350">
        <v>213</v>
      </c>
      <c r="E62" s="131">
        <f t="shared" si="5"/>
        <v>1.014</v>
      </c>
    </row>
    <row r="63" s="194" customFormat="1" ht="27" customHeight="1" spans="1:5">
      <c r="A63" s="352">
        <v>2012304</v>
      </c>
      <c r="B63" s="348" t="s">
        <v>138</v>
      </c>
      <c r="C63" s="349"/>
      <c r="D63" s="350">
        <v>10</v>
      </c>
      <c r="E63" s="131"/>
    </row>
    <row r="64" s="194" customFormat="1" ht="27" customHeight="1" spans="1:5">
      <c r="A64" s="242">
        <v>20126</v>
      </c>
      <c r="B64" s="344" t="s">
        <v>139</v>
      </c>
      <c r="C64" s="345">
        <f>SUM(C65:C65)</f>
        <v>66</v>
      </c>
      <c r="D64" s="345">
        <f>SUM(D65:D65)</f>
        <v>72</v>
      </c>
      <c r="E64" s="346">
        <f t="shared" ref="E64:E74" si="6">IF(AND(C64&lt;&gt;0,D64&lt;&gt;0),D64/C64,"")</f>
        <v>1.091</v>
      </c>
    </row>
    <row r="65" s="194" customFormat="1" ht="27" customHeight="1" spans="1:5">
      <c r="A65" s="242">
        <v>2012604</v>
      </c>
      <c r="B65" s="348" t="s">
        <v>140</v>
      </c>
      <c r="C65" s="349">
        <v>66</v>
      </c>
      <c r="D65" s="271">
        <v>72</v>
      </c>
      <c r="E65" s="131">
        <f t="shared" si="6"/>
        <v>1.091</v>
      </c>
    </row>
    <row r="66" s="194" customFormat="1" ht="27" customHeight="1" spans="1:5">
      <c r="A66" s="242">
        <v>20128</v>
      </c>
      <c r="B66" s="344" t="s">
        <v>141</v>
      </c>
      <c r="C66" s="345">
        <f>SUM(C67:C67)</f>
        <v>106</v>
      </c>
      <c r="D66" s="345">
        <f>SUM(D67:D67)</f>
        <v>109</v>
      </c>
      <c r="E66" s="346">
        <f t="shared" si="6"/>
        <v>1.028</v>
      </c>
    </row>
    <row r="67" s="194" customFormat="1" ht="27" customHeight="1" spans="1:5">
      <c r="A67" s="242">
        <v>2012801</v>
      </c>
      <c r="B67" s="348" t="s">
        <v>105</v>
      </c>
      <c r="C67" s="349">
        <v>106</v>
      </c>
      <c r="D67" s="271">
        <v>109</v>
      </c>
      <c r="E67" s="131">
        <f t="shared" si="6"/>
        <v>1.028</v>
      </c>
    </row>
    <row r="68" s="194" customFormat="1" ht="27" customHeight="1" spans="1:5">
      <c r="A68" s="242">
        <v>20129</v>
      </c>
      <c r="B68" s="344" t="s">
        <v>142</v>
      </c>
      <c r="C68" s="345">
        <f>SUM(C69:C71)</f>
        <v>492</v>
      </c>
      <c r="D68" s="345">
        <f>SUM(D69:D71)</f>
        <v>375</v>
      </c>
      <c r="E68" s="346">
        <f t="shared" si="6"/>
        <v>0.762</v>
      </c>
    </row>
    <row r="69" s="194" customFormat="1" ht="27" customHeight="1" spans="1:5">
      <c r="A69" s="242">
        <v>2012901</v>
      </c>
      <c r="B69" s="348" t="s">
        <v>105</v>
      </c>
      <c r="C69" s="349">
        <v>325</v>
      </c>
      <c r="D69" s="275">
        <v>321</v>
      </c>
      <c r="E69" s="131">
        <f t="shared" si="6"/>
        <v>0.988</v>
      </c>
    </row>
    <row r="70" s="194" customFormat="1" ht="27" customHeight="1" spans="1:5">
      <c r="A70" s="242">
        <v>2012902</v>
      </c>
      <c r="B70" s="348" t="s">
        <v>106</v>
      </c>
      <c r="C70" s="349">
        <v>30</v>
      </c>
      <c r="D70" s="271"/>
      <c r="E70" s="131" t="str">
        <f t="shared" si="6"/>
        <v/>
      </c>
    </row>
    <row r="71" s="194" customFormat="1" ht="27" customHeight="1" spans="1:5">
      <c r="A71" s="242">
        <v>2012999</v>
      </c>
      <c r="B71" s="348" t="s">
        <v>143</v>
      </c>
      <c r="C71" s="349">
        <v>137</v>
      </c>
      <c r="D71" s="271">
        <v>54</v>
      </c>
      <c r="E71" s="131">
        <f t="shared" si="6"/>
        <v>0.394</v>
      </c>
    </row>
    <row r="72" s="194" customFormat="1" ht="27" customHeight="1" spans="1:5">
      <c r="A72" s="287">
        <v>20131</v>
      </c>
      <c r="B72" s="344" t="s">
        <v>144</v>
      </c>
      <c r="C72" s="345">
        <f>SUM(C73:C75)</f>
        <v>2163</v>
      </c>
      <c r="D72" s="345">
        <f>SUM(D73:D75)</f>
        <v>2095</v>
      </c>
      <c r="E72" s="346">
        <f t="shared" si="6"/>
        <v>0.969</v>
      </c>
    </row>
    <row r="73" s="194" customFormat="1" ht="27" customHeight="1" spans="1:5">
      <c r="A73" s="287">
        <v>2013101</v>
      </c>
      <c r="B73" s="348" t="s">
        <v>105</v>
      </c>
      <c r="C73" s="349">
        <v>2073</v>
      </c>
      <c r="D73" s="350">
        <v>1993</v>
      </c>
      <c r="E73" s="131">
        <f t="shared" si="6"/>
        <v>0.961</v>
      </c>
    </row>
    <row r="74" s="194" customFormat="1" ht="27" customHeight="1" spans="1:5">
      <c r="A74" s="287">
        <v>2013102</v>
      </c>
      <c r="B74" s="348" t="s">
        <v>106</v>
      </c>
      <c r="C74" s="349">
        <v>90</v>
      </c>
      <c r="D74" s="350">
        <v>93</v>
      </c>
      <c r="E74" s="131">
        <f t="shared" si="6"/>
        <v>1.033</v>
      </c>
    </row>
    <row r="75" s="194" customFormat="1" ht="27" customHeight="1" spans="1:5">
      <c r="A75" s="287">
        <v>2013105</v>
      </c>
      <c r="B75" s="348" t="s">
        <v>145</v>
      </c>
      <c r="C75" s="349"/>
      <c r="D75" s="350">
        <v>9</v>
      </c>
      <c r="E75" s="131"/>
    </row>
    <row r="76" s="194" customFormat="1" ht="27" customHeight="1" spans="1:5">
      <c r="A76" s="287">
        <v>20132</v>
      </c>
      <c r="B76" s="344" t="s">
        <v>146</v>
      </c>
      <c r="C76" s="345">
        <f>SUM(C77:C79)</f>
        <v>569</v>
      </c>
      <c r="D76" s="345">
        <f>SUM(D77:D79)</f>
        <v>513</v>
      </c>
      <c r="E76" s="346">
        <f t="shared" ref="E76:E82" si="7">IF(AND(C76&lt;&gt;0,D76&lt;&gt;0),D76/C76,"")</f>
        <v>0.902</v>
      </c>
    </row>
    <row r="77" s="194" customFormat="1" ht="27" customHeight="1" spans="1:5">
      <c r="A77" s="287">
        <v>2013201</v>
      </c>
      <c r="B77" s="348" t="s">
        <v>105</v>
      </c>
      <c r="C77" s="349">
        <v>389</v>
      </c>
      <c r="D77" s="275">
        <v>380</v>
      </c>
      <c r="E77" s="131">
        <f t="shared" si="7"/>
        <v>0.977</v>
      </c>
    </row>
    <row r="78" s="194" customFormat="1" ht="27" customHeight="1" spans="1:5">
      <c r="A78" s="287">
        <v>2013202</v>
      </c>
      <c r="B78" s="348" t="s">
        <v>106</v>
      </c>
      <c r="C78" s="349">
        <v>143</v>
      </c>
      <c r="D78" s="271">
        <v>103</v>
      </c>
      <c r="E78" s="131">
        <f t="shared" si="7"/>
        <v>0.72</v>
      </c>
    </row>
    <row r="79" s="194" customFormat="1" ht="27" customHeight="1" spans="1:5">
      <c r="A79" s="287">
        <v>2013299</v>
      </c>
      <c r="B79" s="348" t="s">
        <v>147</v>
      </c>
      <c r="C79" s="349">
        <v>37</v>
      </c>
      <c r="D79" s="275">
        <v>30</v>
      </c>
      <c r="E79" s="131">
        <f t="shared" si="7"/>
        <v>0.811</v>
      </c>
    </row>
    <row r="80" s="194" customFormat="1" ht="27" customHeight="1" spans="1:5">
      <c r="A80" s="287">
        <v>20133</v>
      </c>
      <c r="B80" s="344" t="s">
        <v>148</v>
      </c>
      <c r="C80" s="345">
        <f>SUM(C81:C82)</f>
        <v>190</v>
      </c>
      <c r="D80" s="345">
        <f>SUM(D81:D82)</f>
        <v>225</v>
      </c>
      <c r="E80" s="346">
        <f t="shared" si="7"/>
        <v>1.184</v>
      </c>
    </row>
    <row r="81" s="194" customFormat="1" ht="27" customHeight="1" spans="1:5">
      <c r="A81" s="287">
        <v>2013301</v>
      </c>
      <c r="B81" s="348" t="s">
        <v>105</v>
      </c>
      <c r="C81" s="349">
        <v>179</v>
      </c>
      <c r="D81" s="350">
        <v>199</v>
      </c>
      <c r="E81" s="131">
        <f t="shared" si="7"/>
        <v>1.112</v>
      </c>
    </row>
    <row r="82" s="194" customFormat="1" ht="27" customHeight="1" spans="1:5">
      <c r="A82" s="287">
        <v>2013302</v>
      </c>
      <c r="B82" s="348" t="s">
        <v>106</v>
      </c>
      <c r="C82" s="349">
        <v>11</v>
      </c>
      <c r="D82" s="350">
        <v>26</v>
      </c>
      <c r="E82" s="131">
        <f t="shared" si="7"/>
        <v>2.364</v>
      </c>
    </row>
    <row r="83" s="194" customFormat="1" ht="27" customHeight="1" spans="1:5">
      <c r="A83" s="287">
        <v>20134</v>
      </c>
      <c r="B83" s="344" t="s">
        <v>149</v>
      </c>
      <c r="C83" s="345">
        <f>SUM(C84:C88)</f>
        <v>207</v>
      </c>
      <c r="D83" s="345">
        <f>SUM(D84:D88)</f>
        <v>137</v>
      </c>
      <c r="E83" s="346">
        <f t="shared" ref="E83:E86" si="8">IF(AND(C83&lt;&gt;0,D83&lt;&gt;0),D83/C83,"")</f>
        <v>0.662</v>
      </c>
    </row>
    <row r="84" s="194" customFormat="1" ht="27" customHeight="1" spans="1:5">
      <c r="A84" s="287">
        <v>2013401</v>
      </c>
      <c r="B84" s="348" t="s">
        <v>105</v>
      </c>
      <c r="C84" s="349">
        <v>154</v>
      </c>
      <c r="D84" s="350">
        <v>137</v>
      </c>
      <c r="E84" s="131">
        <f t="shared" si="8"/>
        <v>0.89</v>
      </c>
    </row>
    <row r="85" s="194" customFormat="1" ht="27" customHeight="1" spans="1:5">
      <c r="A85" s="287">
        <v>2013402</v>
      </c>
      <c r="B85" s="348" t="s">
        <v>106</v>
      </c>
      <c r="C85" s="349">
        <v>5</v>
      </c>
      <c r="D85" s="350"/>
      <c r="E85" s="131"/>
    </row>
    <row r="86" s="194" customFormat="1" ht="27" customHeight="1" spans="1:5">
      <c r="A86" s="287">
        <v>2013404</v>
      </c>
      <c r="B86" s="348" t="s">
        <v>150</v>
      </c>
      <c r="C86" s="349">
        <v>37</v>
      </c>
      <c r="D86" s="350"/>
      <c r="E86" s="131" t="str">
        <f t="shared" si="8"/>
        <v/>
      </c>
    </row>
    <row r="87" s="194" customFormat="1" ht="27" customHeight="1" spans="1:5">
      <c r="A87" s="287">
        <v>2013405</v>
      </c>
      <c r="B87" s="348" t="s">
        <v>151</v>
      </c>
      <c r="C87" s="349">
        <v>2</v>
      </c>
      <c r="D87" s="350"/>
      <c r="E87" s="131"/>
    </row>
    <row r="88" s="194" customFormat="1" ht="27" customHeight="1" spans="1:5">
      <c r="A88" s="287">
        <v>2013499</v>
      </c>
      <c r="B88" s="348" t="s">
        <v>152</v>
      </c>
      <c r="C88" s="349">
        <v>9</v>
      </c>
      <c r="D88" s="350"/>
      <c r="E88" s="131" t="str">
        <f t="shared" ref="E88:E93" si="9">IF(AND(C88&lt;&gt;0,D88&lt;&gt;0),D88/C88,"")</f>
        <v/>
      </c>
    </row>
    <row r="89" s="194" customFormat="1" ht="27" customHeight="1" spans="1:5">
      <c r="A89" s="287">
        <v>20136</v>
      </c>
      <c r="B89" s="344" t="s">
        <v>153</v>
      </c>
      <c r="C89" s="345">
        <f>SUM(C90:C90)</f>
        <v>0</v>
      </c>
      <c r="D89" s="345">
        <f>SUM(D90:D90)</f>
        <v>0</v>
      </c>
      <c r="E89" s="346" t="str">
        <f t="shared" si="9"/>
        <v/>
      </c>
    </row>
    <row r="90" s="194" customFormat="1" ht="27" customHeight="1" spans="1:5">
      <c r="A90" s="287">
        <v>2013699</v>
      </c>
      <c r="B90" s="348" t="s">
        <v>154</v>
      </c>
      <c r="C90" s="349"/>
      <c r="D90" s="275">
        <v>0</v>
      </c>
      <c r="E90" s="131" t="str">
        <f t="shared" si="9"/>
        <v/>
      </c>
    </row>
    <row r="91" s="194" customFormat="1" ht="27" customHeight="1" spans="1:5">
      <c r="A91" s="287">
        <v>20138</v>
      </c>
      <c r="B91" s="344" t="s">
        <v>155</v>
      </c>
      <c r="C91" s="345">
        <f>SUM(C92:C97)</f>
        <v>1095</v>
      </c>
      <c r="D91" s="345">
        <f>SUM(D92:D97)</f>
        <v>1086</v>
      </c>
      <c r="E91" s="346">
        <f t="shared" si="9"/>
        <v>0.992</v>
      </c>
    </row>
    <row r="92" s="194" customFormat="1" ht="27" customHeight="1" spans="1:5">
      <c r="A92" s="287">
        <v>2013801</v>
      </c>
      <c r="B92" s="348" t="s">
        <v>105</v>
      </c>
      <c r="C92" s="349">
        <v>1020</v>
      </c>
      <c r="D92" s="353">
        <v>1038</v>
      </c>
      <c r="E92" s="131">
        <f t="shared" si="9"/>
        <v>1.018</v>
      </c>
    </row>
    <row r="93" s="194" customFormat="1" ht="27" customHeight="1" spans="1:5">
      <c r="A93" s="287">
        <v>2013802</v>
      </c>
      <c r="B93" s="348" t="s">
        <v>106</v>
      </c>
      <c r="C93" s="349">
        <v>32</v>
      </c>
      <c r="D93" s="350">
        <v>30</v>
      </c>
      <c r="E93" s="131">
        <f t="shared" si="9"/>
        <v>0.938</v>
      </c>
    </row>
    <row r="94" s="194" customFormat="1" ht="27" customHeight="1" spans="1:5">
      <c r="A94" s="287">
        <v>2013810</v>
      </c>
      <c r="B94" s="348" t="s">
        <v>156</v>
      </c>
      <c r="C94" s="349"/>
      <c r="D94" s="350">
        <v>5</v>
      </c>
      <c r="E94" s="131"/>
    </row>
    <row r="95" s="194" customFormat="1" ht="27" customHeight="1" spans="1:5">
      <c r="A95" s="287">
        <v>2013815</v>
      </c>
      <c r="B95" s="348" t="s">
        <v>157</v>
      </c>
      <c r="C95" s="349"/>
      <c r="D95" s="350">
        <v>3</v>
      </c>
      <c r="E95" s="131"/>
    </row>
    <row r="96" s="194" customFormat="1" ht="27" customHeight="1" spans="1:5">
      <c r="A96" s="287">
        <v>2013816</v>
      </c>
      <c r="B96" s="348" t="s">
        <v>158</v>
      </c>
      <c r="C96" s="349">
        <v>17</v>
      </c>
      <c r="D96" s="350">
        <v>10</v>
      </c>
      <c r="E96" s="131">
        <f t="shared" ref="E96:E101" si="10">IF(AND(C96&lt;&gt;0,D96&lt;&gt;0),D96/C96,"")</f>
        <v>0.588</v>
      </c>
    </row>
    <row r="97" s="194" customFormat="1" ht="27" customHeight="1" spans="1:5">
      <c r="A97" s="287">
        <v>2013899</v>
      </c>
      <c r="B97" s="348" t="s">
        <v>159</v>
      </c>
      <c r="C97" s="349">
        <v>26</v>
      </c>
      <c r="D97" s="350"/>
      <c r="E97" s="131" t="str">
        <f t="shared" si="10"/>
        <v/>
      </c>
    </row>
    <row r="98" s="194" customFormat="1" ht="27" customHeight="1" spans="1:5">
      <c r="A98" s="354">
        <v>20140</v>
      </c>
      <c r="B98" s="344" t="s">
        <v>160</v>
      </c>
      <c r="C98" s="355">
        <f>SUM(C99)</f>
        <v>0</v>
      </c>
      <c r="D98" s="355">
        <f>SUM(D99)</f>
        <v>129</v>
      </c>
      <c r="E98" s="131" t="str">
        <f t="shared" si="10"/>
        <v/>
      </c>
    </row>
    <row r="99" s="194" customFormat="1" ht="27" customHeight="1" spans="1:5">
      <c r="A99" s="287">
        <v>2014001</v>
      </c>
      <c r="B99" s="348" t="s">
        <v>105</v>
      </c>
      <c r="C99" s="355"/>
      <c r="D99" s="356">
        <v>129</v>
      </c>
      <c r="E99" s="131" t="str">
        <f t="shared" si="10"/>
        <v/>
      </c>
    </row>
    <row r="100" s="194" customFormat="1" ht="27" customHeight="1" spans="1:5">
      <c r="A100" s="354">
        <v>20199</v>
      </c>
      <c r="B100" s="344" t="s">
        <v>161</v>
      </c>
      <c r="C100" s="345">
        <f>SUM(C101:C101)</f>
        <v>-486</v>
      </c>
      <c r="D100" s="345">
        <f>SUM(D101:D101)</f>
        <v>0</v>
      </c>
      <c r="E100" s="346" t="str">
        <f t="shared" si="10"/>
        <v/>
      </c>
    </row>
    <row r="101" s="194" customFormat="1" ht="27" customHeight="1" spans="1:5">
      <c r="A101" s="287">
        <v>2019999</v>
      </c>
      <c r="B101" s="348" t="s">
        <v>162</v>
      </c>
      <c r="C101" s="349">
        <v>-486</v>
      </c>
      <c r="D101" s="350"/>
      <c r="E101" s="131" t="str">
        <f t="shared" si="10"/>
        <v/>
      </c>
    </row>
    <row r="102" s="194" customFormat="1" ht="27" customHeight="1" spans="1:5">
      <c r="A102" s="287">
        <v>203</v>
      </c>
      <c r="B102" s="344" t="s">
        <v>163</v>
      </c>
      <c r="C102" s="347">
        <f>SUM(C103+C107)</f>
        <v>150</v>
      </c>
      <c r="D102" s="347">
        <f>SUM(D103+D107)</f>
        <v>137</v>
      </c>
      <c r="E102" s="346">
        <f t="shared" ref="E102:E149" si="11">IF(AND(C102&lt;&gt;0,D102&lt;&gt;0),D102/C102,"")</f>
        <v>0.913</v>
      </c>
    </row>
    <row r="103" s="194" customFormat="1" ht="27" customHeight="1" spans="1:5">
      <c r="A103" s="287">
        <v>20306</v>
      </c>
      <c r="B103" s="344" t="s">
        <v>164</v>
      </c>
      <c r="C103" s="357">
        <f>SUM(C104:C106)</f>
        <v>229</v>
      </c>
      <c r="D103" s="357">
        <f>SUM(D104:D106)</f>
        <v>137</v>
      </c>
      <c r="E103" s="346">
        <f t="shared" si="11"/>
        <v>0.598</v>
      </c>
    </row>
    <row r="104" s="194" customFormat="1" ht="27" customHeight="1" spans="1:5">
      <c r="A104" s="287">
        <v>2030601</v>
      </c>
      <c r="B104" s="348" t="s">
        <v>165</v>
      </c>
      <c r="C104" s="349">
        <v>104</v>
      </c>
      <c r="D104" s="350">
        <v>60</v>
      </c>
      <c r="E104" s="131">
        <f t="shared" si="11"/>
        <v>0.577</v>
      </c>
    </row>
    <row r="105" s="194" customFormat="1" ht="27" customHeight="1" spans="1:5">
      <c r="A105" s="287">
        <v>2030607</v>
      </c>
      <c r="B105" s="348" t="s">
        <v>166</v>
      </c>
      <c r="C105" s="349">
        <v>125</v>
      </c>
      <c r="D105" s="350">
        <v>69</v>
      </c>
      <c r="E105" s="131">
        <f t="shared" si="11"/>
        <v>0.552</v>
      </c>
    </row>
    <row r="106" s="194" customFormat="1" ht="27" customHeight="1" spans="1:5">
      <c r="A106" s="287">
        <v>2030699</v>
      </c>
      <c r="B106" s="348" t="s">
        <v>167</v>
      </c>
      <c r="C106" s="349"/>
      <c r="D106" s="350">
        <v>8</v>
      </c>
      <c r="E106" s="131" t="str">
        <f t="shared" si="11"/>
        <v/>
      </c>
    </row>
    <row r="107" s="194" customFormat="1" ht="27" customHeight="1" spans="1:5">
      <c r="A107" s="287">
        <v>20399</v>
      </c>
      <c r="B107" s="344" t="s">
        <v>168</v>
      </c>
      <c r="C107" s="357">
        <v>-79</v>
      </c>
      <c r="D107" s="357"/>
      <c r="E107" s="131" t="str">
        <f t="shared" si="11"/>
        <v/>
      </c>
    </row>
    <row r="108" s="194" customFormat="1" ht="27" customHeight="1" spans="1:5">
      <c r="A108" s="287">
        <v>2039999</v>
      </c>
      <c r="B108" s="348" t="s">
        <v>169</v>
      </c>
      <c r="C108" s="349">
        <v>-79</v>
      </c>
      <c r="D108" s="350"/>
      <c r="E108" s="131" t="str">
        <f t="shared" si="11"/>
        <v/>
      </c>
    </row>
    <row r="109" s="194" customFormat="1" ht="27" customHeight="1" spans="1:5">
      <c r="A109" s="287">
        <v>204</v>
      </c>
      <c r="B109" s="344" t="s">
        <v>170</v>
      </c>
      <c r="C109" s="345">
        <f>C110+C117+C120+C123+C130</f>
        <v>7009</v>
      </c>
      <c r="D109" s="345">
        <f>D110+D117+D120+D123+D130</f>
        <v>7113</v>
      </c>
      <c r="E109" s="346">
        <f t="shared" si="11"/>
        <v>1.015</v>
      </c>
    </row>
    <row r="110" s="194" customFormat="1" ht="27" customHeight="1" spans="1:5">
      <c r="A110" s="287">
        <v>20402</v>
      </c>
      <c r="B110" s="344" t="s">
        <v>171</v>
      </c>
      <c r="C110" s="345">
        <f>SUM(C111:C116)</f>
        <v>5967</v>
      </c>
      <c r="D110" s="345">
        <f>SUM(D111:D116)</f>
        <v>6413</v>
      </c>
      <c r="E110" s="346">
        <f t="shared" si="11"/>
        <v>1.075</v>
      </c>
    </row>
    <row r="111" s="194" customFormat="1" ht="27" customHeight="1" spans="1:5">
      <c r="A111" s="287">
        <v>2040201</v>
      </c>
      <c r="B111" s="348" t="s">
        <v>105</v>
      </c>
      <c r="C111" s="349">
        <v>4578</v>
      </c>
      <c r="D111" s="350">
        <v>5059</v>
      </c>
      <c r="E111" s="131">
        <f t="shared" si="11"/>
        <v>1.105</v>
      </c>
    </row>
    <row r="112" s="194" customFormat="1" ht="27" customHeight="1" spans="1:5">
      <c r="A112" s="287">
        <v>2040202</v>
      </c>
      <c r="B112" s="348" t="s">
        <v>106</v>
      </c>
      <c r="C112" s="349">
        <v>237</v>
      </c>
      <c r="D112" s="275">
        <v>731</v>
      </c>
      <c r="E112" s="131">
        <f t="shared" si="11"/>
        <v>3.084</v>
      </c>
    </row>
    <row r="113" s="194" customFormat="1" ht="27" customHeight="1" spans="1:5">
      <c r="A113" s="287">
        <v>2040219</v>
      </c>
      <c r="B113" s="358" t="s">
        <v>172</v>
      </c>
      <c r="C113" s="355">
        <v>184</v>
      </c>
      <c r="D113" s="350">
        <v>50</v>
      </c>
      <c r="E113" s="131">
        <f t="shared" si="11"/>
        <v>0.272</v>
      </c>
    </row>
    <row r="114" s="194" customFormat="1" ht="27" customHeight="1" spans="1:5">
      <c r="A114" s="287">
        <v>2040220</v>
      </c>
      <c r="B114" s="348" t="s">
        <v>173</v>
      </c>
      <c r="C114" s="349">
        <v>936</v>
      </c>
      <c r="D114" s="275">
        <v>573</v>
      </c>
      <c r="E114" s="131">
        <f t="shared" si="11"/>
        <v>0.612</v>
      </c>
    </row>
    <row r="115" s="194" customFormat="1" ht="27" customHeight="1" spans="1:5">
      <c r="A115" s="287">
        <v>2040221</v>
      </c>
      <c r="B115" s="348" t="s">
        <v>174</v>
      </c>
      <c r="C115" s="349">
        <v>9</v>
      </c>
      <c r="D115" s="275"/>
      <c r="E115" s="131" t="str">
        <f t="shared" si="11"/>
        <v/>
      </c>
    </row>
    <row r="116" s="194" customFormat="1" ht="27" customHeight="1" spans="1:5">
      <c r="A116" s="287">
        <v>2040299</v>
      </c>
      <c r="B116" s="348" t="s">
        <v>175</v>
      </c>
      <c r="C116" s="349">
        <v>23</v>
      </c>
      <c r="D116" s="271"/>
      <c r="E116" s="131" t="str">
        <f t="shared" si="11"/>
        <v/>
      </c>
    </row>
    <row r="117" s="194" customFormat="1" ht="27" customHeight="1" spans="1:5">
      <c r="A117" s="287">
        <v>20404</v>
      </c>
      <c r="B117" s="344" t="s">
        <v>176</v>
      </c>
      <c r="C117" s="345">
        <f>SUM(C118:C119)</f>
        <v>24</v>
      </c>
      <c r="D117" s="345">
        <f>SUM(D118:D119)</f>
        <v>1</v>
      </c>
      <c r="E117" s="346">
        <f t="shared" si="11"/>
        <v>0.042</v>
      </c>
    </row>
    <row r="118" s="194" customFormat="1" ht="27" customHeight="1" spans="1:5">
      <c r="A118" s="287">
        <v>2040401</v>
      </c>
      <c r="B118" s="348" t="s">
        <v>105</v>
      </c>
      <c r="C118" s="349">
        <v>21</v>
      </c>
      <c r="D118" s="275">
        <v>1</v>
      </c>
      <c r="E118" s="131">
        <f t="shared" si="11"/>
        <v>0.048</v>
      </c>
    </row>
    <row r="119" s="194" customFormat="1" ht="27" customHeight="1" spans="1:5">
      <c r="A119" s="287">
        <v>2040402</v>
      </c>
      <c r="B119" s="348" t="s">
        <v>106</v>
      </c>
      <c r="C119" s="349">
        <v>3</v>
      </c>
      <c r="D119" s="275"/>
      <c r="E119" s="131" t="str">
        <f t="shared" si="11"/>
        <v/>
      </c>
    </row>
    <row r="120" s="194" customFormat="1" ht="27" customHeight="1" spans="1:5">
      <c r="A120" s="287">
        <v>20405</v>
      </c>
      <c r="B120" s="344" t="s">
        <v>177</v>
      </c>
      <c r="C120" s="345">
        <f>SUM(C121:C122)</f>
        <v>40</v>
      </c>
      <c r="D120" s="345">
        <f>SUM(D121:D122)</f>
        <v>11</v>
      </c>
      <c r="E120" s="346">
        <f t="shared" si="11"/>
        <v>0.275</v>
      </c>
    </row>
    <row r="121" s="194" customFormat="1" ht="27" customHeight="1" spans="1:5">
      <c r="A121" s="287">
        <v>2040501</v>
      </c>
      <c r="B121" s="348" t="s">
        <v>105</v>
      </c>
      <c r="C121" s="349">
        <v>23</v>
      </c>
      <c r="D121" s="350">
        <v>1</v>
      </c>
      <c r="E121" s="131">
        <f t="shared" si="11"/>
        <v>0.043</v>
      </c>
    </row>
    <row r="122" s="194" customFormat="1" ht="27" customHeight="1" spans="1:5">
      <c r="A122" s="351">
        <v>2040505</v>
      </c>
      <c r="B122" s="348" t="s">
        <v>178</v>
      </c>
      <c r="C122" s="349">
        <v>17</v>
      </c>
      <c r="D122" s="350">
        <v>10</v>
      </c>
      <c r="E122" s="131">
        <f t="shared" si="11"/>
        <v>0.588</v>
      </c>
    </row>
    <row r="123" s="194" customFormat="1" ht="27" customHeight="1" spans="1:5">
      <c r="A123" s="287">
        <v>20406</v>
      </c>
      <c r="B123" s="344" t="s">
        <v>179</v>
      </c>
      <c r="C123" s="345">
        <f>SUM(C124:C129)</f>
        <v>923</v>
      </c>
      <c r="D123" s="345">
        <f>SUM(D124:D129)</f>
        <v>688</v>
      </c>
      <c r="E123" s="346">
        <f t="shared" si="11"/>
        <v>0.745</v>
      </c>
    </row>
    <row r="124" s="194" customFormat="1" ht="27" customHeight="1" spans="1:5">
      <c r="A124" s="287">
        <v>2040601</v>
      </c>
      <c r="B124" s="348" t="s">
        <v>105</v>
      </c>
      <c r="C124" s="349">
        <v>751</v>
      </c>
      <c r="D124" s="271">
        <v>683</v>
      </c>
      <c r="E124" s="131">
        <f t="shared" si="11"/>
        <v>0.909</v>
      </c>
    </row>
    <row r="125" s="194" customFormat="1" ht="27" customHeight="1" spans="1:5">
      <c r="A125" s="287">
        <v>2040604</v>
      </c>
      <c r="B125" s="348" t="s">
        <v>180</v>
      </c>
      <c r="C125" s="349">
        <v>23</v>
      </c>
      <c r="D125" s="271"/>
      <c r="E125" s="131" t="str">
        <f t="shared" si="11"/>
        <v/>
      </c>
    </row>
    <row r="126" s="194" customFormat="1" ht="27" customHeight="1" spans="1:5">
      <c r="A126" s="287">
        <v>2040605</v>
      </c>
      <c r="B126" s="348" t="s">
        <v>181</v>
      </c>
      <c r="C126" s="349">
        <v>129</v>
      </c>
      <c r="D126" s="271">
        <v>5</v>
      </c>
      <c r="E126" s="131">
        <f t="shared" si="11"/>
        <v>0.039</v>
      </c>
    </row>
    <row r="127" s="194" customFormat="1" ht="27" customHeight="1" spans="1:5">
      <c r="A127" s="287">
        <v>2040607</v>
      </c>
      <c r="B127" s="348" t="s">
        <v>182</v>
      </c>
      <c r="C127" s="349"/>
      <c r="D127" s="271"/>
      <c r="E127" s="131" t="str">
        <f t="shared" si="11"/>
        <v/>
      </c>
    </row>
    <row r="128" s="194" customFormat="1" ht="27" customHeight="1" spans="1:5">
      <c r="A128" s="287">
        <v>2040610</v>
      </c>
      <c r="B128" s="348" t="s">
        <v>183</v>
      </c>
      <c r="C128" s="349">
        <v>7</v>
      </c>
      <c r="D128" s="350"/>
      <c r="E128" s="131" t="str">
        <f t="shared" si="11"/>
        <v/>
      </c>
    </row>
    <row r="129" s="194" customFormat="1" ht="27" customHeight="1" spans="1:5">
      <c r="A129" s="287">
        <v>2040699</v>
      </c>
      <c r="B129" s="348" t="s">
        <v>184</v>
      </c>
      <c r="C129" s="349">
        <v>13</v>
      </c>
      <c r="D129" s="350"/>
      <c r="E129" s="131" t="str">
        <f t="shared" si="11"/>
        <v/>
      </c>
    </row>
    <row r="130" s="194" customFormat="1" ht="27" customHeight="1" spans="1:5">
      <c r="A130" s="287">
        <v>20499</v>
      </c>
      <c r="B130" s="344" t="s">
        <v>185</v>
      </c>
      <c r="C130" s="345">
        <f>C131</f>
        <v>55</v>
      </c>
      <c r="D130" s="345">
        <f>D131</f>
        <v>0</v>
      </c>
      <c r="E130" s="346" t="str">
        <f t="shared" si="11"/>
        <v/>
      </c>
    </row>
    <row r="131" s="194" customFormat="1" ht="27" customHeight="1" spans="1:5">
      <c r="A131" s="287">
        <v>2049999</v>
      </c>
      <c r="B131" s="348" t="s">
        <v>186</v>
      </c>
      <c r="C131" s="349">
        <v>55</v>
      </c>
      <c r="D131" s="350"/>
      <c r="E131" s="131" t="str">
        <f t="shared" si="11"/>
        <v/>
      </c>
    </row>
    <row r="132" s="194" customFormat="1" ht="27" customHeight="1" spans="1:5">
      <c r="A132" s="287">
        <v>205</v>
      </c>
      <c r="B132" s="344" t="s">
        <v>187</v>
      </c>
      <c r="C132" s="345">
        <f>C133+C136+C142+C144+C146+C149</f>
        <v>48625</v>
      </c>
      <c r="D132" s="345">
        <f>D133+D136+D142+D144+D146+D149</f>
        <v>48885</v>
      </c>
      <c r="E132" s="346">
        <f t="shared" si="11"/>
        <v>1.005</v>
      </c>
    </row>
    <row r="133" s="194" customFormat="1" ht="27" customHeight="1" spans="1:5">
      <c r="A133" s="287">
        <v>20501</v>
      </c>
      <c r="B133" s="344" t="s">
        <v>188</v>
      </c>
      <c r="C133" s="345">
        <f>SUM(C134:C135)</f>
        <v>962</v>
      </c>
      <c r="D133" s="345">
        <f>SUM(D134:D135)</f>
        <v>939</v>
      </c>
      <c r="E133" s="346">
        <f t="shared" si="11"/>
        <v>0.976</v>
      </c>
    </row>
    <row r="134" s="194" customFormat="1" ht="27" customHeight="1" spans="1:5">
      <c r="A134" s="287">
        <v>2050101</v>
      </c>
      <c r="B134" s="348" t="s">
        <v>105</v>
      </c>
      <c r="C134" s="349">
        <v>843</v>
      </c>
      <c r="D134" s="275">
        <v>817</v>
      </c>
      <c r="E134" s="131">
        <f t="shared" si="11"/>
        <v>0.969</v>
      </c>
    </row>
    <row r="135" s="194" customFormat="1" ht="27" customHeight="1" spans="1:5">
      <c r="A135" s="287">
        <v>2050199</v>
      </c>
      <c r="B135" s="348" t="s">
        <v>189</v>
      </c>
      <c r="C135" s="349">
        <v>119</v>
      </c>
      <c r="D135" s="275">
        <v>122</v>
      </c>
      <c r="E135" s="131">
        <f t="shared" si="11"/>
        <v>1.025</v>
      </c>
    </row>
    <row r="136" s="194" customFormat="1" ht="27" customHeight="1" spans="1:5">
      <c r="A136" s="287">
        <v>20502</v>
      </c>
      <c r="B136" s="344" t="s">
        <v>190</v>
      </c>
      <c r="C136" s="345">
        <f>SUM(C137:C141)</f>
        <v>45155</v>
      </c>
      <c r="D136" s="345">
        <f>SUM(D137:D141)</f>
        <v>45335</v>
      </c>
      <c r="E136" s="346">
        <f t="shared" si="11"/>
        <v>1.004</v>
      </c>
    </row>
    <row r="137" s="194" customFormat="1" ht="27" customHeight="1" spans="1:5">
      <c r="A137" s="287">
        <v>2050201</v>
      </c>
      <c r="B137" s="348" t="s">
        <v>191</v>
      </c>
      <c r="C137" s="349">
        <v>1527</v>
      </c>
      <c r="D137" s="275">
        <v>1532</v>
      </c>
      <c r="E137" s="131">
        <f t="shared" si="11"/>
        <v>1.003</v>
      </c>
    </row>
    <row r="138" s="194" customFormat="1" ht="27" customHeight="1" spans="1:5">
      <c r="A138" s="287">
        <v>2050202</v>
      </c>
      <c r="B138" s="348" t="s">
        <v>192</v>
      </c>
      <c r="C138" s="349">
        <v>24767</v>
      </c>
      <c r="D138" s="275">
        <v>24774</v>
      </c>
      <c r="E138" s="131">
        <f t="shared" si="11"/>
        <v>1</v>
      </c>
    </row>
    <row r="139" s="194" customFormat="1" ht="27" customHeight="1" spans="1:5">
      <c r="A139" s="287">
        <v>2050203</v>
      </c>
      <c r="B139" s="348" t="s">
        <v>193</v>
      </c>
      <c r="C139" s="349">
        <v>13210</v>
      </c>
      <c r="D139" s="275">
        <v>13249</v>
      </c>
      <c r="E139" s="131">
        <f t="shared" si="11"/>
        <v>1.003</v>
      </c>
    </row>
    <row r="140" s="194" customFormat="1" ht="27" customHeight="1" spans="1:5">
      <c r="A140" s="287">
        <v>2050204</v>
      </c>
      <c r="B140" s="348" t="s">
        <v>194</v>
      </c>
      <c r="C140" s="349">
        <v>5651</v>
      </c>
      <c r="D140" s="350">
        <v>5750</v>
      </c>
      <c r="E140" s="131">
        <f t="shared" si="11"/>
        <v>1.018</v>
      </c>
    </row>
    <row r="141" s="194" customFormat="1" ht="27" customHeight="1" spans="1:5">
      <c r="A141" s="287">
        <v>2050299</v>
      </c>
      <c r="B141" s="348" t="s">
        <v>195</v>
      </c>
      <c r="C141" s="349"/>
      <c r="D141" s="350">
        <v>30</v>
      </c>
      <c r="E141" s="131" t="str">
        <f t="shared" si="11"/>
        <v/>
      </c>
    </row>
    <row r="142" s="194" customFormat="1" ht="27" customHeight="1" spans="1:5">
      <c r="A142" s="287">
        <v>20503</v>
      </c>
      <c r="B142" s="344" t="s">
        <v>196</v>
      </c>
      <c r="C142" s="345">
        <f>SUM(C143:C143)</f>
        <v>1002</v>
      </c>
      <c r="D142" s="345">
        <f>SUM(D143:D143)</f>
        <v>1097</v>
      </c>
      <c r="E142" s="346">
        <f t="shared" si="11"/>
        <v>1.095</v>
      </c>
    </row>
    <row r="143" s="194" customFormat="1" ht="27" customHeight="1" spans="1:5">
      <c r="A143" s="287">
        <v>2050302</v>
      </c>
      <c r="B143" s="348" t="s">
        <v>197</v>
      </c>
      <c r="C143" s="349">
        <v>1002</v>
      </c>
      <c r="D143" s="350">
        <v>1097</v>
      </c>
      <c r="E143" s="131">
        <f t="shared" si="11"/>
        <v>1.095</v>
      </c>
    </row>
    <row r="144" s="194" customFormat="1" ht="27" customHeight="1" spans="1:5">
      <c r="A144" s="287">
        <v>20507</v>
      </c>
      <c r="B144" s="344" t="s">
        <v>198</v>
      </c>
      <c r="C144" s="345">
        <f>SUM(C145:C145)</f>
        <v>89</v>
      </c>
      <c r="D144" s="345">
        <f>SUM(D145:D145)</f>
        <v>86</v>
      </c>
      <c r="E144" s="346">
        <f t="shared" si="11"/>
        <v>0.966</v>
      </c>
    </row>
    <row r="145" s="194" customFormat="1" ht="27" customHeight="1" spans="1:5">
      <c r="A145" s="287">
        <v>2050701</v>
      </c>
      <c r="B145" s="348" t="s">
        <v>199</v>
      </c>
      <c r="C145" s="349">
        <v>89</v>
      </c>
      <c r="D145" s="275">
        <v>86</v>
      </c>
      <c r="E145" s="131">
        <f t="shared" si="11"/>
        <v>0.966</v>
      </c>
    </row>
    <row r="146" s="194" customFormat="1" ht="27" customHeight="1" spans="1:5">
      <c r="A146" s="287">
        <v>20508</v>
      </c>
      <c r="B146" s="344" t="s">
        <v>200</v>
      </c>
      <c r="C146" s="345">
        <f>SUM(C147:C148)</f>
        <v>470</v>
      </c>
      <c r="D146" s="345">
        <f>SUM(D147:D148)</f>
        <v>456</v>
      </c>
      <c r="E146" s="346">
        <f t="shared" si="11"/>
        <v>0.97</v>
      </c>
    </row>
    <row r="147" s="194" customFormat="1" ht="27" customHeight="1" spans="1:5">
      <c r="A147" s="287">
        <v>2050801</v>
      </c>
      <c r="B147" s="348" t="s">
        <v>201</v>
      </c>
      <c r="C147" s="349">
        <v>271</v>
      </c>
      <c r="D147" s="275">
        <v>252</v>
      </c>
      <c r="E147" s="131">
        <f t="shared" si="11"/>
        <v>0.93</v>
      </c>
    </row>
    <row r="148" s="194" customFormat="1" ht="27" customHeight="1" spans="1:5">
      <c r="A148" s="287">
        <v>2050802</v>
      </c>
      <c r="B148" s="348" t="s">
        <v>202</v>
      </c>
      <c r="C148" s="349">
        <v>199</v>
      </c>
      <c r="D148" s="275">
        <v>204</v>
      </c>
      <c r="E148" s="131">
        <f t="shared" si="11"/>
        <v>1.025</v>
      </c>
    </row>
    <row r="149" s="194" customFormat="1" ht="27" customHeight="1" spans="1:5">
      <c r="A149" s="287">
        <v>20509</v>
      </c>
      <c r="B149" s="344" t="s">
        <v>203</v>
      </c>
      <c r="C149" s="345">
        <f>SUM(C150)</f>
        <v>947</v>
      </c>
      <c r="D149" s="345">
        <f>SUM(D150)</f>
        <v>972</v>
      </c>
      <c r="E149" s="346">
        <f t="shared" si="11"/>
        <v>1.026</v>
      </c>
    </row>
    <row r="150" s="194" customFormat="1" ht="27" customHeight="1" spans="1:5">
      <c r="A150" s="287">
        <v>2050999</v>
      </c>
      <c r="B150" s="348" t="s">
        <v>204</v>
      </c>
      <c r="C150" s="349">
        <v>947</v>
      </c>
      <c r="D150" s="275">
        <v>972</v>
      </c>
      <c r="E150" s="131">
        <f t="shared" ref="E150:E153" si="12">IF(AND(C150&lt;&gt;0,D150&lt;&gt;0),D150/C150,"")</f>
        <v>1.026</v>
      </c>
    </row>
    <row r="151" s="194" customFormat="1" ht="27" customHeight="1" spans="1:5">
      <c r="A151" s="287">
        <v>206</v>
      </c>
      <c r="B151" s="344" t="s">
        <v>205</v>
      </c>
      <c r="C151" s="345">
        <f>SUM(C152,C155,C158,C162)</f>
        <v>573</v>
      </c>
      <c r="D151" s="345">
        <f>SUM(D152,D155,D158,D162)</f>
        <v>590</v>
      </c>
      <c r="E151" s="346">
        <f t="shared" si="12"/>
        <v>1.03</v>
      </c>
    </row>
    <row r="152" s="194" customFormat="1" ht="27" customHeight="1" spans="1:5">
      <c r="A152" s="287">
        <v>20601</v>
      </c>
      <c r="B152" s="344" t="s">
        <v>206</v>
      </c>
      <c r="C152" s="345">
        <f>SUM(C153:C154)</f>
        <v>109</v>
      </c>
      <c r="D152" s="345">
        <f>SUM(D153:D154)</f>
        <v>109</v>
      </c>
      <c r="E152" s="346">
        <f t="shared" si="12"/>
        <v>1</v>
      </c>
    </row>
    <row r="153" s="194" customFormat="1" ht="27" customHeight="1" spans="1:5">
      <c r="A153" s="287">
        <v>2060101</v>
      </c>
      <c r="B153" s="348" t="s">
        <v>105</v>
      </c>
      <c r="C153" s="349">
        <v>104</v>
      </c>
      <c r="D153" s="275">
        <v>109</v>
      </c>
      <c r="E153" s="131">
        <f t="shared" si="12"/>
        <v>1.048</v>
      </c>
    </row>
    <row r="154" s="194" customFormat="1" ht="27" customHeight="1" spans="1:5">
      <c r="A154" s="287">
        <v>2060102</v>
      </c>
      <c r="B154" s="348" t="s">
        <v>106</v>
      </c>
      <c r="C154" s="349">
        <v>5</v>
      </c>
      <c r="D154" s="275"/>
      <c r="E154" s="131"/>
    </row>
    <row r="155" s="194" customFormat="1" ht="27" customHeight="1" spans="1:5">
      <c r="A155" s="287">
        <v>20604</v>
      </c>
      <c r="B155" s="344" t="s">
        <v>207</v>
      </c>
      <c r="C155" s="345">
        <f>SUM(C156:C157)</f>
        <v>101</v>
      </c>
      <c r="D155" s="345">
        <f>SUM(D156:D157)</f>
        <v>108</v>
      </c>
      <c r="E155" s="346">
        <f t="shared" ref="E155:E175" si="13">IF(AND(C155&lt;&gt;0,D155&lt;&gt;0),D155/C155,"")</f>
        <v>1.069</v>
      </c>
    </row>
    <row r="156" s="194" customFormat="1" ht="27" customHeight="1" spans="1:5">
      <c r="A156" s="287">
        <v>2060404</v>
      </c>
      <c r="B156" s="348" t="s">
        <v>208</v>
      </c>
      <c r="C156" s="349">
        <v>60</v>
      </c>
      <c r="D156" s="271">
        <v>66</v>
      </c>
      <c r="E156" s="131">
        <f t="shared" si="13"/>
        <v>1.1</v>
      </c>
    </row>
    <row r="157" s="194" customFormat="1" ht="27" customHeight="1" spans="1:5">
      <c r="A157" s="287">
        <v>2060499</v>
      </c>
      <c r="B157" s="348" t="s">
        <v>209</v>
      </c>
      <c r="C157" s="349">
        <v>41</v>
      </c>
      <c r="D157" s="275">
        <v>42</v>
      </c>
      <c r="E157" s="131">
        <f t="shared" si="13"/>
        <v>1.024</v>
      </c>
    </row>
    <row r="158" s="194" customFormat="1" ht="27" customHeight="1" spans="1:5">
      <c r="A158" s="287">
        <v>20607</v>
      </c>
      <c r="B158" s="344" t="s">
        <v>210</v>
      </c>
      <c r="C158" s="345">
        <f>SUM(C159:C161)</f>
        <v>337</v>
      </c>
      <c r="D158" s="345">
        <f>SUM(D159:D161)</f>
        <v>343</v>
      </c>
      <c r="E158" s="346">
        <f t="shared" si="13"/>
        <v>1.018</v>
      </c>
    </row>
    <row r="159" s="194" customFormat="1" ht="27" customHeight="1" spans="1:5">
      <c r="A159" s="287">
        <v>2060702</v>
      </c>
      <c r="B159" s="348" t="s">
        <v>211</v>
      </c>
      <c r="C159" s="349">
        <v>157</v>
      </c>
      <c r="D159" s="350">
        <v>162</v>
      </c>
      <c r="E159" s="131">
        <f t="shared" si="13"/>
        <v>1.032</v>
      </c>
    </row>
    <row r="160" s="194" customFormat="1" ht="27" customHeight="1" spans="1:5">
      <c r="A160" s="287">
        <v>2060701</v>
      </c>
      <c r="B160" s="348" t="s">
        <v>212</v>
      </c>
      <c r="C160" s="349"/>
      <c r="D160" s="350"/>
      <c r="E160" s="131" t="str">
        <f t="shared" si="13"/>
        <v/>
      </c>
    </row>
    <row r="161" s="194" customFormat="1" ht="27" customHeight="1" spans="1:5">
      <c r="A161" s="287">
        <v>2060799</v>
      </c>
      <c r="B161" s="348" t="s">
        <v>213</v>
      </c>
      <c r="C161" s="349">
        <v>180</v>
      </c>
      <c r="D161" s="350">
        <v>181</v>
      </c>
      <c r="E161" s="131">
        <f t="shared" si="13"/>
        <v>1.006</v>
      </c>
    </row>
    <row r="162" s="194" customFormat="1" ht="27" customHeight="1" spans="1:5">
      <c r="A162" s="287">
        <v>20699</v>
      </c>
      <c r="B162" s="344" t="s">
        <v>214</v>
      </c>
      <c r="C162" s="345">
        <f>SUM(C163)</f>
        <v>26</v>
      </c>
      <c r="D162" s="345">
        <f>SUM(D163)</f>
        <v>30</v>
      </c>
      <c r="E162" s="346">
        <f t="shared" si="13"/>
        <v>1.154</v>
      </c>
    </row>
    <row r="163" s="194" customFormat="1" ht="27" customHeight="1" spans="1:5">
      <c r="A163" s="287">
        <v>2069999</v>
      </c>
      <c r="B163" s="348" t="s">
        <v>215</v>
      </c>
      <c r="C163" s="349">
        <v>26</v>
      </c>
      <c r="D163" s="350">
        <v>30</v>
      </c>
      <c r="E163" s="131">
        <f t="shared" si="13"/>
        <v>1.154</v>
      </c>
    </row>
    <row r="164" s="194" customFormat="1" ht="27" customHeight="1" spans="1:5">
      <c r="A164" s="287">
        <v>207</v>
      </c>
      <c r="B164" s="344" t="s">
        <v>216</v>
      </c>
      <c r="C164" s="345">
        <f>SUM(C165,C177,C180,C184,C175)</f>
        <v>2049</v>
      </c>
      <c r="D164" s="345">
        <f>SUM(D165,D177,D180,D184,D175)</f>
        <v>2054</v>
      </c>
      <c r="E164" s="346">
        <f t="shared" si="13"/>
        <v>1.002</v>
      </c>
    </row>
    <row r="165" s="194" customFormat="1" ht="27" customHeight="1" spans="1:5">
      <c r="A165" s="287">
        <v>20701</v>
      </c>
      <c r="B165" s="344" t="s">
        <v>217</v>
      </c>
      <c r="C165" s="345">
        <f>SUM(C166:C174)</f>
        <v>1301</v>
      </c>
      <c r="D165" s="345">
        <f>SUM(D166:D174)</f>
        <v>1371</v>
      </c>
      <c r="E165" s="346">
        <f t="shared" si="13"/>
        <v>1.054</v>
      </c>
    </row>
    <row r="166" s="194" customFormat="1" ht="27" customHeight="1" spans="1:5">
      <c r="A166" s="287">
        <v>2070101</v>
      </c>
      <c r="B166" s="348" t="s">
        <v>105</v>
      </c>
      <c r="C166" s="349">
        <v>616</v>
      </c>
      <c r="D166" s="271">
        <v>617</v>
      </c>
      <c r="E166" s="131">
        <f t="shared" si="13"/>
        <v>1.002</v>
      </c>
    </row>
    <row r="167" s="194" customFormat="1" ht="27" customHeight="1" spans="1:5">
      <c r="A167" s="287">
        <v>2070102</v>
      </c>
      <c r="B167" s="348" t="s">
        <v>106</v>
      </c>
      <c r="C167" s="349"/>
      <c r="D167" s="271"/>
      <c r="E167" s="131" t="str">
        <f t="shared" si="13"/>
        <v/>
      </c>
    </row>
    <row r="168" s="194" customFormat="1" ht="27" customHeight="1" spans="1:5">
      <c r="A168" s="287">
        <v>2070104</v>
      </c>
      <c r="B168" s="348" t="s">
        <v>218</v>
      </c>
      <c r="C168" s="349">
        <v>64</v>
      </c>
      <c r="D168" s="271">
        <v>59</v>
      </c>
      <c r="E168" s="131">
        <f t="shared" si="13"/>
        <v>0.922</v>
      </c>
    </row>
    <row r="169" s="194" customFormat="1" ht="27" customHeight="1" spans="1:5">
      <c r="A169" s="287">
        <v>2070105</v>
      </c>
      <c r="B169" s="348" t="s">
        <v>219</v>
      </c>
      <c r="C169" s="349">
        <v>191</v>
      </c>
      <c r="D169" s="271">
        <v>229</v>
      </c>
      <c r="E169" s="131">
        <f t="shared" si="13"/>
        <v>1.199</v>
      </c>
    </row>
    <row r="170" s="194" customFormat="1" ht="27" customHeight="1" spans="1:5">
      <c r="A170" s="287">
        <v>2070107</v>
      </c>
      <c r="B170" s="348" t="s">
        <v>220</v>
      </c>
      <c r="C170" s="349"/>
      <c r="D170" s="271"/>
      <c r="E170" s="131" t="str">
        <f t="shared" si="13"/>
        <v/>
      </c>
    </row>
    <row r="171" s="194" customFormat="1" ht="27" customHeight="1" spans="1:5">
      <c r="A171" s="287">
        <v>2070109</v>
      </c>
      <c r="B171" s="348" t="s">
        <v>221</v>
      </c>
      <c r="C171" s="349">
        <v>279</v>
      </c>
      <c r="D171" s="271">
        <v>351</v>
      </c>
      <c r="E171" s="131">
        <f t="shared" si="13"/>
        <v>1.258</v>
      </c>
    </row>
    <row r="172" s="194" customFormat="1" ht="27" customHeight="1" spans="1:5">
      <c r="A172" s="287">
        <v>2070111</v>
      </c>
      <c r="B172" s="348" t="s">
        <v>222</v>
      </c>
      <c r="C172" s="349">
        <v>21</v>
      </c>
      <c r="D172" s="271"/>
      <c r="E172" s="131" t="str">
        <f t="shared" si="13"/>
        <v/>
      </c>
    </row>
    <row r="173" s="194" customFormat="1" ht="27" customHeight="1" spans="1:5">
      <c r="A173" s="287">
        <v>2070113</v>
      </c>
      <c r="B173" s="348" t="s">
        <v>223</v>
      </c>
      <c r="C173" s="349">
        <v>16</v>
      </c>
      <c r="D173" s="271"/>
      <c r="E173" s="131" t="str">
        <f t="shared" si="13"/>
        <v/>
      </c>
    </row>
    <row r="174" s="194" customFormat="1" ht="27" customHeight="1" spans="1:5">
      <c r="A174" s="287">
        <v>2070199</v>
      </c>
      <c r="B174" s="348" t="s">
        <v>224</v>
      </c>
      <c r="C174" s="349">
        <v>114</v>
      </c>
      <c r="D174" s="271">
        <v>115</v>
      </c>
      <c r="E174" s="131">
        <f t="shared" si="13"/>
        <v>1.009</v>
      </c>
    </row>
    <row r="175" s="194" customFormat="1" ht="27" customHeight="1" spans="1:5">
      <c r="A175" s="287">
        <v>20702</v>
      </c>
      <c r="B175" s="344" t="s">
        <v>225</v>
      </c>
      <c r="C175" s="345">
        <f>SUM(C176)</f>
        <v>20</v>
      </c>
      <c r="D175" s="345">
        <f>SUM(D176)</f>
        <v>21</v>
      </c>
      <c r="E175" s="131">
        <f t="shared" si="13"/>
        <v>1.05</v>
      </c>
    </row>
    <row r="176" s="194" customFormat="1" ht="27" customHeight="1" spans="1:5">
      <c r="A176" s="287">
        <v>2070204</v>
      </c>
      <c r="B176" s="348" t="s">
        <v>226</v>
      </c>
      <c r="C176" s="349">
        <v>20</v>
      </c>
      <c r="D176" s="271">
        <v>21</v>
      </c>
      <c r="E176" s="131">
        <f t="shared" ref="E176:E184" si="14">IF(AND(C176&lt;&gt;0,D176&lt;&gt;0),D176/C176,"")</f>
        <v>1.05</v>
      </c>
    </row>
    <row r="177" s="194" customFormat="1" ht="27" customHeight="1" spans="1:5">
      <c r="A177" s="287">
        <v>20703</v>
      </c>
      <c r="B177" s="344" t="s">
        <v>227</v>
      </c>
      <c r="C177" s="345">
        <f>SUM(C178:C179)</f>
        <v>157</v>
      </c>
      <c r="D177" s="345">
        <f>SUM(D178:D179)</f>
        <v>166</v>
      </c>
      <c r="E177" s="346">
        <f t="shared" si="14"/>
        <v>1.057</v>
      </c>
    </row>
    <row r="178" s="194" customFormat="1" ht="27" customHeight="1" spans="1:5">
      <c r="A178" s="287">
        <v>2070305</v>
      </c>
      <c r="B178" s="348" t="s">
        <v>228</v>
      </c>
      <c r="C178" s="349">
        <v>73</v>
      </c>
      <c r="D178" s="271">
        <v>75</v>
      </c>
      <c r="E178" s="131">
        <f t="shared" si="14"/>
        <v>1.027</v>
      </c>
    </row>
    <row r="179" s="194" customFormat="1" ht="27" customHeight="1" spans="1:5">
      <c r="A179" s="287">
        <v>2070307</v>
      </c>
      <c r="B179" s="348" t="s">
        <v>229</v>
      </c>
      <c r="C179" s="349">
        <v>84</v>
      </c>
      <c r="D179" s="271">
        <v>91</v>
      </c>
      <c r="E179" s="131">
        <f t="shared" si="14"/>
        <v>1.083</v>
      </c>
    </row>
    <row r="180" s="194" customFormat="1" ht="27" customHeight="1" spans="1:5">
      <c r="A180" s="287">
        <v>20708</v>
      </c>
      <c r="B180" s="344" t="s">
        <v>230</v>
      </c>
      <c r="C180" s="345">
        <f>SUM(C181:C183)</f>
        <v>565</v>
      </c>
      <c r="D180" s="345">
        <f>SUM(D181:D183)</f>
        <v>496</v>
      </c>
      <c r="E180" s="346">
        <f t="shared" si="14"/>
        <v>0.878</v>
      </c>
    </row>
    <row r="181" s="194" customFormat="1" ht="27" customHeight="1" spans="1:5">
      <c r="A181" s="287">
        <v>2070807</v>
      </c>
      <c r="B181" s="348" t="s">
        <v>231</v>
      </c>
      <c r="C181" s="349">
        <v>9</v>
      </c>
      <c r="D181" s="271"/>
      <c r="E181" s="131" t="str">
        <f t="shared" si="14"/>
        <v/>
      </c>
    </row>
    <row r="182" s="194" customFormat="1" ht="27" customHeight="1" spans="1:5">
      <c r="A182" s="287">
        <v>2070808</v>
      </c>
      <c r="B182" s="348" t="s">
        <v>232</v>
      </c>
      <c r="C182" s="349">
        <v>510</v>
      </c>
      <c r="D182" s="271">
        <v>446</v>
      </c>
      <c r="E182" s="131">
        <f t="shared" si="14"/>
        <v>0.875</v>
      </c>
    </row>
    <row r="183" s="194" customFormat="1" ht="27" customHeight="1" spans="1:5">
      <c r="A183" s="287">
        <v>2070899</v>
      </c>
      <c r="B183" s="348" t="s">
        <v>233</v>
      </c>
      <c r="C183" s="349">
        <v>46</v>
      </c>
      <c r="D183" s="271">
        <v>50</v>
      </c>
      <c r="E183" s="131">
        <f t="shared" si="14"/>
        <v>1.087</v>
      </c>
    </row>
    <row r="184" s="194" customFormat="1" ht="27" customHeight="1" spans="1:5">
      <c r="A184" s="287">
        <v>20799</v>
      </c>
      <c r="B184" s="344" t="s">
        <v>234</v>
      </c>
      <c r="C184" s="345">
        <f>SUM(C185:C186)</f>
        <v>6</v>
      </c>
      <c r="D184" s="345">
        <f>SUM(D185:D186)</f>
        <v>0</v>
      </c>
      <c r="E184" s="346" t="str">
        <f t="shared" si="14"/>
        <v/>
      </c>
    </row>
    <row r="185" s="194" customFormat="1" ht="27" customHeight="1" spans="1:5">
      <c r="A185" s="287">
        <v>2079902</v>
      </c>
      <c r="B185" s="348" t="s">
        <v>235</v>
      </c>
      <c r="C185" s="345">
        <v>26</v>
      </c>
      <c r="D185" s="345"/>
      <c r="E185" s="346"/>
    </row>
    <row r="186" s="194" customFormat="1" ht="27" customHeight="1" spans="1:5">
      <c r="A186" s="287">
        <v>2079999</v>
      </c>
      <c r="B186" s="348" t="s">
        <v>236</v>
      </c>
      <c r="C186" s="349">
        <v>-20</v>
      </c>
      <c r="D186" s="271"/>
      <c r="E186" s="131" t="str">
        <f t="shared" ref="E186:E249" si="15">IF(AND(C186&lt;&gt;0,D186&lt;&gt;0),D186/C186,"")</f>
        <v/>
      </c>
    </row>
    <row r="187" s="194" customFormat="1" ht="27" customHeight="1" spans="1:5">
      <c r="A187" s="287">
        <v>208</v>
      </c>
      <c r="B187" s="344" t="s">
        <v>237</v>
      </c>
      <c r="C187" s="345">
        <f>C188+C193+C198+C205+C211+C218+C224+C229+C236+C239+C242+C245+C248+C250+C254+C258+C260+C252</f>
        <v>46885</v>
      </c>
      <c r="D187" s="345">
        <f>D188+D193+D198+D205+D211+D218+D224+D229+D236+D239+D242+D245+D248+D250+D254+D258+D260+D252</f>
        <v>43443</v>
      </c>
      <c r="E187" s="346">
        <f t="shared" si="15"/>
        <v>0.927</v>
      </c>
    </row>
    <row r="188" s="194" customFormat="1" ht="27" customHeight="1" spans="1:5">
      <c r="A188" s="287">
        <v>20801</v>
      </c>
      <c r="B188" s="344" t="s">
        <v>238</v>
      </c>
      <c r="C188" s="345">
        <f>SUM(C189:C192)</f>
        <v>1499</v>
      </c>
      <c r="D188" s="345">
        <f>SUM(D189:D192)</f>
        <v>1871</v>
      </c>
      <c r="E188" s="346">
        <f t="shared" si="15"/>
        <v>1.248</v>
      </c>
    </row>
    <row r="189" s="194" customFormat="1" ht="27" customHeight="1" spans="1:5">
      <c r="A189" s="287">
        <v>2080101</v>
      </c>
      <c r="B189" s="348" t="s">
        <v>105</v>
      </c>
      <c r="C189" s="349">
        <v>617</v>
      </c>
      <c r="D189" s="271">
        <v>686</v>
      </c>
      <c r="E189" s="131">
        <f t="shared" si="15"/>
        <v>1.112</v>
      </c>
    </row>
    <row r="190" s="194" customFormat="1" ht="27" customHeight="1" spans="1:5">
      <c r="A190" s="287">
        <v>2080102</v>
      </c>
      <c r="B190" s="348" t="s">
        <v>106</v>
      </c>
      <c r="C190" s="349">
        <v>35</v>
      </c>
      <c r="D190" s="271">
        <v>55</v>
      </c>
      <c r="E190" s="131">
        <f t="shared" si="15"/>
        <v>1.571</v>
      </c>
    </row>
    <row r="191" s="194" customFormat="1" ht="27" customHeight="1" spans="1:5">
      <c r="A191" s="287">
        <v>2080150</v>
      </c>
      <c r="B191" s="348" t="s">
        <v>111</v>
      </c>
      <c r="C191" s="349">
        <v>811</v>
      </c>
      <c r="D191" s="271">
        <v>1130</v>
      </c>
      <c r="E191" s="131">
        <f t="shared" si="15"/>
        <v>1.393</v>
      </c>
    </row>
    <row r="192" s="194" customFormat="1" ht="27" customHeight="1" spans="1:5">
      <c r="A192" s="242">
        <v>2080199</v>
      </c>
      <c r="B192" s="348" t="s">
        <v>239</v>
      </c>
      <c r="C192" s="349">
        <v>36</v>
      </c>
      <c r="D192" s="271"/>
      <c r="E192" s="131" t="str">
        <f t="shared" si="15"/>
        <v/>
      </c>
    </row>
    <row r="193" s="194" customFormat="1" ht="27" customHeight="1" spans="1:5">
      <c r="A193" s="287">
        <v>20802</v>
      </c>
      <c r="B193" s="344" t="s">
        <v>240</v>
      </c>
      <c r="C193" s="345">
        <f>SUM(C194:C197)</f>
        <v>870</v>
      </c>
      <c r="D193" s="345">
        <f>SUM(D194:D197)</f>
        <v>789</v>
      </c>
      <c r="E193" s="346">
        <f t="shared" si="15"/>
        <v>0.907</v>
      </c>
    </row>
    <row r="194" s="194" customFormat="1" ht="27" customHeight="1" spans="1:5">
      <c r="A194" s="287">
        <v>2080201</v>
      </c>
      <c r="B194" s="348" t="s">
        <v>105</v>
      </c>
      <c r="C194" s="349">
        <v>424</v>
      </c>
      <c r="D194" s="271">
        <v>436</v>
      </c>
      <c r="E194" s="131">
        <f t="shared" si="15"/>
        <v>1.028</v>
      </c>
    </row>
    <row r="195" s="194" customFormat="1" ht="27" customHeight="1" spans="1:5">
      <c r="A195" s="287">
        <v>2080202</v>
      </c>
      <c r="B195" s="348" t="s">
        <v>106</v>
      </c>
      <c r="C195" s="349">
        <v>106</v>
      </c>
      <c r="D195" s="271">
        <v>2</v>
      </c>
      <c r="E195" s="131">
        <f t="shared" si="15"/>
        <v>0.019</v>
      </c>
    </row>
    <row r="196" s="194" customFormat="1" ht="27" customHeight="1" spans="1:5">
      <c r="A196" s="287">
        <v>2080208</v>
      </c>
      <c r="B196" s="348" t="s">
        <v>241</v>
      </c>
      <c r="C196" s="349">
        <v>6</v>
      </c>
      <c r="D196" s="271"/>
      <c r="E196" s="131" t="str">
        <f t="shared" si="15"/>
        <v/>
      </c>
    </row>
    <row r="197" s="194" customFormat="1" ht="27" customHeight="1" spans="1:5">
      <c r="A197" s="287">
        <v>2080299</v>
      </c>
      <c r="B197" s="348" t="s">
        <v>242</v>
      </c>
      <c r="C197" s="349">
        <v>334</v>
      </c>
      <c r="D197" s="271">
        <v>351</v>
      </c>
      <c r="E197" s="131">
        <f t="shared" si="15"/>
        <v>1.051</v>
      </c>
    </row>
    <row r="198" s="194" customFormat="1" ht="27" customHeight="1" spans="1:5">
      <c r="A198" s="287">
        <v>20805</v>
      </c>
      <c r="B198" s="344" t="s">
        <v>243</v>
      </c>
      <c r="C198" s="345">
        <f>SUM(C199:C204)</f>
        <v>16820</v>
      </c>
      <c r="D198" s="345">
        <f>SUM(D199:D204)</f>
        <v>16994</v>
      </c>
      <c r="E198" s="346">
        <f t="shared" si="15"/>
        <v>1.01</v>
      </c>
    </row>
    <row r="199" s="194" customFormat="1" ht="27" customHeight="1" spans="1:5">
      <c r="A199" s="287">
        <v>2080501</v>
      </c>
      <c r="B199" s="348" t="s">
        <v>244</v>
      </c>
      <c r="C199" s="349">
        <v>1971</v>
      </c>
      <c r="D199" s="271">
        <v>2047</v>
      </c>
      <c r="E199" s="131">
        <f t="shared" si="15"/>
        <v>1.039</v>
      </c>
    </row>
    <row r="200" s="194" customFormat="1" ht="27" customHeight="1" spans="1:5">
      <c r="A200" s="287">
        <v>2080502</v>
      </c>
      <c r="B200" s="348" t="s">
        <v>245</v>
      </c>
      <c r="C200" s="349">
        <v>3266</v>
      </c>
      <c r="D200" s="271">
        <v>3310</v>
      </c>
      <c r="E200" s="131">
        <f t="shared" si="15"/>
        <v>1.013</v>
      </c>
    </row>
    <row r="201" s="194" customFormat="1" ht="27" customHeight="1" spans="1:5">
      <c r="A201" s="287">
        <v>2080505</v>
      </c>
      <c r="B201" s="348" t="s">
        <v>246</v>
      </c>
      <c r="C201" s="349">
        <v>10015</v>
      </c>
      <c r="D201" s="271">
        <v>10194</v>
      </c>
      <c r="E201" s="131">
        <f t="shared" si="15"/>
        <v>1.018</v>
      </c>
    </row>
    <row r="202" s="194" customFormat="1" ht="27" customHeight="1" spans="1:5">
      <c r="A202" s="287">
        <v>2080506</v>
      </c>
      <c r="B202" s="348" t="s">
        <v>247</v>
      </c>
      <c r="C202" s="349">
        <v>1567</v>
      </c>
      <c r="D202" s="271">
        <v>1343</v>
      </c>
      <c r="E202" s="131">
        <f t="shared" si="15"/>
        <v>0.857</v>
      </c>
    </row>
    <row r="203" s="194" customFormat="1" ht="27" customHeight="1" spans="1:5">
      <c r="A203" s="287">
        <v>2080599</v>
      </c>
      <c r="B203" s="348" t="s">
        <v>248</v>
      </c>
      <c r="C203" s="349">
        <v>1</v>
      </c>
      <c r="D203" s="271"/>
      <c r="E203" s="131" t="str">
        <f t="shared" si="15"/>
        <v/>
      </c>
    </row>
    <row r="204" s="194" customFormat="1" ht="27" customHeight="1" spans="1:5">
      <c r="A204" s="287">
        <v>2080507</v>
      </c>
      <c r="B204" s="348" t="s">
        <v>249</v>
      </c>
      <c r="C204" s="349"/>
      <c r="D204" s="271">
        <v>100</v>
      </c>
      <c r="E204" s="131" t="str">
        <f t="shared" si="15"/>
        <v/>
      </c>
    </row>
    <row r="205" s="194" customFormat="1" ht="27" customHeight="1" spans="1:5">
      <c r="A205" s="287">
        <v>20807</v>
      </c>
      <c r="B205" s="344" t="s">
        <v>250</v>
      </c>
      <c r="C205" s="345">
        <f>SUM(C206:C210)</f>
        <v>2056</v>
      </c>
      <c r="D205" s="345">
        <f>SUM(D206:D210)</f>
        <v>1831</v>
      </c>
      <c r="E205" s="346">
        <f t="shared" si="15"/>
        <v>0.891</v>
      </c>
    </row>
    <row r="206" s="194" customFormat="1" ht="27" customHeight="1" spans="1:5">
      <c r="A206" s="287">
        <v>2080702</v>
      </c>
      <c r="B206" s="348" t="s">
        <v>251</v>
      </c>
      <c r="C206" s="349">
        <v>100</v>
      </c>
      <c r="D206" s="271">
        <v>300</v>
      </c>
      <c r="E206" s="131">
        <f t="shared" si="15"/>
        <v>3</v>
      </c>
    </row>
    <row r="207" s="194" customFormat="1" ht="27" customHeight="1" spans="1:5">
      <c r="A207" s="287">
        <v>2080704</v>
      </c>
      <c r="B207" s="348" t="s">
        <v>252</v>
      </c>
      <c r="C207" s="349">
        <v>285</v>
      </c>
      <c r="D207" s="271">
        <v>252</v>
      </c>
      <c r="E207" s="131">
        <f t="shared" si="15"/>
        <v>0.884</v>
      </c>
    </row>
    <row r="208" s="194" customFormat="1" ht="27" customHeight="1" spans="1:5">
      <c r="A208" s="287">
        <v>2080705</v>
      </c>
      <c r="B208" s="348" t="s">
        <v>253</v>
      </c>
      <c r="C208" s="349">
        <v>1052</v>
      </c>
      <c r="D208" s="271">
        <v>600</v>
      </c>
      <c r="E208" s="131">
        <f t="shared" si="15"/>
        <v>0.57</v>
      </c>
    </row>
    <row r="209" s="194" customFormat="1" ht="27" customHeight="1" spans="1:5">
      <c r="A209" s="287">
        <v>2080711</v>
      </c>
      <c r="B209" s="348" t="s">
        <v>254</v>
      </c>
      <c r="C209" s="349">
        <v>105</v>
      </c>
      <c r="D209" s="271">
        <v>108</v>
      </c>
      <c r="E209" s="131">
        <f t="shared" si="15"/>
        <v>1.029</v>
      </c>
    </row>
    <row r="210" s="194" customFormat="1" ht="27" customHeight="1" spans="1:5">
      <c r="A210" s="287">
        <v>2080799</v>
      </c>
      <c r="B210" s="348" t="s">
        <v>255</v>
      </c>
      <c r="C210" s="349">
        <v>514</v>
      </c>
      <c r="D210" s="271">
        <v>571</v>
      </c>
      <c r="E210" s="131">
        <f t="shared" si="15"/>
        <v>1.111</v>
      </c>
    </row>
    <row r="211" s="194" customFormat="1" ht="27" customHeight="1" spans="1:5">
      <c r="A211" s="287">
        <v>20808</v>
      </c>
      <c r="B211" s="344" t="s">
        <v>256</v>
      </c>
      <c r="C211" s="345">
        <f>SUM(C212:C217)</f>
        <v>3882</v>
      </c>
      <c r="D211" s="345">
        <f>SUM(D212:D217)</f>
        <v>4256</v>
      </c>
      <c r="E211" s="346">
        <f t="shared" si="15"/>
        <v>1.096</v>
      </c>
    </row>
    <row r="212" s="194" customFormat="1" ht="27" customHeight="1" spans="1:5">
      <c r="A212" s="287">
        <v>2080801</v>
      </c>
      <c r="B212" s="348" t="s">
        <v>257</v>
      </c>
      <c r="C212" s="349">
        <v>1421</v>
      </c>
      <c r="D212" s="271">
        <v>1385</v>
      </c>
      <c r="E212" s="131">
        <f t="shared" si="15"/>
        <v>0.975</v>
      </c>
    </row>
    <row r="213" s="194" customFormat="1" ht="27" customHeight="1" spans="1:5">
      <c r="A213" s="287">
        <v>2080802</v>
      </c>
      <c r="B213" s="348" t="s">
        <v>258</v>
      </c>
      <c r="C213" s="349">
        <v>57</v>
      </c>
      <c r="D213" s="271">
        <v>20</v>
      </c>
      <c r="E213" s="131">
        <f t="shared" si="15"/>
        <v>0.351</v>
      </c>
    </row>
    <row r="214" s="194" customFormat="1" ht="27" customHeight="1" spans="1:5">
      <c r="A214" s="287">
        <v>2080803</v>
      </c>
      <c r="B214" s="348" t="s">
        <v>259</v>
      </c>
      <c r="C214" s="349">
        <v>20</v>
      </c>
      <c r="D214" s="271">
        <v>24</v>
      </c>
      <c r="E214" s="131">
        <f t="shared" si="15"/>
        <v>1.2</v>
      </c>
    </row>
    <row r="215" s="194" customFormat="1" ht="27" customHeight="1" spans="1:5">
      <c r="A215" s="287">
        <v>2080805</v>
      </c>
      <c r="B215" s="348" t="s">
        <v>260</v>
      </c>
      <c r="C215" s="349">
        <v>193</v>
      </c>
      <c r="D215" s="271">
        <v>303</v>
      </c>
      <c r="E215" s="131">
        <f t="shared" si="15"/>
        <v>1.57</v>
      </c>
    </row>
    <row r="216" s="194" customFormat="1" ht="27" customHeight="1" spans="1:5">
      <c r="A216" s="287">
        <v>2080808</v>
      </c>
      <c r="B216" s="348" t="s">
        <v>261</v>
      </c>
      <c r="C216" s="349">
        <v>6</v>
      </c>
      <c r="D216" s="271"/>
      <c r="E216" s="131" t="str">
        <f t="shared" si="15"/>
        <v/>
      </c>
    </row>
    <row r="217" s="194" customFormat="1" ht="27" customHeight="1" spans="1:5">
      <c r="A217" s="242">
        <v>2080899</v>
      </c>
      <c r="B217" s="348" t="s">
        <v>262</v>
      </c>
      <c r="C217" s="349">
        <v>2185</v>
      </c>
      <c r="D217" s="271">
        <v>2524</v>
      </c>
      <c r="E217" s="131">
        <f t="shared" si="15"/>
        <v>1.155</v>
      </c>
    </row>
    <row r="218" s="194" customFormat="1" ht="27" customHeight="1" spans="1:5">
      <c r="A218" s="242">
        <v>20809</v>
      </c>
      <c r="B218" s="344" t="s">
        <v>263</v>
      </c>
      <c r="C218" s="345">
        <f>SUM(C219:C223)</f>
        <v>224</v>
      </c>
      <c r="D218" s="345">
        <f>SUM(D219:D223)</f>
        <v>309</v>
      </c>
      <c r="E218" s="346">
        <f t="shared" si="15"/>
        <v>1.379</v>
      </c>
    </row>
    <row r="219" s="194" customFormat="1" ht="27" customHeight="1" spans="1:5">
      <c r="A219" s="242">
        <v>2080901</v>
      </c>
      <c r="B219" s="348" t="s">
        <v>264</v>
      </c>
      <c r="C219" s="359">
        <v>124</v>
      </c>
      <c r="D219" s="271">
        <v>63</v>
      </c>
      <c r="E219" s="131">
        <f t="shared" si="15"/>
        <v>0.508</v>
      </c>
    </row>
    <row r="220" s="194" customFormat="1" ht="27" customHeight="1" spans="1:5">
      <c r="A220" s="242">
        <v>2080902</v>
      </c>
      <c r="B220" s="348" t="s">
        <v>265</v>
      </c>
      <c r="C220" s="349">
        <v>50</v>
      </c>
      <c r="D220" s="271">
        <v>108</v>
      </c>
      <c r="E220" s="131">
        <f t="shared" si="15"/>
        <v>2.16</v>
      </c>
    </row>
    <row r="221" s="194" customFormat="1" ht="27" customHeight="1" spans="1:5">
      <c r="A221" s="242">
        <v>2080903</v>
      </c>
      <c r="B221" s="348" t="s">
        <v>266</v>
      </c>
      <c r="C221" s="355">
        <v>14</v>
      </c>
      <c r="D221" s="271">
        <v>83</v>
      </c>
      <c r="E221" s="131">
        <f t="shared" si="15"/>
        <v>5.929</v>
      </c>
    </row>
    <row r="222" s="194" customFormat="1" ht="27" customHeight="1" spans="1:5">
      <c r="A222" s="242">
        <v>2080904</v>
      </c>
      <c r="B222" s="348" t="s">
        <v>267</v>
      </c>
      <c r="C222" s="355">
        <v>8</v>
      </c>
      <c r="D222" s="271">
        <v>16</v>
      </c>
      <c r="E222" s="131">
        <f t="shared" si="15"/>
        <v>2</v>
      </c>
    </row>
    <row r="223" s="194" customFormat="1" ht="27" customHeight="1" spans="1:5">
      <c r="A223" s="242">
        <v>2080905</v>
      </c>
      <c r="B223" s="348" t="s">
        <v>268</v>
      </c>
      <c r="C223" s="349">
        <v>28</v>
      </c>
      <c r="D223" s="271">
        <v>39</v>
      </c>
      <c r="E223" s="131">
        <f t="shared" si="15"/>
        <v>1.393</v>
      </c>
    </row>
    <row r="224" s="194" customFormat="1" ht="27" customHeight="1" spans="1:5">
      <c r="A224" s="287">
        <v>20810</v>
      </c>
      <c r="B224" s="344" t="s">
        <v>269</v>
      </c>
      <c r="C224" s="345">
        <f>SUM(C225:C228)</f>
        <v>2415</v>
      </c>
      <c r="D224" s="345">
        <f>SUM(D225:D228)</f>
        <v>2242</v>
      </c>
      <c r="E224" s="346">
        <f t="shared" si="15"/>
        <v>0.928</v>
      </c>
    </row>
    <row r="225" s="194" customFormat="1" ht="27" customHeight="1" spans="1:5">
      <c r="A225" s="287">
        <v>2081001</v>
      </c>
      <c r="B225" s="348" t="s">
        <v>270</v>
      </c>
      <c r="C225" s="349">
        <v>160</v>
      </c>
      <c r="D225" s="271">
        <v>164</v>
      </c>
      <c r="E225" s="131">
        <f t="shared" si="15"/>
        <v>1.025</v>
      </c>
    </row>
    <row r="226" s="194" customFormat="1" ht="27" customHeight="1" spans="1:5">
      <c r="A226" s="287">
        <v>2081002</v>
      </c>
      <c r="B226" s="348" t="s">
        <v>271</v>
      </c>
      <c r="C226" s="349">
        <v>462</v>
      </c>
      <c r="D226" s="271">
        <v>358</v>
      </c>
      <c r="E226" s="131">
        <f t="shared" si="15"/>
        <v>0.775</v>
      </c>
    </row>
    <row r="227" s="194" customFormat="1" ht="27" customHeight="1" spans="1:5">
      <c r="A227" s="287">
        <v>2081004</v>
      </c>
      <c r="B227" s="348" t="s">
        <v>272</v>
      </c>
      <c r="C227" s="349">
        <v>1458</v>
      </c>
      <c r="D227" s="271">
        <v>1500</v>
      </c>
      <c r="E227" s="131">
        <f t="shared" si="15"/>
        <v>1.029</v>
      </c>
    </row>
    <row r="228" s="194" customFormat="1" ht="27" customHeight="1" spans="1:5">
      <c r="A228" s="287">
        <v>2081006</v>
      </c>
      <c r="B228" s="348" t="s">
        <v>273</v>
      </c>
      <c r="C228" s="349">
        <v>335</v>
      </c>
      <c r="D228" s="271">
        <v>220</v>
      </c>
      <c r="E228" s="131">
        <f t="shared" si="15"/>
        <v>0.657</v>
      </c>
    </row>
    <row r="229" s="194" customFormat="1" ht="27" customHeight="1" spans="1:5">
      <c r="A229" s="287">
        <v>20811</v>
      </c>
      <c r="B229" s="344" t="s">
        <v>274</v>
      </c>
      <c r="C229" s="345">
        <f>SUM(C230:C235)</f>
        <v>1032</v>
      </c>
      <c r="D229" s="345">
        <f>SUM(D230:D235)</f>
        <v>1206</v>
      </c>
      <c r="E229" s="346">
        <f t="shared" si="15"/>
        <v>1.169</v>
      </c>
    </row>
    <row r="230" s="194" customFormat="1" ht="27" customHeight="1" spans="1:5">
      <c r="A230" s="287">
        <v>2081101</v>
      </c>
      <c r="B230" s="348" t="s">
        <v>105</v>
      </c>
      <c r="C230" s="349">
        <v>153</v>
      </c>
      <c r="D230" s="271">
        <v>146</v>
      </c>
      <c r="E230" s="131">
        <f t="shared" si="15"/>
        <v>0.954</v>
      </c>
    </row>
    <row r="231" s="194" customFormat="1" ht="27" customHeight="1" spans="1:5">
      <c r="A231" s="287">
        <v>2081102</v>
      </c>
      <c r="B231" s="348" t="s">
        <v>106</v>
      </c>
      <c r="C231" s="349">
        <v>1</v>
      </c>
      <c r="D231" s="271"/>
      <c r="E231" s="131" t="str">
        <f t="shared" si="15"/>
        <v/>
      </c>
    </row>
    <row r="232" s="194" customFormat="1" ht="27" customHeight="1" spans="1:5">
      <c r="A232" s="287">
        <v>2081104</v>
      </c>
      <c r="B232" s="348" t="s">
        <v>275</v>
      </c>
      <c r="C232" s="349">
        <v>30</v>
      </c>
      <c r="D232" s="271">
        <v>34</v>
      </c>
      <c r="E232" s="131">
        <f t="shared" si="15"/>
        <v>1.133</v>
      </c>
    </row>
    <row r="233" s="194" customFormat="1" ht="27" customHeight="1" spans="1:5">
      <c r="A233" s="287">
        <v>2081105</v>
      </c>
      <c r="B233" s="348" t="s">
        <v>276</v>
      </c>
      <c r="C233" s="349">
        <v>125</v>
      </c>
      <c r="D233" s="271">
        <v>256</v>
      </c>
      <c r="E233" s="131">
        <f t="shared" si="15"/>
        <v>2.048</v>
      </c>
    </row>
    <row r="234" s="194" customFormat="1" ht="27" customHeight="1" spans="1:5">
      <c r="A234" s="287">
        <v>2081107</v>
      </c>
      <c r="B234" s="348" t="s">
        <v>277</v>
      </c>
      <c r="C234" s="349">
        <v>707</v>
      </c>
      <c r="D234" s="271">
        <v>749</v>
      </c>
      <c r="E234" s="131">
        <f t="shared" si="15"/>
        <v>1.059</v>
      </c>
    </row>
    <row r="235" s="194" customFormat="1" ht="27" customHeight="1" spans="1:5">
      <c r="A235" s="287">
        <v>2081199</v>
      </c>
      <c r="B235" s="348" t="s">
        <v>278</v>
      </c>
      <c r="C235" s="349">
        <v>16</v>
      </c>
      <c r="D235" s="271">
        <v>21</v>
      </c>
      <c r="E235" s="131">
        <f t="shared" si="15"/>
        <v>1.313</v>
      </c>
    </row>
    <row r="236" s="194" customFormat="1" ht="27" customHeight="1" spans="1:5">
      <c r="A236" s="242">
        <v>20816</v>
      </c>
      <c r="B236" s="344" t="s">
        <v>279</v>
      </c>
      <c r="C236" s="345">
        <f>SUM(C237:C238)</f>
        <v>103</v>
      </c>
      <c r="D236" s="345">
        <f>SUM(D237:D238)</f>
        <v>96</v>
      </c>
      <c r="E236" s="346">
        <f t="shared" si="15"/>
        <v>0.932</v>
      </c>
    </row>
    <row r="237" s="194" customFormat="1" ht="27" customHeight="1" spans="1:5">
      <c r="A237" s="242">
        <v>2081601</v>
      </c>
      <c r="B237" s="348" t="s">
        <v>105</v>
      </c>
      <c r="C237" s="349">
        <v>99</v>
      </c>
      <c r="D237" s="271">
        <v>96</v>
      </c>
      <c r="E237" s="131">
        <f t="shared" si="15"/>
        <v>0.97</v>
      </c>
    </row>
    <row r="238" s="194" customFormat="1" ht="27" customHeight="1" spans="1:5">
      <c r="A238" s="242">
        <v>2081602</v>
      </c>
      <c r="B238" s="348" t="s">
        <v>106</v>
      </c>
      <c r="C238" s="349">
        <v>4</v>
      </c>
      <c r="D238" s="271"/>
      <c r="E238" s="131" t="str">
        <f t="shared" si="15"/>
        <v/>
      </c>
    </row>
    <row r="239" s="194" customFormat="1" ht="27" customHeight="1" spans="1:5">
      <c r="A239" s="242">
        <v>20819</v>
      </c>
      <c r="B239" s="344" t="s">
        <v>280</v>
      </c>
      <c r="C239" s="345">
        <f>SUM(C240:C241)</f>
        <v>8931</v>
      </c>
      <c r="D239" s="345">
        <f>SUM(D240:D241)</f>
        <v>10384</v>
      </c>
      <c r="E239" s="346">
        <f t="shared" si="15"/>
        <v>1.163</v>
      </c>
    </row>
    <row r="240" s="194" customFormat="1" ht="27" customHeight="1" spans="1:5">
      <c r="A240" s="242">
        <v>2081901</v>
      </c>
      <c r="B240" s="348" t="s">
        <v>281</v>
      </c>
      <c r="C240" s="349">
        <v>4236</v>
      </c>
      <c r="D240" s="271">
        <v>4502</v>
      </c>
      <c r="E240" s="131">
        <f t="shared" si="15"/>
        <v>1.063</v>
      </c>
    </row>
    <row r="241" s="194" customFormat="1" ht="27" customHeight="1" spans="1:5">
      <c r="A241" s="242">
        <v>2081902</v>
      </c>
      <c r="B241" s="348" t="s">
        <v>282</v>
      </c>
      <c r="C241" s="349">
        <v>4695</v>
      </c>
      <c r="D241" s="271">
        <v>5882</v>
      </c>
      <c r="E241" s="131">
        <f t="shared" si="15"/>
        <v>1.253</v>
      </c>
    </row>
    <row r="242" s="194" customFormat="1" ht="27" customHeight="1" spans="1:5">
      <c r="A242" s="242">
        <v>20820</v>
      </c>
      <c r="B242" s="344" t="s">
        <v>283</v>
      </c>
      <c r="C242" s="345">
        <f>SUM(C243:C244)</f>
        <v>765</v>
      </c>
      <c r="D242" s="345">
        <f>SUM(D243:D244)</f>
        <v>1066</v>
      </c>
      <c r="E242" s="346">
        <f t="shared" si="15"/>
        <v>1.393</v>
      </c>
    </row>
    <row r="243" s="194" customFormat="1" ht="27" customHeight="1" spans="1:5">
      <c r="A243" s="242">
        <v>2082001</v>
      </c>
      <c r="B243" s="348" t="s">
        <v>284</v>
      </c>
      <c r="C243" s="349">
        <v>765</v>
      </c>
      <c r="D243" s="271">
        <v>1056</v>
      </c>
      <c r="E243" s="131">
        <f t="shared" si="15"/>
        <v>1.38</v>
      </c>
    </row>
    <row r="244" s="194" customFormat="1" ht="27" customHeight="1" spans="1:5">
      <c r="A244" s="242">
        <v>2082002</v>
      </c>
      <c r="B244" s="348" t="s">
        <v>285</v>
      </c>
      <c r="C244" s="349"/>
      <c r="D244" s="271">
        <v>10</v>
      </c>
      <c r="E244" s="131" t="str">
        <f t="shared" si="15"/>
        <v/>
      </c>
    </row>
    <row r="245" s="194" customFormat="1" ht="27" customHeight="1" spans="1:5">
      <c r="A245" s="242">
        <v>20821</v>
      </c>
      <c r="B245" s="344" t="s">
        <v>286</v>
      </c>
      <c r="C245" s="345">
        <f>SUM(C246:C247)</f>
        <v>1330</v>
      </c>
      <c r="D245" s="345">
        <f>SUM(D246:D247)</f>
        <v>1595</v>
      </c>
      <c r="E245" s="346">
        <f t="shared" si="15"/>
        <v>1.199</v>
      </c>
    </row>
    <row r="246" s="194" customFormat="1" ht="27" customHeight="1" spans="1:5">
      <c r="A246" s="242">
        <v>2082101</v>
      </c>
      <c r="B246" s="348" t="s">
        <v>287</v>
      </c>
      <c r="C246" s="349">
        <v>30</v>
      </c>
      <c r="D246" s="271">
        <v>363</v>
      </c>
      <c r="E246" s="131">
        <f t="shared" si="15"/>
        <v>12.1</v>
      </c>
    </row>
    <row r="247" s="194" customFormat="1" ht="27" customHeight="1" spans="1:5">
      <c r="A247" s="242">
        <v>2082102</v>
      </c>
      <c r="B247" s="348" t="s">
        <v>288</v>
      </c>
      <c r="C247" s="349">
        <v>1300</v>
      </c>
      <c r="D247" s="271">
        <v>1232</v>
      </c>
      <c r="E247" s="131">
        <f t="shared" si="15"/>
        <v>0.948</v>
      </c>
    </row>
    <row r="248" s="194" customFormat="1" ht="27" customHeight="1" spans="1:5">
      <c r="A248" s="242">
        <v>20825</v>
      </c>
      <c r="B248" s="344" t="s">
        <v>289</v>
      </c>
      <c r="C248" s="345">
        <f t="shared" ref="C248:C252" si="16">SUM(C249:C249)</f>
        <v>353</v>
      </c>
      <c r="D248" s="345">
        <f t="shared" ref="D248:D252" si="17">SUM(D249:D249)</f>
        <v>382</v>
      </c>
      <c r="E248" s="346">
        <f t="shared" si="15"/>
        <v>1.082</v>
      </c>
    </row>
    <row r="249" s="194" customFormat="1" ht="27" customHeight="1" spans="1:5">
      <c r="A249" s="242">
        <v>2082502</v>
      </c>
      <c r="B249" s="348" t="s">
        <v>290</v>
      </c>
      <c r="C249" s="349">
        <v>353</v>
      </c>
      <c r="D249" s="271">
        <v>382</v>
      </c>
      <c r="E249" s="131">
        <f t="shared" si="15"/>
        <v>1.082</v>
      </c>
    </row>
    <row r="250" s="194" customFormat="1" ht="27" customHeight="1" spans="1:5">
      <c r="A250" s="242">
        <v>20826</v>
      </c>
      <c r="B250" s="344" t="s">
        <v>291</v>
      </c>
      <c r="C250" s="345">
        <f t="shared" si="16"/>
        <v>6391</v>
      </c>
      <c r="D250" s="345">
        <f t="shared" si="17"/>
        <v>248</v>
      </c>
      <c r="E250" s="346">
        <f t="shared" ref="E250:E313" si="18">IF(AND(C250&lt;&gt;0,D250&lt;&gt;0),D250/C250,"")</f>
        <v>0.039</v>
      </c>
    </row>
    <row r="251" s="194" customFormat="1" ht="27" customHeight="1" spans="1:5">
      <c r="A251" s="287">
        <v>2082602</v>
      </c>
      <c r="B251" s="348" t="s">
        <v>292</v>
      </c>
      <c r="C251" s="349">
        <v>6391</v>
      </c>
      <c r="D251" s="271">
        <v>248</v>
      </c>
      <c r="E251" s="131">
        <f t="shared" si="18"/>
        <v>0.039</v>
      </c>
    </row>
    <row r="252" s="194" customFormat="1" ht="27" customHeight="1" spans="1:5">
      <c r="A252" s="287">
        <v>20827</v>
      </c>
      <c r="B252" s="344" t="s">
        <v>293</v>
      </c>
      <c r="C252" s="345">
        <f t="shared" si="16"/>
        <v>0</v>
      </c>
      <c r="D252" s="345">
        <f t="shared" si="17"/>
        <v>0</v>
      </c>
      <c r="E252" s="346" t="str">
        <f t="shared" si="18"/>
        <v/>
      </c>
    </row>
    <row r="253" s="194" customFormat="1" ht="27" customHeight="1" spans="1:5">
      <c r="A253" s="287">
        <v>2082701</v>
      </c>
      <c r="B253" s="348" t="s">
        <v>294</v>
      </c>
      <c r="C253" s="349"/>
      <c r="D253" s="271"/>
      <c r="E253" s="131" t="str">
        <f t="shared" si="18"/>
        <v/>
      </c>
    </row>
    <row r="254" s="194" customFormat="1" ht="27" customHeight="1" spans="1:5">
      <c r="A254" s="287">
        <v>20828</v>
      </c>
      <c r="B254" s="344" t="s">
        <v>295</v>
      </c>
      <c r="C254" s="345">
        <f>SUM(C255:C257)</f>
        <v>188</v>
      </c>
      <c r="D254" s="345">
        <f>SUM(D255:D257)</f>
        <v>174</v>
      </c>
      <c r="E254" s="346">
        <f t="shared" si="18"/>
        <v>0.926</v>
      </c>
    </row>
    <row r="255" s="194" customFormat="1" ht="27" customHeight="1" spans="1:5">
      <c r="A255" s="287">
        <v>2082801</v>
      </c>
      <c r="B255" s="348" t="s">
        <v>105</v>
      </c>
      <c r="C255" s="349">
        <v>145</v>
      </c>
      <c r="D255" s="271">
        <v>147</v>
      </c>
      <c r="E255" s="131">
        <f t="shared" si="18"/>
        <v>1.014</v>
      </c>
    </row>
    <row r="256" s="194" customFormat="1" ht="27" customHeight="1" spans="1:5">
      <c r="A256" s="287">
        <v>2082802</v>
      </c>
      <c r="B256" s="348" t="s">
        <v>106</v>
      </c>
      <c r="C256" s="349">
        <v>2</v>
      </c>
      <c r="D256" s="271"/>
      <c r="E256" s="131" t="str">
        <f t="shared" si="18"/>
        <v/>
      </c>
    </row>
    <row r="257" s="194" customFormat="1" ht="27" customHeight="1" spans="1:5">
      <c r="A257" s="287">
        <v>2082804</v>
      </c>
      <c r="B257" s="348" t="s">
        <v>296</v>
      </c>
      <c r="C257" s="349">
        <v>41</v>
      </c>
      <c r="D257" s="271">
        <v>27</v>
      </c>
      <c r="E257" s="131">
        <f t="shared" si="18"/>
        <v>0.659</v>
      </c>
    </row>
    <row r="258" s="194" customFormat="1" ht="27" customHeight="1" spans="1:5">
      <c r="A258" s="287">
        <v>20830</v>
      </c>
      <c r="B258" s="344" t="s">
        <v>297</v>
      </c>
      <c r="C258" s="345">
        <f>SUM(C259:C259)</f>
        <v>38</v>
      </c>
      <c r="D258" s="345">
        <f>SUM(D259:D259)</f>
        <v>0</v>
      </c>
      <c r="E258" s="346" t="str">
        <f t="shared" si="18"/>
        <v/>
      </c>
    </row>
    <row r="259" s="194" customFormat="1" ht="27" customHeight="1" spans="1:5">
      <c r="A259" s="287">
        <v>2083001</v>
      </c>
      <c r="B259" s="348" t="s">
        <v>298</v>
      </c>
      <c r="C259" s="349">
        <v>38</v>
      </c>
      <c r="D259" s="271"/>
      <c r="E259" s="131" t="str">
        <f t="shared" si="18"/>
        <v/>
      </c>
    </row>
    <row r="260" s="194" customFormat="1" ht="27" customHeight="1" spans="1:5">
      <c r="A260" s="287">
        <v>20899</v>
      </c>
      <c r="B260" s="344" t="s">
        <v>299</v>
      </c>
      <c r="C260" s="345">
        <f>C261</f>
        <v>-12</v>
      </c>
      <c r="D260" s="345">
        <f>D261</f>
        <v>0</v>
      </c>
      <c r="E260" s="346" t="str">
        <f t="shared" si="18"/>
        <v/>
      </c>
    </row>
    <row r="261" s="194" customFormat="1" ht="27" customHeight="1" spans="1:5">
      <c r="A261" s="287">
        <v>2089999</v>
      </c>
      <c r="B261" s="348" t="s">
        <v>300</v>
      </c>
      <c r="C261" s="349">
        <v>-12</v>
      </c>
      <c r="D261" s="271"/>
      <c r="E261" s="131" t="str">
        <f t="shared" si="18"/>
        <v/>
      </c>
    </row>
    <row r="262" s="194" customFormat="1" ht="27" customHeight="1" spans="1:5">
      <c r="A262" s="287">
        <v>210</v>
      </c>
      <c r="B262" s="344" t="s">
        <v>301</v>
      </c>
      <c r="C262" s="345">
        <f>C263+C266+C269+C272+C280+C282+C285+C290+C294+C297+C299+C303+C307</f>
        <v>22662</v>
      </c>
      <c r="D262" s="345">
        <f>D263+D266+D269+D272+D280+D282+D285+D290+D294+D297+D299+D303+D307+D305</f>
        <v>20382</v>
      </c>
      <c r="E262" s="346">
        <f t="shared" si="18"/>
        <v>0.899</v>
      </c>
    </row>
    <row r="263" s="194" customFormat="1" ht="27" customHeight="1" spans="1:5">
      <c r="A263" s="287">
        <v>21001</v>
      </c>
      <c r="B263" s="344" t="s">
        <v>302</v>
      </c>
      <c r="C263" s="345">
        <f>SUM(C264:C265)</f>
        <v>292</v>
      </c>
      <c r="D263" s="345">
        <f>SUM(D264:D265)</f>
        <v>325</v>
      </c>
      <c r="E263" s="346">
        <f t="shared" si="18"/>
        <v>1.113</v>
      </c>
    </row>
    <row r="264" s="194" customFormat="1" ht="27" customHeight="1" spans="1:5">
      <c r="A264" s="287">
        <v>2100101</v>
      </c>
      <c r="B264" s="348" t="s">
        <v>105</v>
      </c>
      <c r="C264" s="349">
        <v>288</v>
      </c>
      <c r="D264" s="271">
        <v>283</v>
      </c>
      <c r="E264" s="131">
        <f t="shared" si="18"/>
        <v>0.983</v>
      </c>
    </row>
    <row r="265" s="194" customFormat="1" ht="27" customHeight="1" spans="1:5">
      <c r="A265" s="287">
        <v>2100102</v>
      </c>
      <c r="B265" s="348" t="s">
        <v>106</v>
      </c>
      <c r="C265" s="349">
        <v>4</v>
      </c>
      <c r="D265" s="271">
        <v>42</v>
      </c>
      <c r="E265" s="131">
        <f t="shared" si="18"/>
        <v>10.5</v>
      </c>
    </row>
    <row r="266" s="194" customFormat="1" ht="27" customHeight="1" spans="1:5">
      <c r="A266" s="287">
        <v>21002</v>
      </c>
      <c r="B266" s="344" t="s">
        <v>303</v>
      </c>
      <c r="C266" s="345">
        <f>SUM(C267:C268)</f>
        <v>1895</v>
      </c>
      <c r="D266" s="345">
        <f>SUM(D267:D268)</f>
        <v>1866</v>
      </c>
      <c r="E266" s="346">
        <f t="shared" si="18"/>
        <v>0.985</v>
      </c>
    </row>
    <row r="267" s="194" customFormat="1" ht="27" customHeight="1" spans="1:5">
      <c r="A267" s="287">
        <v>2100201</v>
      </c>
      <c r="B267" s="348" t="s">
        <v>304</v>
      </c>
      <c r="C267" s="349">
        <v>1775</v>
      </c>
      <c r="D267" s="271">
        <v>1745</v>
      </c>
      <c r="E267" s="131">
        <f t="shared" si="18"/>
        <v>0.983</v>
      </c>
    </row>
    <row r="268" s="194" customFormat="1" ht="27" customHeight="1" spans="1:5">
      <c r="A268" s="287">
        <v>2100299</v>
      </c>
      <c r="B268" s="348" t="s">
        <v>305</v>
      </c>
      <c r="C268" s="349">
        <v>120</v>
      </c>
      <c r="D268" s="271">
        <v>121</v>
      </c>
      <c r="E268" s="131">
        <f t="shared" si="18"/>
        <v>1.008</v>
      </c>
    </row>
    <row r="269" s="194" customFormat="1" ht="27" customHeight="1" spans="1:5">
      <c r="A269" s="287">
        <v>21003</v>
      </c>
      <c r="B269" s="344" t="s">
        <v>306</v>
      </c>
      <c r="C269" s="345">
        <f>SUM(C270:C271)</f>
        <v>3757</v>
      </c>
      <c r="D269" s="345">
        <f>SUM(D270:D271)</f>
        <v>3675</v>
      </c>
      <c r="E269" s="346">
        <f t="shared" si="18"/>
        <v>0.978</v>
      </c>
    </row>
    <row r="270" s="194" customFormat="1" ht="27" customHeight="1" spans="1:5">
      <c r="A270" s="287">
        <v>2100302</v>
      </c>
      <c r="B270" s="348" t="s">
        <v>307</v>
      </c>
      <c r="C270" s="349">
        <v>3259</v>
      </c>
      <c r="D270" s="271">
        <v>3210</v>
      </c>
      <c r="E270" s="131">
        <f t="shared" si="18"/>
        <v>0.985</v>
      </c>
    </row>
    <row r="271" s="194" customFormat="1" ht="27" customHeight="1" spans="1:5">
      <c r="A271" s="287">
        <v>2100399</v>
      </c>
      <c r="B271" s="348" t="s">
        <v>308</v>
      </c>
      <c r="C271" s="349">
        <v>498</v>
      </c>
      <c r="D271" s="271">
        <v>465</v>
      </c>
      <c r="E271" s="131">
        <f t="shared" si="18"/>
        <v>0.934</v>
      </c>
    </row>
    <row r="272" s="194" customFormat="1" ht="27" customHeight="1" spans="1:5">
      <c r="A272" s="287">
        <v>21004</v>
      </c>
      <c r="B272" s="344" t="s">
        <v>309</v>
      </c>
      <c r="C272" s="345">
        <f>SUM(C273:C279)</f>
        <v>5286</v>
      </c>
      <c r="D272" s="345">
        <f>SUM(D273:D279)</f>
        <v>5343</v>
      </c>
      <c r="E272" s="346">
        <f t="shared" si="18"/>
        <v>1.011</v>
      </c>
    </row>
    <row r="273" s="194" customFormat="1" ht="27" customHeight="1" spans="1:5">
      <c r="A273" s="287">
        <v>2100401</v>
      </c>
      <c r="B273" s="348" t="s">
        <v>310</v>
      </c>
      <c r="C273" s="349">
        <v>774</v>
      </c>
      <c r="D273" s="271">
        <v>723</v>
      </c>
      <c r="E273" s="131">
        <f t="shared" si="18"/>
        <v>0.934</v>
      </c>
    </row>
    <row r="274" s="194" customFormat="1" ht="27" customHeight="1" spans="1:5">
      <c r="A274" s="287">
        <v>2100402</v>
      </c>
      <c r="B274" s="348" t="s">
        <v>311</v>
      </c>
      <c r="C274" s="349">
        <v>118</v>
      </c>
      <c r="D274" s="271">
        <v>110</v>
      </c>
      <c r="E274" s="131">
        <f t="shared" si="18"/>
        <v>0.932</v>
      </c>
    </row>
    <row r="275" s="194" customFormat="1" ht="27" customHeight="1" spans="1:5">
      <c r="A275" s="287">
        <v>2100403</v>
      </c>
      <c r="B275" s="348" t="s">
        <v>312</v>
      </c>
      <c r="C275" s="349">
        <v>594</v>
      </c>
      <c r="D275" s="271">
        <v>602</v>
      </c>
      <c r="E275" s="131">
        <f t="shared" si="18"/>
        <v>1.013</v>
      </c>
    </row>
    <row r="276" s="194" customFormat="1" ht="27" customHeight="1" spans="1:5">
      <c r="A276" s="287">
        <v>2100408</v>
      </c>
      <c r="B276" s="348" t="s">
        <v>313</v>
      </c>
      <c r="C276" s="349">
        <v>2125</v>
      </c>
      <c r="D276" s="271">
        <v>2247</v>
      </c>
      <c r="E276" s="131">
        <f t="shared" si="18"/>
        <v>1.057</v>
      </c>
    </row>
    <row r="277" s="194" customFormat="1" ht="27" customHeight="1" spans="1:5">
      <c r="A277" s="287">
        <v>2100409</v>
      </c>
      <c r="B277" s="348" t="s">
        <v>314</v>
      </c>
      <c r="C277" s="355">
        <v>821</v>
      </c>
      <c r="D277" s="271">
        <v>824</v>
      </c>
      <c r="E277" s="131">
        <f t="shared" si="18"/>
        <v>1.004</v>
      </c>
    </row>
    <row r="278" s="194" customFormat="1" ht="27" customHeight="1" spans="1:5">
      <c r="A278" s="287">
        <v>2100410</v>
      </c>
      <c r="B278" s="348" t="s">
        <v>315</v>
      </c>
      <c r="C278" s="349">
        <v>735</v>
      </c>
      <c r="D278" s="271">
        <v>723</v>
      </c>
      <c r="E278" s="131">
        <f t="shared" si="18"/>
        <v>0.984</v>
      </c>
    </row>
    <row r="279" s="194" customFormat="1" ht="27" customHeight="1" spans="1:5">
      <c r="A279" s="287">
        <v>2100499</v>
      </c>
      <c r="B279" s="348" t="s">
        <v>316</v>
      </c>
      <c r="C279" s="349">
        <v>119</v>
      </c>
      <c r="D279" s="271">
        <v>114</v>
      </c>
      <c r="E279" s="131">
        <f t="shared" si="18"/>
        <v>0.958</v>
      </c>
    </row>
    <row r="280" s="194" customFormat="1" ht="27" customHeight="1" spans="1:5">
      <c r="A280" s="287">
        <v>21006</v>
      </c>
      <c r="B280" s="344" t="s">
        <v>317</v>
      </c>
      <c r="C280" s="345">
        <f>SUM(C281:C281)</f>
        <v>17</v>
      </c>
      <c r="D280" s="345">
        <f>SUM(D281:D281)</f>
        <v>0</v>
      </c>
      <c r="E280" s="346" t="str">
        <f t="shared" si="18"/>
        <v/>
      </c>
    </row>
    <row r="281" s="194" customFormat="1" ht="27" customHeight="1" spans="1:5">
      <c r="A281" s="287">
        <v>2100601</v>
      </c>
      <c r="B281" s="348" t="s">
        <v>318</v>
      </c>
      <c r="C281" s="349">
        <v>17</v>
      </c>
      <c r="D281" s="271"/>
      <c r="E281" s="131" t="str">
        <f t="shared" si="18"/>
        <v/>
      </c>
    </row>
    <row r="282" s="194" customFormat="1" ht="27" customHeight="1" spans="1:5">
      <c r="A282" s="287">
        <v>21007</v>
      </c>
      <c r="B282" s="344" t="s">
        <v>319</v>
      </c>
      <c r="C282" s="345">
        <f>SUM(C283:C284)</f>
        <v>605</v>
      </c>
      <c r="D282" s="345">
        <f>SUM(D283:D284)</f>
        <v>644</v>
      </c>
      <c r="E282" s="346">
        <f t="shared" si="18"/>
        <v>1.064</v>
      </c>
    </row>
    <row r="283" s="194" customFormat="1" ht="27" customHeight="1" spans="1:5">
      <c r="A283" s="287">
        <v>2100717</v>
      </c>
      <c r="B283" s="348" t="s">
        <v>320</v>
      </c>
      <c r="C283" s="349">
        <v>80</v>
      </c>
      <c r="D283" s="271">
        <v>88</v>
      </c>
      <c r="E283" s="131">
        <f t="shared" si="18"/>
        <v>1.1</v>
      </c>
    </row>
    <row r="284" s="194" customFormat="1" ht="27" customHeight="1" spans="1:5">
      <c r="A284" s="287">
        <v>2100799</v>
      </c>
      <c r="B284" s="348" t="s">
        <v>321</v>
      </c>
      <c r="C284" s="349">
        <v>525</v>
      </c>
      <c r="D284" s="271">
        <v>556</v>
      </c>
      <c r="E284" s="131">
        <f t="shared" si="18"/>
        <v>1.059</v>
      </c>
    </row>
    <row r="285" s="194" customFormat="1" ht="27" customHeight="1" spans="1:5">
      <c r="A285" s="287">
        <v>21011</v>
      </c>
      <c r="B285" s="344" t="s">
        <v>322</v>
      </c>
      <c r="C285" s="345">
        <f>SUM(C286:C289)</f>
        <v>6465</v>
      </c>
      <c r="D285" s="345">
        <f>SUM(D286:D289)</f>
        <v>6601</v>
      </c>
      <c r="E285" s="346">
        <f t="shared" si="18"/>
        <v>1.021</v>
      </c>
    </row>
    <row r="286" s="194" customFormat="1" ht="27" customHeight="1" spans="1:5">
      <c r="A286" s="287">
        <v>2101101</v>
      </c>
      <c r="B286" s="348" t="s">
        <v>323</v>
      </c>
      <c r="C286" s="349">
        <v>899</v>
      </c>
      <c r="D286" s="271">
        <v>919</v>
      </c>
      <c r="E286" s="131">
        <f t="shared" si="18"/>
        <v>1.022</v>
      </c>
    </row>
    <row r="287" s="194" customFormat="1" ht="27" customHeight="1" spans="1:5">
      <c r="A287" s="287">
        <v>2101102</v>
      </c>
      <c r="B287" s="348" t="s">
        <v>324</v>
      </c>
      <c r="C287" s="349">
        <v>2542</v>
      </c>
      <c r="D287" s="271">
        <v>2688</v>
      </c>
      <c r="E287" s="131">
        <f t="shared" si="18"/>
        <v>1.057</v>
      </c>
    </row>
    <row r="288" s="194" customFormat="1" ht="27" customHeight="1" spans="1:5">
      <c r="A288" s="287">
        <v>2101103</v>
      </c>
      <c r="B288" s="348" t="s">
        <v>325</v>
      </c>
      <c r="C288" s="349">
        <v>2507</v>
      </c>
      <c r="D288" s="271">
        <v>2780</v>
      </c>
      <c r="E288" s="131">
        <f t="shared" si="18"/>
        <v>1.109</v>
      </c>
    </row>
    <row r="289" s="194" customFormat="1" ht="27" customHeight="1" spans="1:5">
      <c r="A289" s="287">
        <v>2101199</v>
      </c>
      <c r="B289" s="348" t="s">
        <v>326</v>
      </c>
      <c r="C289" s="349">
        <v>517</v>
      </c>
      <c r="D289" s="271">
        <v>214</v>
      </c>
      <c r="E289" s="131">
        <f t="shared" si="18"/>
        <v>0.414</v>
      </c>
    </row>
    <row r="290" s="194" customFormat="1" ht="27" customHeight="1" spans="1:5">
      <c r="A290" s="287">
        <v>21012</v>
      </c>
      <c r="B290" s="344" t="s">
        <v>327</v>
      </c>
      <c r="C290" s="345">
        <f>SUM(C291:C293)</f>
        <v>546</v>
      </c>
      <c r="D290" s="345">
        <f>SUM(D291:D293)</f>
        <v>540</v>
      </c>
      <c r="E290" s="346">
        <f t="shared" si="18"/>
        <v>0.989</v>
      </c>
    </row>
    <row r="291" s="194" customFormat="1" ht="27" customHeight="1" spans="1:5">
      <c r="A291" s="287">
        <v>2101201</v>
      </c>
      <c r="B291" s="348" t="s">
        <v>328</v>
      </c>
      <c r="C291" s="349">
        <v>21</v>
      </c>
      <c r="D291" s="271"/>
      <c r="E291" s="131" t="str">
        <f t="shared" si="18"/>
        <v/>
      </c>
    </row>
    <row r="292" s="194" customFormat="1" ht="27" customHeight="1" spans="1:5">
      <c r="A292" s="287">
        <v>2101202</v>
      </c>
      <c r="B292" s="348" t="s">
        <v>329</v>
      </c>
      <c r="C292" s="349">
        <v>525</v>
      </c>
      <c r="D292" s="271">
        <v>540</v>
      </c>
      <c r="E292" s="131">
        <f t="shared" si="18"/>
        <v>1.029</v>
      </c>
    </row>
    <row r="293" s="194" customFormat="1" ht="27" customHeight="1" spans="1:5">
      <c r="A293" s="287">
        <v>2101299</v>
      </c>
      <c r="B293" s="348" t="s">
        <v>330</v>
      </c>
      <c r="C293" s="349"/>
      <c r="D293" s="271"/>
      <c r="E293" s="131" t="str">
        <f t="shared" si="18"/>
        <v/>
      </c>
    </row>
    <row r="294" s="194" customFormat="1" ht="27" customHeight="1" spans="1:5">
      <c r="A294" s="242">
        <v>21013</v>
      </c>
      <c r="B294" s="344" t="s">
        <v>331</v>
      </c>
      <c r="C294" s="345">
        <f>SUM(C295:C296)</f>
        <v>2583</v>
      </c>
      <c r="D294" s="345">
        <f>SUM(D295:D296)</f>
        <v>159</v>
      </c>
      <c r="E294" s="346">
        <f t="shared" si="18"/>
        <v>0.062</v>
      </c>
    </row>
    <row r="295" s="194" customFormat="1" ht="27" customHeight="1" spans="1:5">
      <c r="A295" s="242">
        <v>2101301</v>
      </c>
      <c r="B295" s="348" t="s">
        <v>332</v>
      </c>
      <c r="C295" s="349">
        <v>2583</v>
      </c>
      <c r="D295" s="271">
        <v>159</v>
      </c>
      <c r="E295" s="131">
        <f t="shared" si="18"/>
        <v>0.062</v>
      </c>
    </row>
    <row r="296" s="194" customFormat="1" ht="27" customHeight="1" spans="1:5">
      <c r="A296" s="242">
        <v>2101302</v>
      </c>
      <c r="B296" s="348" t="s">
        <v>333</v>
      </c>
      <c r="C296" s="349"/>
      <c r="D296" s="271"/>
      <c r="E296" s="131" t="str">
        <f t="shared" si="18"/>
        <v/>
      </c>
    </row>
    <row r="297" s="194" customFormat="1" ht="27" customHeight="1" spans="1:5">
      <c r="A297" s="287">
        <v>21014</v>
      </c>
      <c r="B297" s="344" t="s">
        <v>334</v>
      </c>
      <c r="C297" s="345">
        <f>SUM(C298:C298)</f>
        <v>208</v>
      </c>
      <c r="D297" s="345">
        <f>SUM(D298:D298)</f>
        <v>202</v>
      </c>
      <c r="E297" s="346">
        <f t="shared" si="18"/>
        <v>0.971</v>
      </c>
    </row>
    <row r="298" s="194" customFormat="1" ht="27" customHeight="1" spans="1:5">
      <c r="A298" s="287">
        <v>2101401</v>
      </c>
      <c r="B298" s="348" t="s">
        <v>335</v>
      </c>
      <c r="C298" s="349">
        <v>208</v>
      </c>
      <c r="D298" s="271">
        <v>202</v>
      </c>
      <c r="E298" s="131">
        <f t="shared" si="18"/>
        <v>0.971</v>
      </c>
    </row>
    <row r="299" s="194" customFormat="1" ht="27" customHeight="1" spans="1:5">
      <c r="A299" s="287">
        <v>21015</v>
      </c>
      <c r="B299" s="344" t="s">
        <v>336</v>
      </c>
      <c r="C299" s="345">
        <f>SUM(C300:C302)</f>
        <v>286</v>
      </c>
      <c r="D299" s="345">
        <f>SUM(D300:D302)</f>
        <v>288</v>
      </c>
      <c r="E299" s="346">
        <f t="shared" si="18"/>
        <v>1.007</v>
      </c>
    </row>
    <row r="300" s="194" customFormat="1" ht="27" customHeight="1" spans="1:5">
      <c r="A300" s="287">
        <v>2101501</v>
      </c>
      <c r="B300" s="348" t="s">
        <v>105</v>
      </c>
      <c r="C300" s="349">
        <v>245</v>
      </c>
      <c r="D300" s="271">
        <v>242</v>
      </c>
      <c r="E300" s="131">
        <f t="shared" si="18"/>
        <v>0.988</v>
      </c>
    </row>
    <row r="301" s="194" customFormat="1" ht="27" customHeight="1" spans="1:5">
      <c r="A301" s="287">
        <v>2101502</v>
      </c>
      <c r="B301" s="348" t="s">
        <v>106</v>
      </c>
      <c r="C301" s="349"/>
      <c r="D301" s="271"/>
      <c r="E301" s="131" t="str">
        <f t="shared" si="18"/>
        <v/>
      </c>
    </row>
    <row r="302" s="194" customFormat="1" ht="27" customHeight="1" spans="1:5">
      <c r="A302" s="287">
        <v>2101505</v>
      </c>
      <c r="B302" s="348" t="s">
        <v>337</v>
      </c>
      <c r="C302" s="349">
        <v>41</v>
      </c>
      <c r="D302" s="271">
        <v>46</v>
      </c>
      <c r="E302" s="131">
        <f t="shared" si="18"/>
        <v>1.122</v>
      </c>
    </row>
    <row r="303" s="194" customFormat="1" ht="27" customHeight="1" spans="1:5">
      <c r="A303" s="287">
        <v>21016</v>
      </c>
      <c r="B303" s="344" t="s">
        <v>338</v>
      </c>
      <c r="C303" s="345">
        <f>C304</f>
        <v>15</v>
      </c>
      <c r="D303" s="345">
        <f>D304</f>
        <v>11</v>
      </c>
      <c r="E303" s="346">
        <f t="shared" si="18"/>
        <v>0.733</v>
      </c>
    </row>
    <row r="304" s="194" customFormat="1" ht="27" customHeight="1" spans="1:5">
      <c r="A304" s="287">
        <v>2101601</v>
      </c>
      <c r="B304" s="348" t="s">
        <v>339</v>
      </c>
      <c r="C304" s="349">
        <v>15</v>
      </c>
      <c r="D304" s="271">
        <v>11</v>
      </c>
      <c r="E304" s="131">
        <f t="shared" si="18"/>
        <v>0.733</v>
      </c>
    </row>
    <row r="305" s="194" customFormat="1" ht="27" customHeight="1" spans="1:5">
      <c r="A305" s="354">
        <v>21017</v>
      </c>
      <c r="B305" s="360" t="s">
        <v>340</v>
      </c>
      <c r="C305" s="349">
        <f>SUM(C306)</f>
        <v>0</v>
      </c>
      <c r="D305" s="345">
        <f>SUM(D306)</f>
        <v>10</v>
      </c>
      <c r="E305" s="349">
        <f>SUM(E306)</f>
        <v>0</v>
      </c>
    </row>
    <row r="306" s="194" customFormat="1" ht="27" customHeight="1" spans="1:5">
      <c r="A306" s="287">
        <v>2101704</v>
      </c>
      <c r="B306" s="348" t="s">
        <v>341</v>
      </c>
      <c r="C306" s="349"/>
      <c r="D306" s="271">
        <v>10</v>
      </c>
      <c r="E306" s="131"/>
    </row>
    <row r="307" s="194" customFormat="1" ht="27" customHeight="1" spans="1:5">
      <c r="A307" s="287">
        <v>21099</v>
      </c>
      <c r="B307" s="344" t="s">
        <v>342</v>
      </c>
      <c r="C307" s="345">
        <f>C308</f>
        <v>707</v>
      </c>
      <c r="D307" s="345">
        <f>D308</f>
        <v>718</v>
      </c>
      <c r="E307" s="346">
        <f t="shared" ref="E307:E318" si="19">IF(AND(C307&lt;&gt;0,D307&lt;&gt;0),D307/C307,"")</f>
        <v>1.016</v>
      </c>
    </row>
    <row r="308" s="194" customFormat="1" ht="27" customHeight="1" spans="1:5">
      <c r="A308" s="287">
        <v>2109999</v>
      </c>
      <c r="B308" s="348" t="s">
        <v>343</v>
      </c>
      <c r="C308" s="349">
        <v>707</v>
      </c>
      <c r="D308" s="271">
        <v>718</v>
      </c>
      <c r="E308" s="131">
        <f t="shared" si="19"/>
        <v>1.016</v>
      </c>
    </row>
    <row r="309" s="194" customFormat="1" ht="27" customHeight="1" spans="1:5">
      <c r="A309" s="287">
        <v>211</v>
      </c>
      <c r="B309" s="344" t="s">
        <v>344</v>
      </c>
      <c r="C309" s="345">
        <f>C312+C315+C320+C322+C310+C324+C326</f>
        <v>2723</v>
      </c>
      <c r="D309" s="345">
        <f>D312+D315+D320+D322+D310+D324+D326</f>
        <v>2678</v>
      </c>
      <c r="E309" s="346">
        <f t="shared" si="19"/>
        <v>0.983</v>
      </c>
    </row>
    <row r="310" s="194" customFormat="1" ht="27" customHeight="1" spans="1:5">
      <c r="A310" s="287">
        <v>21101</v>
      </c>
      <c r="B310" s="344" t="s">
        <v>345</v>
      </c>
      <c r="C310" s="345">
        <f>SUM(C311)</f>
        <v>11</v>
      </c>
      <c r="D310" s="345">
        <f>SUM(D311)</f>
        <v>16</v>
      </c>
      <c r="E310" s="346">
        <f t="shared" si="19"/>
        <v>1.455</v>
      </c>
    </row>
    <row r="311" s="194" customFormat="1" ht="27" customHeight="1" spans="1:5">
      <c r="A311" s="287">
        <v>2110102</v>
      </c>
      <c r="B311" s="348" t="s">
        <v>106</v>
      </c>
      <c r="C311" s="349">
        <v>11</v>
      </c>
      <c r="D311" s="349">
        <v>16</v>
      </c>
      <c r="E311" s="131">
        <f t="shared" si="19"/>
        <v>1.455</v>
      </c>
    </row>
    <row r="312" s="194" customFormat="1" ht="27" customHeight="1" spans="1:5">
      <c r="A312" s="287">
        <v>21103</v>
      </c>
      <c r="B312" s="344" t="s">
        <v>346</v>
      </c>
      <c r="C312" s="345">
        <f>SUM(C313:C314)</f>
        <v>438</v>
      </c>
      <c r="D312" s="345">
        <f>SUM(D313:D314)</f>
        <v>73</v>
      </c>
      <c r="E312" s="131">
        <f t="shared" si="19"/>
        <v>0.167</v>
      </c>
    </row>
    <row r="313" s="194" customFormat="1" ht="27" customHeight="1" spans="1:5">
      <c r="A313" s="287">
        <v>2110301</v>
      </c>
      <c r="B313" s="348" t="s">
        <v>347</v>
      </c>
      <c r="C313" s="349">
        <v>64</v>
      </c>
      <c r="D313" s="271"/>
      <c r="E313" s="131" t="str">
        <f t="shared" si="19"/>
        <v/>
      </c>
    </row>
    <row r="314" s="194" customFormat="1" ht="27" customHeight="1" spans="1:5">
      <c r="A314" s="287">
        <v>2110302</v>
      </c>
      <c r="B314" s="348" t="s">
        <v>348</v>
      </c>
      <c r="C314" s="349">
        <v>374</v>
      </c>
      <c r="D314" s="271">
        <v>73</v>
      </c>
      <c r="E314" s="131">
        <f t="shared" si="19"/>
        <v>0.195</v>
      </c>
    </row>
    <row r="315" s="194" customFormat="1" ht="27" customHeight="1" spans="1:5">
      <c r="A315" s="287">
        <v>21104</v>
      </c>
      <c r="B315" s="344" t="s">
        <v>349</v>
      </c>
      <c r="C315" s="345">
        <f>SUM(C316:C319)</f>
        <v>1844</v>
      </c>
      <c r="D315" s="345">
        <f>SUM(D316:D319)</f>
        <v>1854</v>
      </c>
      <c r="E315" s="346">
        <f t="shared" si="19"/>
        <v>1.005</v>
      </c>
    </row>
    <row r="316" s="194" customFormat="1" ht="27" customHeight="1" spans="1:5">
      <c r="A316" s="287">
        <v>2110401</v>
      </c>
      <c r="B316" s="348" t="s">
        <v>350</v>
      </c>
      <c r="C316" s="349">
        <v>1829</v>
      </c>
      <c r="D316" s="271">
        <v>1854</v>
      </c>
      <c r="E316" s="131">
        <f t="shared" si="19"/>
        <v>1.014</v>
      </c>
    </row>
    <row r="317" s="194" customFormat="1" ht="27" customHeight="1" spans="1:5">
      <c r="A317" s="287">
        <v>2110404</v>
      </c>
      <c r="B317" s="348" t="s">
        <v>351</v>
      </c>
      <c r="C317" s="359">
        <v>15</v>
      </c>
      <c r="D317" s="271"/>
      <c r="E317" s="131" t="str">
        <f t="shared" si="19"/>
        <v/>
      </c>
    </row>
    <row r="318" s="194" customFormat="1" ht="27" customHeight="1" spans="1:5">
      <c r="A318" s="287">
        <v>2110405</v>
      </c>
      <c r="B318" s="348" t="s">
        <v>352</v>
      </c>
      <c r="C318" s="349"/>
      <c r="D318" s="271"/>
      <c r="E318" s="131" t="str">
        <f t="shared" si="19"/>
        <v/>
      </c>
    </row>
    <row r="319" s="194" customFormat="1" ht="27" customHeight="1" spans="1:5">
      <c r="A319" s="287">
        <v>2110499</v>
      </c>
      <c r="B319" s="348" t="s">
        <v>353</v>
      </c>
      <c r="C319" s="359"/>
      <c r="D319" s="271"/>
      <c r="E319" s="131" t="str">
        <f t="shared" ref="E319:E325" si="20">IF(AND(C319&lt;&gt;0,D319&lt;&gt;0),D319/C319,"")</f>
        <v/>
      </c>
    </row>
    <row r="320" s="194" customFormat="1" ht="27" customHeight="1" spans="1:5">
      <c r="A320" s="287">
        <v>21105</v>
      </c>
      <c r="B320" s="344" t="s">
        <v>354</v>
      </c>
      <c r="C320" s="345">
        <f>SUM(C321:C321)</f>
        <v>230</v>
      </c>
      <c r="D320" s="345">
        <f>SUM(D321:D321)</f>
        <v>235</v>
      </c>
      <c r="E320" s="346">
        <f t="shared" si="20"/>
        <v>1.022</v>
      </c>
    </row>
    <row r="321" s="194" customFormat="1" ht="27" customHeight="1" spans="1:5">
      <c r="A321" s="287">
        <v>2110501</v>
      </c>
      <c r="B321" s="348" t="s">
        <v>355</v>
      </c>
      <c r="C321" s="355">
        <v>230</v>
      </c>
      <c r="D321" s="271">
        <v>235</v>
      </c>
      <c r="E321" s="131">
        <f t="shared" si="20"/>
        <v>1.022</v>
      </c>
    </row>
    <row r="322" s="194" customFormat="1" ht="27" customHeight="1" spans="1:5">
      <c r="A322" s="287">
        <v>21106</v>
      </c>
      <c r="B322" s="344" t="s">
        <v>356</v>
      </c>
      <c r="C322" s="345">
        <f>SUM(C323:C323)</f>
        <v>521</v>
      </c>
      <c r="D322" s="345">
        <f>SUM(D323:D323)</f>
        <v>0</v>
      </c>
      <c r="E322" s="346" t="str">
        <f t="shared" si="20"/>
        <v/>
      </c>
    </row>
    <row r="323" s="194" customFormat="1" ht="27" customHeight="1" spans="1:5">
      <c r="A323" s="287">
        <v>2110602</v>
      </c>
      <c r="B323" s="348" t="s">
        <v>357</v>
      </c>
      <c r="C323" s="349">
        <v>521</v>
      </c>
      <c r="D323" s="271"/>
      <c r="E323" s="131" t="str">
        <f t="shared" si="20"/>
        <v/>
      </c>
    </row>
    <row r="324" s="194" customFormat="1" ht="27" customHeight="1" spans="1:5">
      <c r="A324" s="354">
        <v>21109</v>
      </c>
      <c r="B324" s="344" t="s">
        <v>358</v>
      </c>
      <c r="C324" s="345">
        <f>SUM(C325)</f>
        <v>0</v>
      </c>
      <c r="D324" s="345">
        <f>SUM(D325)</f>
        <v>500</v>
      </c>
      <c r="E324" s="131" t="str">
        <f t="shared" si="20"/>
        <v/>
      </c>
    </row>
    <row r="325" s="194" customFormat="1" ht="27" customHeight="1" spans="1:5">
      <c r="A325" s="287">
        <v>2110901</v>
      </c>
      <c r="B325" s="348" t="s">
        <v>359</v>
      </c>
      <c r="C325" s="349"/>
      <c r="D325" s="271">
        <v>500</v>
      </c>
      <c r="E325" s="131" t="str">
        <f t="shared" si="20"/>
        <v/>
      </c>
    </row>
    <row r="326" s="194" customFormat="1" ht="27" customHeight="1" spans="1:5">
      <c r="A326" s="287">
        <v>21199</v>
      </c>
      <c r="B326" s="344" t="s">
        <v>360</v>
      </c>
      <c r="C326" s="345">
        <v>-321</v>
      </c>
      <c r="D326" s="345"/>
      <c r="E326" s="346" t="str">
        <f t="shared" ref="E326:E348" si="21">IF(AND(C326&lt;&gt;0,D326&lt;&gt;0),D326/C326,"")</f>
        <v/>
      </c>
    </row>
    <row r="327" s="194" customFormat="1" ht="27" customHeight="1" spans="1:5">
      <c r="A327" s="287">
        <v>2119999</v>
      </c>
      <c r="B327" s="348" t="s">
        <v>361</v>
      </c>
      <c r="C327" s="349">
        <v>-321</v>
      </c>
      <c r="D327" s="271"/>
      <c r="E327" s="346" t="str">
        <f t="shared" si="21"/>
        <v/>
      </c>
    </row>
    <row r="328" s="194" customFormat="1" ht="27" customHeight="1" spans="1:5">
      <c r="A328" s="287">
        <v>212</v>
      </c>
      <c r="B328" s="344" t="s">
        <v>362</v>
      </c>
      <c r="C328" s="345">
        <f>C329+C334+C336+C340+C338</f>
        <v>5501</v>
      </c>
      <c r="D328" s="345">
        <f>D329+D334+D338+D336+D340</f>
        <v>6482</v>
      </c>
      <c r="E328" s="346">
        <f t="shared" si="21"/>
        <v>1.178</v>
      </c>
    </row>
    <row r="329" s="194" customFormat="1" ht="27" customHeight="1" spans="1:5">
      <c r="A329" s="287">
        <v>21201</v>
      </c>
      <c r="B329" s="344" t="s">
        <v>363</v>
      </c>
      <c r="C329" s="345">
        <f>SUM(C330:C333)</f>
        <v>946</v>
      </c>
      <c r="D329" s="345">
        <f>SUM(D330:D333)</f>
        <v>980</v>
      </c>
      <c r="E329" s="346">
        <f t="shared" si="21"/>
        <v>1.036</v>
      </c>
    </row>
    <row r="330" s="194" customFormat="1" ht="27" customHeight="1" spans="1:5">
      <c r="A330" s="287">
        <v>2120101</v>
      </c>
      <c r="B330" s="348" t="s">
        <v>105</v>
      </c>
      <c r="C330" s="349">
        <v>499</v>
      </c>
      <c r="D330" s="271">
        <v>529</v>
      </c>
      <c r="E330" s="131">
        <f t="shared" si="21"/>
        <v>1.06</v>
      </c>
    </row>
    <row r="331" s="194" customFormat="1" ht="27" customHeight="1" spans="1:5">
      <c r="A331" s="287">
        <v>2120102</v>
      </c>
      <c r="B331" s="348" t="s">
        <v>106</v>
      </c>
      <c r="C331" s="349">
        <v>6</v>
      </c>
      <c r="D331" s="271">
        <v>4</v>
      </c>
      <c r="E331" s="131">
        <f t="shared" si="21"/>
        <v>0.667</v>
      </c>
    </row>
    <row r="332" s="194" customFormat="1" ht="27" customHeight="1" spans="1:5">
      <c r="A332" s="287">
        <v>2120104</v>
      </c>
      <c r="B332" s="348" t="s">
        <v>364</v>
      </c>
      <c r="C332" s="349">
        <v>441</v>
      </c>
      <c r="D332" s="271">
        <v>447</v>
      </c>
      <c r="E332" s="131">
        <f t="shared" si="21"/>
        <v>1.014</v>
      </c>
    </row>
    <row r="333" s="194" customFormat="1" ht="27" customHeight="1" spans="1:5">
      <c r="A333" s="287">
        <v>2120199</v>
      </c>
      <c r="B333" s="348" t="s">
        <v>365</v>
      </c>
      <c r="C333" s="349"/>
      <c r="D333" s="271"/>
      <c r="E333" s="131" t="str">
        <f t="shared" si="21"/>
        <v/>
      </c>
    </row>
    <row r="334" s="194" customFormat="1" ht="27" customHeight="1" spans="1:5">
      <c r="A334" s="287">
        <v>21202</v>
      </c>
      <c r="B334" s="344" t="s">
        <v>366</v>
      </c>
      <c r="C334" s="345">
        <f>C335</f>
        <v>256</v>
      </c>
      <c r="D334" s="345">
        <f>D335</f>
        <v>274</v>
      </c>
      <c r="E334" s="346">
        <f t="shared" si="21"/>
        <v>1.07</v>
      </c>
    </row>
    <row r="335" s="194" customFormat="1" ht="27" customHeight="1" spans="1:5">
      <c r="A335" s="287">
        <v>2120201</v>
      </c>
      <c r="B335" s="348" t="s">
        <v>367</v>
      </c>
      <c r="C335" s="349">
        <v>256</v>
      </c>
      <c r="D335" s="271">
        <v>274</v>
      </c>
      <c r="E335" s="131">
        <f t="shared" si="21"/>
        <v>1.07</v>
      </c>
    </row>
    <row r="336" s="194" customFormat="1" ht="27" customHeight="1" spans="1:5">
      <c r="A336" s="287">
        <v>21203</v>
      </c>
      <c r="B336" s="344" t="s">
        <v>368</v>
      </c>
      <c r="C336" s="345">
        <f>SUM(C337:C337)</f>
        <v>4465</v>
      </c>
      <c r="D336" s="345">
        <f>SUM(D337:D337)</f>
        <v>3834</v>
      </c>
      <c r="E336" s="346">
        <f t="shared" si="21"/>
        <v>0.859</v>
      </c>
    </row>
    <row r="337" s="194" customFormat="1" ht="27" customHeight="1" spans="1:5">
      <c r="A337" s="287">
        <v>2120303</v>
      </c>
      <c r="B337" s="348" t="s">
        <v>369</v>
      </c>
      <c r="C337" s="349">
        <v>4465</v>
      </c>
      <c r="D337" s="271">
        <v>3834</v>
      </c>
      <c r="E337" s="131">
        <f t="shared" si="21"/>
        <v>0.859</v>
      </c>
    </row>
    <row r="338" s="194" customFormat="1" ht="27" customHeight="1" spans="1:5">
      <c r="A338" s="287">
        <v>21205</v>
      </c>
      <c r="B338" s="344" t="s">
        <v>370</v>
      </c>
      <c r="C338" s="345">
        <f>C339</f>
        <v>446</v>
      </c>
      <c r="D338" s="345">
        <f>D339</f>
        <v>1387</v>
      </c>
      <c r="E338" s="346">
        <f t="shared" si="21"/>
        <v>3.11</v>
      </c>
    </row>
    <row r="339" s="194" customFormat="1" ht="27" customHeight="1" spans="1:5">
      <c r="A339" s="287">
        <v>2120501</v>
      </c>
      <c r="B339" s="348" t="s">
        <v>371</v>
      </c>
      <c r="C339" s="349">
        <v>446</v>
      </c>
      <c r="D339" s="271">
        <v>1387</v>
      </c>
      <c r="E339" s="131">
        <f t="shared" si="21"/>
        <v>3.11</v>
      </c>
    </row>
    <row r="340" s="194" customFormat="1" ht="27" customHeight="1" spans="1:5">
      <c r="A340" s="287">
        <v>21299</v>
      </c>
      <c r="B340" s="344" t="s">
        <v>372</v>
      </c>
      <c r="C340" s="345">
        <f>C341</f>
        <v>-612</v>
      </c>
      <c r="D340" s="345">
        <f>D341</f>
        <v>7</v>
      </c>
      <c r="E340" s="346">
        <f t="shared" si="21"/>
        <v>-0.011</v>
      </c>
    </row>
    <row r="341" s="194" customFormat="1" ht="27" customHeight="1" spans="1:5">
      <c r="A341" s="287">
        <v>2129999</v>
      </c>
      <c r="B341" s="348" t="s">
        <v>373</v>
      </c>
      <c r="C341" s="349">
        <v>-612</v>
      </c>
      <c r="D341" s="271">
        <v>7</v>
      </c>
      <c r="E341" s="131">
        <f t="shared" si="21"/>
        <v>-0.011</v>
      </c>
    </row>
    <row r="342" s="194" customFormat="1" ht="27" customHeight="1" spans="1:5">
      <c r="A342" s="287">
        <v>213</v>
      </c>
      <c r="B342" s="344" t="s">
        <v>374</v>
      </c>
      <c r="C342" s="345">
        <f>C343+C359+C370+C382+C390+C396+C401</f>
        <v>60944</v>
      </c>
      <c r="D342" s="345">
        <f>D343+D359+D370+D382+D390+D396+D401</f>
        <v>70258</v>
      </c>
      <c r="E342" s="346">
        <f t="shared" si="21"/>
        <v>1.153</v>
      </c>
    </row>
    <row r="343" s="194" customFormat="1" ht="27" customHeight="1" spans="1:5">
      <c r="A343" s="287">
        <v>21301</v>
      </c>
      <c r="B343" s="344" t="s">
        <v>375</v>
      </c>
      <c r="C343" s="345">
        <f>SUM(C344:C358)</f>
        <v>11663</v>
      </c>
      <c r="D343" s="345">
        <f>SUM(D344:D358)</f>
        <v>19858</v>
      </c>
      <c r="E343" s="346">
        <f t="shared" si="21"/>
        <v>1.703</v>
      </c>
    </row>
    <row r="344" s="194" customFormat="1" ht="27" customHeight="1" spans="1:5">
      <c r="A344" s="287">
        <v>2130101</v>
      </c>
      <c r="B344" s="348" t="s">
        <v>105</v>
      </c>
      <c r="C344" s="349">
        <v>1745</v>
      </c>
      <c r="D344" s="271">
        <v>1717</v>
      </c>
      <c r="E344" s="131">
        <f t="shared" si="21"/>
        <v>0.984</v>
      </c>
    </row>
    <row r="345" s="194" customFormat="1" ht="27" customHeight="1" spans="1:5">
      <c r="A345" s="287">
        <v>2130102</v>
      </c>
      <c r="B345" s="348" t="s">
        <v>106</v>
      </c>
      <c r="C345" s="349">
        <v>1</v>
      </c>
      <c r="D345" s="271">
        <v>8</v>
      </c>
      <c r="E345" s="131">
        <f t="shared" si="21"/>
        <v>8</v>
      </c>
    </row>
    <row r="346" s="194" customFormat="1" ht="27" customHeight="1" spans="1:5">
      <c r="A346" s="287">
        <v>2130104</v>
      </c>
      <c r="B346" s="348" t="s">
        <v>111</v>
      </c>
      <c r="C346" s="349">
        <v>2256</v>
      </c>
      <c r="D346" s="271">
        <v>2194</v>
      </c>
      <c r="E346" s="131">
        <f t="shared" si="21"/>
        <v>0.973</v>
      </c>
    </row>
    <row r="347" s="194" customFormat="1" ht="27" customHeight="1" spans="1:5">
      <c r="A347" s="287">
        <v>2130106</v>
      </c>
      <c r="B347" s="348" t="s">
        <v>376</v>
      </c>
      <c r="C347" s="349">
        <v>349</v>
      </c>
      <c r="D347" s="271"/>
      <c r="E347" s="131" t="str">
        <f t="shared" si="21"/>
        <v/>
      </c>
    </row>
    <row r="348" s="194" customFormat="1" ht="27" customHeight="1" spans="1:5">
      <c r="A348" s="287">
        <v>2130108</v>
      </c>
      <c r="B348" s="348" t="s">
        <v>377</v>
      </c>
      <c r="C348" s="349">
        <v>94</v>
      </c>
      <c r="D348" s="271">
        <v>123</v>
      </c>
      <c r="E348" s="131">
        <f t="shared" si="21"/>
        <v>1.309</v>
      </c>
    </row>
    <row r="349" s="194" customFormat="1" ht="27" customHeight="1" spans="1:5">
      <c r="A349" s="287">
        <v>2130109</v>
      </c>
      <c r="B349" s="348" t="s">
        <v>378</v>
      </c>
      <c r="C349" s="349"/>
      <c r="D349" s="271">
        <v>20</v>
      </c>
      <c r="E349" s="131"/>
    </row>
    <row r="350" s="194" customFormat="1" ht="27" customHeight="1" spans="1:5">
      <c r="A350" s="287">
        <v>2130111</v>
      </c>
      <c r="B350" s="348" t="s">
        <v>379</v>
      </c>
      <c r="C350" s="349">
        <v>2</v>
      </c>
      <c r="D350" s="271"/>
      <c r="E350" s="131"/>
    </row>
    <row r="351" s="194" customFormat="1" ht="27" customHeight="1" spans="1:5">
      <c r="A351" s="287">
        <v>2130119</v>
      </c>
      <c r="B351" s="348" t="s">
        <v>380</v>
      </c>
      <c r="C351" s="349">
        <v>220</v>
      </c>
      <c r="D351" s="271">
        <v>3</v>
      </c>
      <c r="E351" s="131">
        <f t="shared" ref="E351:E355" si="22">IF(AND(C351&lt;&gt;0,D351&lt;&gt;0),D351/C351,"")</f>
        <v>0.014</v>
      </c>
    </row>
    <row r="352" s="194" customFormat="1" ht="27" customHeight="1" spans="1:5">
      <c r="A352" s="287">
        <v>2130120</v>
      </c>
      <c r="B352" s="348" t="s">
        <v>381</v>
      </c>
      <c r="C352" s="349">
        <v>202</v>
      </c>
      <c r="D352" s="271"/>
      <c r="E352" s="131" t="str">
        <f t="shared" si="22"/>
        <v/>
      </c>
    </row>
    <row r="353" s="194" customFormat="1" ht="27" customHeight="1" spans="1:5">
      <c r="A353" s="287">
        <v>2130122</v>
      </c>
      <c r="B353" s="348" t="s">
        <v>382</v>
      </c>
      <c r="C353" s="349">
        <v>3828</v>
      </c>
      <c r="D353" s="271">
        <v>13384</v>
      </c>
      <c r="E353" s="131">
        <f t="shared" si="22"/>
        <v>3.496</v>
      </c>
    </row>
    <row r="354" s="194" customFormat="1" ht="27" customHeight="1" spans="1:5">
      <c r="A354" s="287">
        <v>2130126</v>
      </c>
      <c r="B354" s="348" t="s">
        <v>383</v>
      </c>
      <c r="C354" s="349">
        <v>541</v>
      </c>
      <c r="D354" s="271">
        <v>480</v>
      </c>
      <c r="E354" s="131">
        <f t="shared" si="22"/>
        <v>0.887</v>
      </c>
    </row>
    <row r="355" s="194" customFormat="1" ht="27" customHeight="1" spans="1:5">
      <c r="A355" s="287">
        <v>2130135</v>
      </c>
      <c r="B355" s="348" t="s">
        <v>384</v>
      </c>
      <c r="C355" s="349">
        <v>701</v>
      </c>
      <c r="D355" s="271">
        <v>659</v>
      </c>
      <c r="E355" s="131">
        <f t="shared" si="22"/>
        <v>0.94</v>
      </c>
    </row>
    <row r="356" s="194" customFormat="1" ht="27" customHeight="1" spans="1:5">
      <c r="A356" s="287">
        <v>2130152</v>
      </c>
      <c r="B356" s="348" t="s">
        <v>385</v>
      </c>
      <c r="C356" s="349"/>
      <c r="D356" s="271">
        <v>167</v>
      </c>
      <c r="E356" s="131"/>
    </row>
    <row r="357" s="194" customFormat="1" ht="27" customHeight="1" spans="1:5">
      <c r="A357" s="287">
        <v>2130153</v>
      </c>
      <c r="B357" s="348" t="s">
        <v>386</v>
      </c>
      <c r="C357" s="349">
        <v>1724</v>
      </c>
      <c r="D357" s="271">
        <v>1100</v>
      </c>
      <c r="E357" s="131">
        <f t="shared" ref="E357:E365" si="23">IF(AND(C357&lt;&gt;0,D357&lt;&gt;0),D357/C357,"")</f>
        <v>0.638</v>
      </c>
    </row>
    <row r="358" s="194" customFormat="1" ht="27" customHeight="1" spans="1:5">
      <c r="A358" s="287">
        <v>2130199</v>
      </c>
      <c r="B358" s="348" t="s">
        <v>387</v>
      </c>
      <c r="C358" s="349"/>
      <c r="D358" s="271">
        <v>3</v>
      </c>
      <c r="E358" s="131" t="str">
        <f t="shared" si="23"/>
        <v/>
      </c>
    </row>
    <row r="359" s="194" customFormat="1" ht="27" customHeight="1" spans="1:5">
      <c r="A359" s="287">
        <v>21302</v>
      </c>
      <c r="B359" s="344" t="s">
        <v>388</v>
      </c>
      <c r="C359" s="345">
        <f>SUM(C360:C369)</f>
        <v>3976</v>
      </c>
      <c r="D359" s="345">
        <f>SUM(D360:D369)</f>
        <v>3846</v>
      </c>
      <c r="E359" s="346">
        <f t="shared" si="23"/>
        <v>0.967</v>
      </c>
    </row>
    <row r="360" s="194" customFormat="1" ht="27" customHeight="1" spans="1:5">
      <c r="A360" s="287">
        <v>2130201</v>
      </c>
      <c r="B360" s="348" t="s">
        <v>105</v>
      </c>
      <c r="C360" s="349">
        <v>887</v>
      </c>
      <c r="D360" s="271">
        <v>775</v>
      </c>
      <c r="E360" s="131">
        <f t="shared" si="23"/>
        <v>0.874</v>
      </c>
    </row>
    <row r="361" s="194" customFormat="1" ht="27" customHeight="1" spans="1:5">
      <c r="A361" s="287">
        <v>2130202</v>
      </c>
      <c r="B361" s="348" t="s">
        <v>106</v>
      </c>
      <c r="C361" s="349">
        <v>145</v>
      </c>
      <c r="D361" s="271">
        <v>173</v>
      </c>
      <c r="E361" s="131">
        <f t="shared" si="23"/>
        <v>1.193</v>
      </c>
    </row>
    <row r="362" s="194" customFormat="1" ht="26" customHeight="1" spans="1:5">
      <c r="A362" s="287">
        <v>2130204</v>
      </c>
      <c r="B362" s="348" t="s">
        <v>389</v>
      </c>
      <c r="C362" s="349">
        <v>1019</v>
      </c>
      <c r="D362" s="271">
        <v>1022</v>
      </c>
      <c r="E362" s="131">
        <f t="shared" si="23"/>
        <v>1.003</v>
      </c>
    </row>
    <row r="363" s="194" customFormat="1" ht="27" customHeight="1" spans="1:5">
      <c r="A363" s="287">
        <v>2130205</v>
      </c>
      <c r="B363" s="348" t="s">
        <v>390</v>
      </c>
      <c r="C363" s="349">
        <v>123</v>
      </c>
      <c r="D363" s="271">
        <v>125</v>
      </c>
      <c r="E363" s="131">
        <f t="shared" si="23"/>
        <v>1.016</v>
      </c>
    </row>
    <row r="364" s="194" customFormat="1" ht="27" customHeight="1" spans="1:5">
      <c r="A364" s="287">
        <v>2130207</v>
      </c>
      <c r="B364" s="348" t="s">
        <v>391</v>
      </c>
      <c r="C364" s="349">
        <v>216</v>
      </c>
      <c r="D364" s="271">
        <v>227</v>
      </c>
      <c r="E364" s="131">
        <f t="shared" si="23"/>
        <v>1.051</v>
      </c>
    </row>
    <row r="365" s="194" customFormat="1" ht="27" customHeight="1" spans="1:5">
      <c r="A365" s="287">
        <v>2130209</v>
      </c>
      <c r="B365" s="348" t="s">
        <v>392</v>
      </c>
      <c r="C365" s="349">
        <v>575</v>
      </c>
      <c r="D365" s="271">
        <v>526</v>
      </c>
      <c r="E365" s="131">
        <f t="shared" si="23"/>
        <v>0.915</v>
      </c>
    </row>
    <row r="366" s="194" customFormat="1" ht="27" customHeight="1" spans="1:5">
      <c r="A366" s="287">
        <v>2130227</v>
      </c>
      <c r="B366" s="348" t="s">
        <v>393</v>
      </c>
      <c r="C366" s="349"/>
      <c r="D366" s="271"/>
      <c r="E366" s="131"/>
    </row>
    <row r="367" s="194" customFormat="1" ht="27" customHeight="1" spans="1:5">
      <c r="A367" s="287">
        <v>2130221</v>
      </c>
      <c r="B367" s="348" t="s">
        <v>394</v>
      </c>
      <c r="C367" s="349"/>
      <c r="D367" s="271"/>
      <c r="E367" s="131" t="str">
        <f t="shared" ref="E367:E374" si="24">IF(AND(C367&lt;&gt;0,D367&lt;&gt;0),D367/C367,"")</f>
        <v/>
      </c>
    </row>
    <row r="368" s="194" customFormat="1" ht="27" customHeight="1" spans="1:5">
      <c r="A368" s="287">
        <v>2130234</v>
      </c>
      <c r="B368" s="348" t="s">
        <v>395</v>
      </c>
      <c r="C368" s="349">
        <v>53</v>
      </c>
      <c r="D368" s="271">
        <v>57</v>
      </c>
      <c r="E368" s="131">
        <f t="shared" si="24"/>
        <v>1.075</v>
      </c>
    </row>
    <row r="369" s="194" customFormat="1" ht="27" customHeight="1" spans="1:5">
      <c r="A369" s="287">
        <v>2130299</v>
      </c>
      <c r="B369" s="348" t="s">
        <v>396</v>
      </c>
      <c r="C369" s="349">
        <v>958</v>
      </c>
      <c r="D369" s="271">
        <v>941</v>
      </c>
      <c r="E369" s="131">
        <f t="shared" si="24"/>
        <v>0.982</v>
      </c>
    </row>
    <row r="370" s="194" customFormat="1" ht="27" customHeight="1" spans="1:5">
      <c r="A370" s="287">
        <v>21303</v>
      </c>
      <c r="B370" s="344" t="s">
        <v>397</v>
      </c>
      <c r="C370" s="345">
        <f>SUM(C371:C381)</f>
        <v>4162</v>
      </c>
      <c r="D370" s="345">
        <f>SUM(D371:D381)</f>
        <v>14536</v>
      </c>
      <c r="E370" s="346">
        <f t="shared" si="24"/>
        <v>3.493</v>
      </c>
    </row>
    <row r="371" s="194" customFormat="1" ht="27" customHeight="1" spans="1:5">
      <c r="A371" s="287">
        <v>2130301</v>
      </c>
      <c r="B371" s="348" t="s">
        <v>105</v>
      </c>
      <c r="C371" s="349">
        <v>854</v>
      </c>
      <c r="D371" s="271">
        <v>986</v>
      </c>
      <c r="E371" s="131">
        <f t="shared" si="24"/>
        <v>1.155</v>
      </c>
    </row>
    <row r="372" s="194" customFormat="1" ht="27" customHeight="1" spans="1:5">
      <c r="A372" s="287">
        <v>2130302</v>
      </c>
      <c r="B372" s="348" t="s">
        <v>106</v>
      </c>
      <c r="C372" s="349">
        <v>5</v>
      </c>
      <c r="D372" s="271"/>
      <c r="E372" s="131" t="str">
        <f t="shared" si="24"/>
        <v/>
      </c>
    </row>
    <row r="373" s="194" customFormat="1" ht="27" customHeight="1" spans="1:5">
      <c r="A373" s="287">
        <v>2130304</v>
      </c>
      <c r="B373" s="348" t="s">
        <v>398</v>
      </c>
      <c r="C373" s="349">
        <v>779</v>
      </c>
      <c r="D373" s="271">
        <v>812</v>
      </c>
      <c r="E373" s="131">
        <f t="shared" si="24"/>
        <v>1.042</v>
      </c>
    </row>
    <row r="374" s="194" customFormat="1" ht="27" customHeight="1" spans="1:5">
      <c r="A374" s="287">
        <v>2130305</v>
      </c>
      <c r="B374" s="348" t="s">
        <v>399</v>
      </c>
      <c r="C374" s="349">
        <v>1955</v>
      </c>
      <c r="D374" s="271">
        <v>12008</v>
      </c>
      <c r="E374" s="131">
        <f t="shared" si="24"/>
        <v>6.142</v>
      </c>
    </row>
    <row r="375" s="194" customFormat="1" ht="27" customHeight="1" spans="1:5">
      <c r="A375" s="287">
        <v>2130306</v>
      </c>
      <c r="B375" s="348" t="s">
        <v>400</v>
      </c>
      <c r="C375" s="349"/>
      <c r="D375" s="271">
        <v>429</v>
      </c>
      <c r="E375" s="131"/>
    </row>
    <row r="376" s="194" customFormat="1" ht="27" customHeight="1" spans="1:5">
      <c r="A376" s="361">
        <v>2130308</v>
      </c>
      <c r="B376" s="348" t="s">
        <v>401</v>
      </c>
      <c r="C376" s="349"/>
      <c r="D376" s="362"/>
      <c r="E376" s="363"/>
    </row>
    <row r="377" s="194" customFormat="1" ht="27" customHeight="1" spans="1:5">
      <c r="A377" s="361">
        <v>2130310</v>
      </c>
      <c r="B377" s="348" t="s">
        <v>402</v>
      </c>
      <c r="C377" s="349"/>
      <c r="D377" s="362"/>
      <c r="E377" s="363" t="str">
        <f t="shared" ref="E377:E391" si="25">IF(AND(C377&lt;&gt;0,D377&lt;&gt;0),D377/C377,"")</f>
        <v/>
      </c>
    </row>
    <row r="378" s="194" customFormat="1" ht="27" customHeight="1" spans="1:5">
      <c r="A378" s="361">
        <v>2130311</v>
      </c>
      <c r="B378" s="348" t="s">
        <v>403</v>
      </c>
      <c r="C378" s="349">
        <v>436</v>
      </c>
      <c r="D378" s="271">
        <v>70</v>
      </c>
      <c r="E378" s="131">
        <f t="shared" si="25"/>
        <v>0.161</v>
      </c>
    </row>
    <row r="379" s="194" customFormat="1" ht="27" customHeight="1" spans="1:5">
      <c r="A379" s="361">
        <v>2130314</v>
      </c>
      <c r="B379" s="348" t="s">
        <v>404</v>
      </c>
      <c r="C379" s="349">
        <v>9</v>
      </c>
      <c r="D379" s="271"/>
      <c r="E379" s="131"/>
    </row>
    <row r="380" s="194" customFormat="1" ht="27" customHeight="1" spans="1:5">
      <c r="A380" s="361">
        <v>2130315</v>
      </c>
      <c r="B380" s="348" t="s">
        <v>405</v>
      </c>
      <c r="C380" s="349">
        <v>122</v>
      </c>
      <c r="D380" s="271">
        <v>109</v>
      </c>
      <c r="E380" s="131">
        <f t="shared" si="25"/>
        <v>0.893</v>
      </c>
    </row>
    <row r="381" s="194" customFormat="1" ht="27" customHeight="1" spans="1:5">
      <c r="A381" s="361">
        <v>2130316</v>
      </c>
      <c r="B381" s="348" t="s">
        <v>406</v>
      </c>
      <c r="C381" s="349">
        <v>2</v>
      </c>
      <c r="D381" s="271">
        <v>122</v>
      </c>
      <c r="E381" s="131">
        <f t="shared" si="25"/>
        <v>61</v>
      </c>
    </row>
    <row r="382" s="194" customFormat="1" ht="27" customHeight="1" spans="1:5">
      <c r="A382" s="287">
        <v>21305</v>
      </c>
      <c r="B382" s="344" t="s">
        <v>407</v>
      </c>
      <c r="C382" s="345">
        <f>SUM(C383:C389)</f>
        <v>36429</v>
      </c>
      <c r="D382" s="345">
        <f>SUM(D383:D389)</f>
        <v>26865</v>
      </c>
      <c r="E382" s="346">
        <f t="shared" si="25"/>
        <v>0.737</v>
      </c>
    </row>
    <row r="383" s="194" customFormat="1" ht="27" customHeight="1" spans="1:5">
      <c r="A383" s="287">
        <v>2130501</v>
      </c>
      <c r="B383" s="348" t="s">
        <v>105</v>
      </c>
      <c r="C383" s="349">
        <v>401</v>
      </c>
      <c r="D383" s="271">
        <v>388</v>
      </c>
      <c r="E383" s="131">
        <f t="shared" si="25"/>
        <v>0.968</v>
      </c>
    </row>
    <row r="384" s="194" customFormat="1" ht="27" customHeight="1" spans="1:5">
      <c r="A384" s="287">
        <v>2130502</v>
      </c>
      <c r="B384" s="348" t="s">
        <v>106</v>
      </c>
      <c r="C384" s="349">
        <v>9</v>
      </c>
      <c r="D384" s="271"/>
      <c r="E384" s="131" t="str">
        <f t="shared" si="25"/>
        <v/>
      </c>
    </row>
    <row r="385" s="194" customFormat="1" ht="27" customHeight="1" spans="1:5">
      <c r="A385" s="287">
        <v>2130504</v>
      </c>
      <c r="B385" s="348" t="s">
        <v>408</v>
      </c>
      <c r="C385" s="349">
        <v>8179</v>
      </c>
      <c r="D385" s="271">
        <v>6900</v>
      </c>
      <c r="E385" s="131">
        <f t="shared" si="25"/>
        <v>0.844</v>
      </c>
    </row>
    <row r="386" s="194" customFormat="1" ht="27" customHeight="1" spans="1:5">
      <c r="A386" s="287">
        <v>2130505</v>
      </c>
      <c r="B386" s="348" t="s">
        <v>409</v>
      </c>
      <c r="C386" s="349">
        <v>23247</v>
      </c>
      <c r="D386" s="364">
        <v>16269</v>
      </c>
      <c r="E386" s="131">
        <f t="shared" si="25"/>
        <v>0.7</v>
      </c>
    </row>
    <row r="387" s="194" customFormat="1" ht="27" customHeight="1" spans="1:5">
      <c r="A387" s="287">
        <v>2130506</v>
      </c>
      <c r="B387" s="348" t="s">
        <v>410</v>
      </c>
      <c r="C387" s="349">
        <v>300</v>
      </c>
      <c r="D387" s="271">
        <v>306</v>
      </c>
      <c r="E387" s="131">
        <f t="shared" si="25"/>
        <v>1.02</v>
      </c>
    </row>
    <row r="388" s="194" customFormat="1" ht="27" customHeight="1" spans="1:5">
      <c r="A388" s="287">
        <v>2130507</v>
      </c>
      <c r="B388" s="348" t="s">
        <v>411</v>
      </c>
      <c r="C388" s="349">
        <v>1115</v>
      </c>
      <c r="D388" s="271">
        <v>1001</v>
      </c>
      <c r="E388" s="131">
        <f t="shared" si="25"/>
        <v>0.898</v>
      </c>
    </row>
    <row r="389" s="194" customFormat="1" ht="27" customHeight="1" spans="1:5">
      <c r="A389" s="287">
        <v>2130599</v>
      </c>
      <c r="B389" s="348" t="s">
        <v>412</v>
      </c>
      <c r="C389" s="349">
        <v>3178</v>
      </c>
      <c r="D389" s="364">
        <v>2001</v>
      </c>
      <c r="E389" s="131">
        <f t="shared" si="25"/>
        <v>0.63</v>
      </c>
    </row>
    <row r="390" s="194" customFormat="1" ht="27" customHeight="1" spans="1:5">
      <c r="A390" s="287">
        <v>21307</v>
      </c>
      <c r="B390" s="344" t="s">
        <v>413</v>
      </c>
      <c r="C390" s="345">
        <f>SUM(C391:C395)</f>
        <v>2742</v>
      </c>
      <c r="D390" s="345">
        <f>SUM(D391:D395)</f>
        <v>2798</v>
      </c>
      <c r="E390" s="346">
        <f t="shared" si="25"/>
        <v>1.02</v>
      </c>
    </row>
    <row r="391" s="194" customFormat="1" ht="27" customHeight="1" spans="1:5">
      <c r="A391" s="287">
        <v>2130701</v>
      </c>
      <c r="B391" s="348" t="s">
        <v>414</v>
      </c>
      <c r="C391" s="349">
        <v>118</v>
      </c>
      <c r="D391" s="271">
        <v>38</v>
      </c>
      <c r="E391" s="131">
        <f t="shared" si="25"/>
        <v>0.322</v>
      </c>
    </row>
    <row r="392" s="194" customFormat="1" ht="27" customHeight="1" spans="1:5">
      <c r="A392" s="287">
        <v>2130704</v>
      </c>
      <c r="B392" s="348" t="s">
        <v>415</v>
      </c>
      <c r="C392" s="349">
        <v>0</v>
      </c>
      <c r="D392" s="271"/>
      <c r="E392" s="131"/>
    </row>
    <row r="393" s="194" customFormat="1" ht="27" customHeight="1" spans="1:5">
      <c r="A393" s="287">
        <v>2130705</v>
      </c>
      <c r="B393" s="348" t="s">
        <v>416</v>
      </c>
      <c r="C393" s="349">
        <v>1345</v>
      </c>
      <c r="D393" s="271">
        <v>1461</v>
      </c>
      <c r="E393" s="131">
        <f t="shared" ref="E393:E456" si="26">IF(AND(C393&lt;&gt;0,D393&lt;&gt;0),D393/C393,"")</f>
        <v>1.086</v>
      </c>
    </row>
    <row r="394" s="194" customFormat="1" ht="27" customHeight="1" spans="1:5">
      <c r="A394" s="287">
        <v>2130706</v>
      </c>
      <c r="B394" s="348" t="s">
        <v>417</v>
      </c>
      <c r="C394" s="349">
        <v>1139</v>
      </c>
      <c r="D394" s="271">
        <v>1148</v>
      </c>
      <c r="E394" s="131">
        <f t="shared" si="26"/>
        <v>1.008</v>
      </c>
    </row>
    <row r="395" s="194" customFormat="1" ht="27" customHeight="1" spans="1:5">
      <c r="A395" s="287">
        <v>2130707</v>
      </c>
      <c r="B395" s="348" t="s">
        <v>418</v>
      </c>
      <c r="C395" s="349">
        <v>140</v>
      </c>
      <c r="D395" s="271">
        <v>151</v>
      </c>
      <c r="E395" s="131">
        <f t="shared" si="26"/>
        <v>1.079</v>
      </c>
    </row>
    <row r="396" s="194" customFormat="1" ht="27" customHeight="1" spans="1:5">
      <c r="A396" s="287">
        <v>21308</v>
      </c>
      <c r="B396" s="344" t="s">
        <v>419</v>
      </c>
      <c r="C396" s="345">
        <f>SUM(C397:C400)</f>
        <v>1879</v>
      </c>
      <c r="D396" s="345">
        <f>SUM(D397:D400)</f>
        <v>2355</v>
      </c>
      <c r="E396" s="346">
        <f t="shared" si="26"/>
        <v>1.253</v>
      </c>
    </row>
    <row r="397" s="194" customFormat="1" ht="27" customHeight="1" spans="1:5">
      <c r="A397" s="287">
        <v>2130801</v>
      </c>
      <c r="B397" s="348" t="s">
        <v>420</v>
      </c>
      <c r="C397" s="349">
        <v>729</v>
      </c>
      <c r="D397" s="271">
        <v>556</v>
      </c>
      <c r="E397" s="131">
        <f t="shared" si="26"/>
        <v>0.763</v>
      </c>
    </row>
    <row r="398" s="194" customFormat="1" ht="27" customHeight="1" spans="1:5">
      <c r="A398" s="287">
        <v>2130803</v>
      </c>
      <c r="B398" s="348" t="s">
        <v>421</v>
      </c>
      <c r="C398" s="349">
        <v>614</v>
      </c>
      <c r="D398" s="271">
        <v>1293</v>
      </c>
      <c r="E398" s="131">
        <f t="shared" si="26"/>
        <v>2.106</v>
      </c>
    </row>
    <row r="399" s="194" customFormat="1" ht="27" customHeight="1" spans="1:5">
      <c r="A399" s="287">
        <v>2130804</v>
      </c>
      <c r="B399" s="348" t="s">
        <v>422</v>
      </c>
      <c r="C399" s="349">
        <v>525</v>
      </c>
      <c r="D399" s="271">
        <v>506</v>
      </c>
      <c r="E399" s="131">
        <f t="shared" si="26"/>
        <v>0.964</v>
      </c>
    </row>
    <row r="400" s="194" customFormat="1" ht="27" customHeight="1" spans="1:5">
      <c r="A400" s="287">
        <v>2130899</v>
      </c>
      <c r="B400" s="348" t="s">
        <v>423</v>
      </c>
      <c r="C400" s="349">
        <v>11</v>
      </c>
      <c r="D400" s="271"/>
      <c r="E400" s="131" t="str">
        <f t="shared" si="26"/>
        <v/>
      </c>
    </row>
    <row r="401" s="194" customFormat="1" ht="27" customHeight="1" spans="1:5">
      <c r="A401" s="287">
        <v>21399</v>
      </c>
      <c r="B401" s="344" t="s">
        <v>424</v>
      </c>
      <c r="C401" s="345">
        <f>SUM(C402:C402)</f>
        <v>93</v>
      </c>
      <c r="D401" s="345">
        <f>SUM(D402:D402)</f>
        <v>0</v>
      </c>
      <c r="E401" s="346" t="str">
        <f t="shared" si="26"/>
        <v/>
      </c>
    </row>
    <row r="402" s="194" customFormat="1" ht="27" customHeight="1" spans="1:5">
      <c r="A402" s="287">
        <v>2139999</v>
      </c>
      <c r="B402" s="348" t="s">
        <v>425</v>
      </c>
      <c r="C402" s="349">
        <v>93</v>
      </c>
      <c r="D402" s="271"/>
      <c r="E402" s="131" t="str">
        <f t="shared" si="26"/>
        <v/>
      </c>
    </row>
    <row r="403" s="194" customFormat="1" ht="27" customHeight="1" spans="1:5">
      <c r="A403" s="287">
        <v>214</v>
      </c>
      <c r="B403" s="344" t="s">
        <v>426</v>
      </c>
      <c r="C403" s="345">
        <f>C404+C411+C413</f>
        <v>6209</v>
      </c>
      <c r="D403" s="345">
        <f>D404+D411+D413</f>
        <v>6610</v>
      </c>
      <c r="E403" s="346">
        <f t="shared" si="26"/>
        <v>1.065</v>
      </c>
    </row>
    <row r="404" s="194" customFormat="1" ht="27" customHeight="1" spans="1:5">
      <c r="A404" s="287">
        <v>21401</v>
      </c>
      <c r="B404" s="344" t="s">
        <v>427</v>
      </c>
      <c r="C404" s="345">
        <f>SUM(C405:C410)</f>
        <v>2137</v>
      </c>
      <c r="D404" s="345">
        <f>SUM(D405:D410)</f>
        <v>5705</v>
      </c>
      <c r="E404" s="346">
        <f t="shared" si="26"/>
        <v>2.67</v>
      </c>
    </row>
    <row r="405" s="194" customFormat="1" ht="27" customHeight="1" spans="1:5">
      <c r="A405" s="287">
        <v>2140101</v>
      </c>
      <c r="B405" s="348" t="s">
        <v>105</v>
      </c>
      <c r="C405" s="349">
        <v>465</v>
      </c>
      <c r="D405" s="271">
        <v>465</v>
      </c>
      <c r="E405" s="131">
        <f t="shared" si="26"/>
        <v>1</v>
      </c>
    </row>
    <row r="406" s="194" customFormat="1" ht="27" customHeight="1" spans="1:5">
      <c r="A406" s="287">
        <v>2140102</v>
      </c>
      <c r="B406" s="348" t="s">
        <v>106</v>
      </c>
      <c r="C406" s="349">
        <v>34</v>
      </c>
      <c r="D406" s="271">
        <v>32</v>
      </c>
      <c r="E406" s="131">
        <f t="shared" si="26"/>
        <v>0.941</v>
      </c>
    </row>
    <row r="407" s="194" customFormat="1" ht="27" customHeight="1" spans="1:5">
      <c r="A407" s="287">
        <v>2140104</v>
      </c>
      <c r="B407" s="348" t="s">
        <v>428</v>
      </c>
      <c r="C407" s="349">
        <v>690</v>
      </c>
      <c r="D407" s="364">
        <v>3726</v>
      </c>
      <c r="E407" s="131">
        <f t="shared" si="26"/>
        <v>5.4</v>
      </c>
    </row>
    <row r="408" s="194" customFormat="1" ht="27" customHeight="1" spans="1:5">
      <c r="A408" s="287">
        <v>2140106</v>
      </c>
      <c r="B408" s="348" t="s">
        <v>429</v>
      </c>
      <c r="C408" s="349">
        <v>948</v>
      </c>
      <c r="D408" s="271">
        <v>1482</v>
      </c>
      <c r="E408" s="131">
        <f t="shared" si="26"/>
        <v>1.563</v>
      </c>
    </row>
    <row r="409" s="194" customFormat="1" ht="27" customHeight="1" spans="1:5">
      <c r="A409" s="287">
        <v>2140123</v>
      </c>
      <c r="B409" s="348" t="s">
        <v>430</v>
      </c>
      <c r="C409" s="349"/>
      <c r="D409" s="271"/>
      <c r="E409" s="131" t="str">
        <f t="shared" si="26"/>
        <v/>
      </c>
    </row>
    <row r="410" s="194" customFormat="1" ht="27" customHeight="1" spans="1:5">
      <c r="A410" s="287">
        <v>2140199</v>
      </c>
      <c r="B410" s="348" t="s">
        <v>431</v>
      </c>
      <c r="C410" s="349"/>
      <c r="D410" s="271"/>
      <c r="E410" s="131" t="str">
        <f t="shared" si="26"/>
        <v/>
      </c>
    </row>
    <row r="411" s="194" customFormat="1" ht="27" customHeight="1" spans="1:5">
      <c r="A411" s="287">
        <v>21406</v>
      </c>
      <c r="B411" s="344" t="s">
        <v>432</v>
      </c>
      <c r="C411" s="345">
        <f t="shared" ref="C411:C416" si="27">SUM(C412:C412)</f>
        <v>3175</v>
      </c>
      <c r="D411" s="345">
        <f t="shared" ref="D411:D416" si="28">SUM(D412:D412)</f>
        <v>0</v>
      </c>
      <c r="E411" s="346" t="str">
        <f t="shared" si="26"/>
        <v/>
      </c>
    </row>
    <row r="412" s="194" customFormat="1" ht="27" customHeight="1" spans="1:5">
      <c r="A412" s="287">
        <v>2140602</v>
      </c>
      <c r="B412" s="348" t="s">
        <v>433</v>
      </c>
      <c r="C412" s="349">
        <v>3175</v>
      </c>
      <c r="D412" s="271"/>
      <c r="E412" s="131" t="str">
        <f t="shared" si="26"/>
        <v/>
      </c>
    </row>
    <row r="413" s="194" customFormat="1" ht="27" customHeight="1" spans="1:5">
      <c r="A413" s="287">
        <v>21499</v>
      </c>
      <c r="B413" s="344" t="s">
        <v>434</v>
      </c>
      <c r="C413" s="345">
        <f t="shared" si="27"/>
        <v>897</v>
      </c>
      <c r="D413" s="345">
        <f t="shared" si="28"/>
        <v>905</v>
      </c>
      <c r="E413" s="346">
        <f t="shared" si="26"/>
        <v>1.009</v>
      </c>
    </row>
    <row r="414" s="194" customFormat="1" ht="27" customHeight="1" spans="1:5">
      <c r="A414" s="287">
        <v>2149901</v>
      </c>
      <c r="B414" s="348" t="s">
        <v>435</v>
      </c>
      <c r="C414" s="349">
        <v>897</v>
      </c>
      <c r="D414" s="271">
        <v>905</v>
      </c>
      <c r="E414" s="131">
        <f t="shared" si="26"/>
        <v>1.009</v>
      </c>
    </row>
    <row r="415" s="194" customFormat="1" ht="27" customHeight="1" spans="1:5">
      <c r="A415" s="287">
        <v>215</v>
      </c>
      <c r="B415" s="344" t="s">
        <v>436</v>
      </c>
      <c r="C415" s="345">
        <f>C416+C418</f>
        <v>364</v>
      </c>
      <c r="D415" s="345">
        <f>D416+D418</f>
        <v>359</v>
      </c>
      <c r="E415" s="346">
        <f t="shared" si="26"/>
        <v>0.986</v>
      </c>
    </row>
    <row r="416" s="194" customFormat="1" ht="27" customHeight="1" spans="1:5">
      <c r="A416" s="287">
        <v>21505</v>
      </c>
      <c r="B416" s="344" t="s">
        <v>437</v>
      </c>
      <c r="C416" s="345">
        <f t="shared" si="27"/>
        <v>281</v>
      </c>
      <c r="D416" s="345">
        <f t="shared" si="28"/>
        <v>279</v>
      </c>
      <c r="E416" s="346">
        <f t="shared" si="26"/>
        <v>0.993</v>
      </c>
    </row>
    <row r="417" s="194" customFormat="1" ht="27" customHeight="1" spans="1:5">
      <c r="A417" s="287">
        <v>2150517</v>
      </c>
      <c r="B417" s="348" t="s">
        <v>438</v>
      </c>
      <c r="C417" s="349">
        <v>281</v>
      </c>
      <c r="D417" s="271">
        <v>279</v>
      </c>
      <c r="E417" s="131">
        <f t="shared" si="26"/>
        <v>0.993</v>
      </c>
    </row>
    <row r="418" s="194" customFormat="1" ht="27" customHeight="1" spans="1:5">
      <c r="A418" s="287">
        <v>21508</v>
      </c>
      <c r="B418" s="344" t="s">
        <v>439</v>
      </c>
      <c r="C418" s="345">
        <f>SUM(C419:C419)</f>
        <v>83</v>
      </c>
      <c r="D418" s="345">
        <f>SUM(D419:D419)</f>
        <v>80</v>
      </c>
      <c r="E418" s="346">
        <f t="shared" si="26"/>
        <v>0.964</v>
      </c>
    </row>
    <row r="419" s="194" customFormat="1" ht="27" customHeight="1" spans="1:5">
      <c r="A419" s="287">
        <v>2150805</v>
      </c>
      <c r="B419" s="348" t="s">
        <v>440</v>
      </c>
      <c r="C419" s="349">
        <v>83</v>
      </c>
      <c r="D419" s="271">
        <v>80</v>
      </c>
      <c r="E419" s="131">
        <f t="shared" si="26"/>
        <v>0.964</v>
      </c>
    </row>
    <row r="420" s="194" customFormat="1" ht="27" customHeight="1" spans="1:5">
      <c r="A420" s="287">
        <v>216</v>
      </c>
      <c r="B420" s="344" t="s">
        <v>441</v>
      </c>
      <c r="C420" s="345">
        <f>C421+C425+C427</f>
        <v>308</v>
      </c>
      <c r="D420" s="345">
        <f>D421+D425+D427</f>
        <v>299</v>
      </c>
      <c r="E420" s="346">
        <f t="shared" si="26"/>
        <v>0.971</v>
      </c>
    </row>
    <row r="421" s="194" customFormat="1" ht="27" customHeight="1" spans="1:5">
      <c r="A421" s="287">
        <v>21602</v>
      </c>
      <c r="B421" s="344" t="s">
        <v>442</v>
      </c>
      <c r="C421" s="345">
        <f>SUM(C422:C424)</f>
        <v>305</v>
      </c>
      <c r="D421" s="345">
        <f>SUM(D422:D424)</f>
        <v>299</v>
      </c>
      <c r="E421" s="346">
        <f t="shared" si="26"/>
        <v>0.98</v>
      </c>
    </row>
    <row r="422" s="194" customFormat="1" ht="27" customHeight="1" spans="1:5">
      <c r="A422" s="287">
        <v>2160201</v>
      </c>
      <c r="B422" s="348" t="s">
        <v>105</v>
      </c>
      <c r="C422" s="349">
        <v>263</v>
      </c>
      <c r="D422" s="271">
        <v>254</v>
      </c>
      <c r="E422" s="131">
        <f t="shared" si="26"/>
        <v>0.966</v>
      </c>
    </row>
    <row r="423" s="194" customFormat="1" ht="27" customHeight="1" spans="1:5">
      <c r="A423" s="287">
        <v>2160219</v>
      </c>
      <c r="B423" s="348" t="s">
        <v>443</v>
      </c>
      <c r="C423" s="349"/>
      <c r="D423" s="271"/>
      <c r="E423" s="131" t="str">
        <f t="shared" si="26"/>
        <v/>
      </c>
    </row>
    <row r="424" s="194" customFormat="1" ht="27" customHeight="1" spans="1:5">
      <c r="A424" s="287">
        <v>2160299</v>
      </c>
      <c r="B424" s="348" t="s">
        <v>444</v>
      </c>
      <c r="C424" s="349">
        <v>42</v>
      </c>
      <c r="D424" s="271">
        <v>45</v>
      </c>
      <c r="E424" s="131">
        <f t="shared" si="26"/>
        <v>1.071</v>
      </c>
    </row>
    <row r="425" s="194" customFormat="1" ht="27" customHeight="1" spans="1:5">
      <c r="A425" s="287">
        <v>21606</v>
      </c>
      <c r="B425" s="344" t="s">
        <v>445</v>
      </c>
      <c r="C425" s="345">
        <f>SUM(C426:C426)</f>
        <v>0</v>
      </c>
      <c r="D425" s="345">
        <f>SUM(D426:D426)</f>
        <v>0</v>
      </c>
      <c r="E425" s="346" t="str">
        <f t="shared" si="26"/>
        <v/>
      </c>
    </row>
    <row r="426" s="194" customFormat="1" ht="27" customHeight="1" spans="1:5">
      <c r="A426" s="287">
        <v>2160699</v>
      </c>
      <c r="B426" s="348" t="s">
        <v>446</v>
      </c>
      <c r="C426" s="349"/>
      <c r="D426" s="271">
        <v>0</v>
      </c>
      <c r="E426" s="131" t="str">
        <f t="shared" si="26"/>
        <v/>
      </c>
    </row>
    <row r="427" s="194" customFormat="1" ht="27" customHeight="1" spans="1:5">
      <c r="A427" s="287">
        <v>21699</v>
      </c>
      <c r="B427" s="344" t="s">
        <v>447</v>
      </c>
      <c r="C427" s="345">
        <f>SUM(C428:C428)</f>
        <v>3</v>
      </c>
      <c r="D427" s="345">
        <f>SUM(D428:D428)</f>
        <v>0</v>
      </c>
      <c r="E427" s="346" t="str">
        <f t="shared" si="26"/>
        <v/>
      </c>
    </row>
    <row r="428" s="194" customFormat="1" ht="27" customHeight="1" spans="1:5">
      <c r="A428" s="287">
        <v>2169999</v>
      </c>
      <c r="B428" s="348" t="s">
        <v>448</v>
      </c>
      <c r="C428" s="349">
        <v>3</v>
      </c>
      <c r="D428" s="271"/>
      <c r="E428" s="131" t="str">
        <f t="shared" si="26"/>
        <v/>
      </c>
    </row>
    <row r="429" s="194" customFormat="1" ht="27" customHeight="1" spans="1:5">
      <c r="A429" s="287">
        <v>220</v>
      </c>
      <c r="B429" s="344" t="s">
        <v>449</v>
      </c>
      <c r="C429" s="345">
        <f>C430+C434+C437</f>
        <v>1138</v>
      </c>
      <c r="D429" s="345">
        <f>D430+D434+D437</f>
        <v>1031</v>
      </c>
      <c r="E429" s="346">
        <f t="shared" si="26"/>
        <v>0.906</v>
      </c>
    </row>
    <row r="430" s="194" customFormat="1" ht="27" customHeight="1" spans="1:5">
      <c r="A430" s="287">
        <v>22001</v>
      </c>
      <c r="B430" s="344" t="s">
        <v>450</v>
      </c>
      <c r="C430" s="345">
        <f>SUM(C431:C433)</f>
        <v>948</v>
      </c>
      <c r="D430" s="345">
        <f>SUM(D431:D433)</f>
        <v>870</v>
      </c>
      <c r="E430" s="346">
        <f t="shared" si="26"/>
        <v>0.918</v>
      </c>
    </row>
    <row r="431" s="194" customFormat="1" ht="27" customHeight="1" spans="1:5">
      <c r="A431" s="287">
        <v>2200101</v>
      </c>
      <c r="B431" s="348" t="s">
        <v>105</v>
      </c>
      <c r="C431" s="349">
        <v>896</v>
      </c>
      <c r="D431" s="271">
        <v>870</v>
      </c>
      <c r="E431" s="346">
        <f t="shared" si="26"/>
        <v>0.971</v>
      </c>
    </row>
    <row r="432" s="194" customFormat="1" ht="27" customHeight="1" spans="1:5">
      <c r="A432" s="287">
        <v>2200102</v>
      </c>
      <c r="B432" s="348" t="s">
        <v>106</v>
      </c>
      <c r="C432" s="349">
        <v>37</v>
      </c>
      <c r="D432" s="271"/>
      <c r="E432" s="346" t="str">
        <f t="shared" si="26"/>
        <v/>
      </c>
    </row>
    <row r="433" s="194" customFormat="1" ht="27" customHeight="1" spans="1:5">
      <c r="A433" s="361">
        <v>2200199</v>
      </c>
      <c r="B433" s="348" t="s">
        <v>451</v>
      </c>
      <c r="C433" s="349">
        <v>15</v>
      </c>
      <c r="D433" s="271"/>
      <c r="E433" s="346" t="str">
        <f t="shared" si="26"/>
        <v/>
      </c>
    </row>
    <row r="434" s="194" customFormat="1" ht="27" customHeight="1" spans="1:5">
      <c r="A434" s="287">
        <v>22005</v>
      </c>
      <c r="B434" s="344" t="s">
        <v>452</v>
      </c>
      <c r="C434" s="345">
        <f>SUM(C435:C436)</f>
        <v>227</v>
      </c>
      <c r="D434" s="345">
        <f>SUM(D435:D436)</f>
        <v>161</v>
      </c>
      <c r="E434" s="346">
        <f t="shared" si="26"/>
        <v>0.709</v>
      </c>
    </row>
    <row r="435" s="194" customFormat="1" ht="27" customHeight="1" spans="1:5">
      <c r="A435" s="287">
        <v>2200509</v>
      </c>
      <c r="B435" s="348" t="s">
        <v>453</v>
      </c>
      <c r="C435" s="349">
        <v>156</v>
      </c>
      <c r="D435" s="271">
        <v>161</v>
      </c>
      <c r="E435" s="346">
        <f t="shared" si="26"/>
        <v>1.032</v>
      </c>
    </row>
    <row r="436" s="194" customFormat="1" ht="27" customHeight="1" spans="1:5">
      <c r="A436" s="287">
        <v>2200510</v>
      </c>
      <c r="B436" s="348" t="s">
        <v>454</v>
      </c>
      <c r="C436" s="349">
        <v>71</v>
      </c>
      <c r="D436" s="271"/>
      <c r="E436" s="346" t="str">
        <f t="shared" si="26"/>
        <v/>
      </c>
    </row>
    <row r="437" s="194" customFormat="1" ht="27" customHeight="1" spans="1:5">
      <c r="A437" s="287">
        <v>22099</v>
      </c>
      <c r="B437" s="344" t="s">
        <v>455</v>
      </c>
      <c r="C437" s="345">
        <f>SUM(C438)</f>
        <v>-37</v>
      </c>
      <c r="D437" s="345">
        <f>SUM(D438)</f>
        <v>0</v>
      </c>
      <c r="E437" s="346" t="str">
        <f t="shared" si="26"/>
        <v/>
      </c>
    </row>
    <row r="438" s="194" customFormat="1" ht="27" customHeight="1" spans="1:5">
      <c r="A438" s="287">
        <v>2209999</v>
      </c>
      <c r="B438" s="348" t="s">
        <v>456</v>
      </c>
      <c r="C438" s="349">
        <v>-37</v>
      </c>
      <c r="D438" s="271"/>
      <c r="E438" s="346" t="str">
        <f t="shared" si="26"/>
        <v/>
      </c>
    </row>
    <row r="439" s="194" customFormat="1" ht="27" customHeight="1" spans="1:5">
      <c r="A439" s="287">
        <v>221</v>
      </c>
      <c r="B439" s="344" t="s">
        <v>457</v>
      </c>
      <c r="C439" s="345">
        <f>SUM(C440,C445)</f>
        <v>7403</v>
      </c>
      <c r="D439" s="345">
        <f>SUM(D440,D445)</f>
        <v>7550</v>
      </c>
      <c r="E439" s="346">
        <f t="shared" si="26"/>
        <v>1.02</v>
      </c>
    </row>
    <row r="440" s="194" customFormat="1" ht="27" customHeight="1" spans="1:5">
      <c r="A440" s="287">
        <v>22101</v>
      </c>
      <c r="B440" s="344" t="s">
        <v>458</v>
      </c>
      <c r="C440" s="345">
        <f>SUM(C441:C444)</f>
        <v>715</v>
      </c>
      <c r="D440" s="345">
        <f>SUM(D441:D444)</f>
        <v>756</v>
      </c>
      <c r="E440" s="346">
        <f t="shared" si="26"/>
        <v>1.057</v>
      </c>
    </row>
    <row r="441" s="194" customFormat="1" ht="27" customHeight="1" spans="1:5">
      <c r="A441" s="287">
        <v>2210105</v>
      </c>
      <c r="B441" s="348" t="s">
        <v>459</v>
      </c>
      <c r="C441" s="349">
        <v>356</v>
      </c>
      <c r="D441" s="271">
        <v>398</v>
      </c>
      <c r="E441" s="131">
        <f t="shared" si="26"/>
        <v>1.118</v>
      </c>
    </row>
    <row r="442" s="194" customFormat="1" ht="27" customHeight="1" spans="1:5">
      <c r="A442" s="287">
        <v>2210106</v>
      </c>
      <c r="B442" s="348" t="s">
        <v>460</v>
      </c>
      <c r="C442" s="349">
        <v>85</v>
      </c>
      <c r="D442" s="271">
        <v>87</v>
      </c>
      <c r="E442" s="131">
        <f t="shared" si="26"/>
        <v>1.024</v>
      </c>
    </row>
    <row r="443" s="194" customFormat="1" ht="27" customHeight="1" spans="1:5">
      <c r="A443" s="287">
        <v>2210108</v>
      </c>
      <c r="B443" s="348" t="s">
        <v>461</v>
      </c>
      <c r="C443" s="349">
        <v>278</v>
      </c>
      <c r="D443" s="271">
        <v>271</v>
      </c>
      <c r="E443" s="131">
        <f t="shared" si="26"/>
        <v>0.975</v>
      </c>
    </row>
    <row r="444" s="194" customFormat="1" ht="27" customHeight="1" spans="1:5">
      <c r="A444" s="287">
        <v>2210199</v>
      </c>
      <c r="B444" s="348" t="s">
        <v>462</v>
      </c>
      <c r="C444" s="349">
        <v>-4</v>
      </c>
      <c r="D444" s="271"/>
      <c r="E444" s="131" t="str">
        <f t="shared" si="26"/>
        <v/>
      </c>
    </row>
    <row r="445" s="194" customFormat="1" ht="27" customHeight="1" spans="1:5">
      <c r="A445" s="287">
        <v>22102</v>
      </c>
      <c r="B445" s="344" t="s">
        <v>463</v>
      </c>
      <c r="C445" s="345">
        <f>SUM(C446:C446)</f>
        <v>6688</v>
      </c>
      <c r="D445" s="345">
        <f>SUM(D446:D446)</f>
        <v>6794</v>
      </c>
      <c r="E445" s="346">
        <f t="shared" si="26"/>
        <v>1.016</v>
      </c>
    </row>
    <row r="446" s="194" customFormat="1" ht="27" customHeight="1" spans="1:5">
      <c r="A446" s="287">
        <v>2210201</v>
      </c>
      <c r="B446" s="348" t="s">
        <v>464</v>
      </c>
      <c r="C446" s="349">
        <v>6688</v>
      </c>
      <c r="D446" s="271">
        <v>6794</v>
      </c>
      <c r="E446" s="131">
        <f t="shared" si="26"/>
        <v>1.016</v>
      </c>
    </row>
    <row r="447" s="194" customFormat="1" ht="27" customHeight="1" spans="1:5">
      <c r="A447" s="287">
        <v>222</v>
      </c>
      <c r="B447" s="344" t="s">
        <v>465</v>
      </c>
      <c r="C447" s="345">
        <f>C448</f>
        <v>127</v>
      </c>
      <c r="D447" s="345">
        <f>D448</f>
        <v>76</v>
      </c>
      <c r="E447" s="346">
        <f t="shared" si="26"/>
        <v>0.598</v>
      </c>
    </row>
    <row r="448" s="194" customFormat="1" ht="27" customHeight="1" spans="1:5">
      <c r="A448" s="287">
        <v>22201</v>
      </c>
      <c r="B448" s="344" t="s">
        <v>466</v>
      </c>
      <c r="C448" s="345">
        <f>SUM(C449:C450)</f>
        <v>127</v>
      </c>
      <c r="D448" s="345">
        <f>SUM(D449:D450)</f>
        <v>76</v>
      </c>
      <c r="E448" s="346">
        <f t="shared" si="26"/>
        <v>0.598</v>
      </c>
    </row>
    <row r="449" s="194" customFormat="1" ht="27" customHeight="1" spans="1:5">
      <c r="A449" s="287">
        <v>2220102</v>
      </c>
      <c r="B449" s="348" t="s">
        <v>106</v>
      </c>
      <c r="C449" s="349"/>
      <c r="D449" s="349"/>
      <c r="E449" s="131" t="str">
        <f t="shared" si="26"/>
        <v/>
      </c>
    </row>
    <row r="450" s="194" customFormat="1" ht="27" customHeight="1" spans="1:5">
      <c r="A450" s="287">
        <v>2220115</v>
      </c>
      <c r="B450" s="348" t="s">
        <v>467</v>
      </c>
      <c r="C450" s="349">
        <v>127</v>
      </c>
      <c r="D450" s="271">
        <v>76</v>
      </c>
      <c r="E450" s="131">
        <f t="shared" si="26"/>
        <v>0.598</v>
      </c>
    </row>
    <row r="451" s="194" customFormat="1" ht="27" customHeight="1" spans="1:5">
      <c r="A451" s="287">
        <v>224</v>
      </c>
      <c r="B451" s="344" t="s">
        <v>468</v>
      </c>
      <c r="C451" s="345">
        <f>C452+C456+C459+C462+C466+C468</f>
        <v>2810</v>
      </c>
      <c r="D451" s="345">
        <f>D452+D456+D459+D462+D466+D468</f>
        <v>3227</v>
      </c>
      <c r="E451" s="346">
        <f t="shared" si="26"/>
        <v>1.148</v>
      </c>
    </row>
    <row r="452" s="194" customFormat="1" ht="27" customHeight="1" spans="1:5">
      <c r="A452" s="287">
        <v>22401</v>
      </c>
      <c r="B452" s="344" t="s">
        <v>469</v>
      </c>
      <c r="C452" s="345">
        <f>SUM(C453:C455)</f>
        <v>386</v>
      </c>
      <c r="D452" s="345">
        <f>SUM(D453:D455)</f>
        <v>373</v>
      </c>
      <c r="E452" s="346">
        <f t="shared" si="26"/>
        <v>0.966</v>
      </c>
    </row>
    <row r="453" s="194" customFormat="1" ht="27" customHeight="1" spans="1:5">
      <c r="A453" s="287">
        <v>2240101</v>
      </c>
      <c r="B453" s="348" t="s">
        <v>105</v>
      </c>
      <c r="C453" s="349">
        <v>347</v>
      </c>
      <c r="D453" s="271">
        <v>317</v>
      </c>
      <c r="E453" s="131">
        <f t="shared" si="26"/>
        <v>0.914</v>
      </c>
    </row>
    <row r="454" s="194" customFormat="1" ht="27" customHeight="1" spans="1:5">
      <c r="A454" s="287">
        <v>2240102</v>
      </c>
      <c r="B454" s="348" t="s">
        <v>106</v>
      </c>
      <c r="C454" s="349">
        <v>38</v>
      </c>
      <c r="D454" s="271">
        <v>56</v>
      </c>
      <c r="E454" s="131">
        <f t="shared" si="26"/>
        <v>1.474</v>
      </c>
    </row>
    <row r="455" s="194" customFormat="1" ht="27" customHeight="1" spans="1:5">
      <c r="A455" s="287">
        <v>2240106</v>
      </c>
      <c r="B455" s="348" t="s">
        <v>470</v>
      </c>
      <c r="C455" s="349">
        <v>1</v>
      </c>
      <c r="D455" s="271"/>
      <c r="E455" s="131" t="str">
        <f t="shared" si="26"/>
        <v/>
      </c>
    </row>
    <row r="456" s="194" customFormat="1" ht="27" customHeight="1" spans="1:5">
      <c r="A456" s="287">
        <v>22402</v>
      </c>
      <c r="B456" s="344" t="s">
        <v>471</v>
      </c>
      <c r="C456" s="345">
        <f>SUM(C457:C458)</f>
        <v>856</v>
      </c>
      <c r="D456" s="345">
        <f>SUM(D457:D458)</f>
        <v>947</v>
      </c>
      <c r="E456" s="346">
        <f t="shared" si="26"/>
        <v>1.106</v>
      </c>
    </row>
    <row r="457" s="194" customFormat="1" ht="27" customHeight="1" spans="1:5">
      <c r="A457" s="287">
        <v>2240201</v>
      </c>
      <c r="B457" s="348" t="s">
        <v>105</v>
      </c>
      <c r="C457" s="349">
        <v>87</v>
      </c>
      <c r="D457" s="365">
        <v>947.49</v>
      </c>
      <c r="E457" s="131">
        <f t="shared" ref="E457:E491" si="29">IF(AND(C457&lt;&gt;0,D457&lt;&gt;0),D457/C457,"")</f>
        <v>10.891</v>
      </c>
    </row>
    <row r="458" s="194" customFormat="1" ht="27" customHeight="1" spans="1:5">
      <c r="A458" s="287">
        <v>2240204</v>
      </c>
      <c r="B458" s="348" t="s">
        <v>472</v>
      </c>
      <c r="C458" s="349">
        <v>769</v>
      </c>
      <c r="D458" s="271"/>
      <c r="E458" s="131" t="str">
        <f t="shared" si="29"/>
        <v/>
      </c>
    </row>
    <row r="459" s="194" customFormat="1" ht="27" customHeight="1" spans="1:5">
      <c r="A459" s="287">
        <v>22405</v>
      </c>
      <c r="B459" s="344" t="s">
        <v>473</v>
      </c>
      <c r="C459" s="345">
        <f>SUM(C460:C461)</f>
        <v>109</v>
      </c>
      <c r="D459" s="345">
        <f>SUM(D460:D461)</f>
        <v>106</v>
      </c>
      <c r="E459" s="346">
        <f t="shared" si="29"/>
        <v>0.972</v>
      </c>
    </row>
    <row r="460" s="194" customFormat="1" ht="27" customHeight="1" spans="1:5">
      <c r="A460" s="287">
        <v>2240505</v>
      </c>
      <c r="B460" s="348" t="s">
        <v>474</v>
      </c>
      <c r="C460" s="349"/>
      <c r="D460" s="271">
        <v>3</v>
      </c>
      <c r="E460" s="131" t="str">
        <f t="shared" si="29"/>
        <v/>
      </c>
    </row>
    <row r="461" s="194" customFormat="1" ht="27" customHeight="1" spans="1:5">
      <c r="A461" s="287">
        <v>2240550</v>
      </c>
      <c r="B461" s="348" t="s">
        <v>475</v>
      </c>
      <c r="C461" s="349">
        <v>109</v>
      </c>
      <c r="D461" s="271">
        <v>103</v>
      </c>
      <c r="E461" s="131">
        <f t="shared" si="29"/>
        <v>0.945</v>
      </c>
    </row>
    <row r="462" s="194" customFormat="1" ht="27" customHeight="1" spans="1:5">
      <c r="A462" s="287">
        <v>22406</v>
      </c>
      <c r="B462" s="344" t="s">
        <v>476</v>
      </c>
      <c r="C462" s="345">
        <f>SUM(C463:C465)</f>
        <v>1005</v>
      </c>
      <c r="D462" s="345">
        <f>SUM(D463:D465)</f>
        <v>988</v>
      </c>
      <c r="E462" s="346">
        <f t="shared" si="29"/>
        <v>0.983</v>
      </c>
    </row>
    <row r="463" s="194" customFormat="1" ht="27" customHeight="1" spans="1:5">
      <c r="A463" s="287">
        <v>2240601</v>
      </c>
      <c r="B463" s="348" t="s">
        <v>477</v>
      </c>
      <c r="C463" s="349">
        <v>888</v>
      </c>
      <c r="D463" s="271">
        <v>902</v>
      </c>
      <c r="E463" s="131">
        <f t="shared" si="29"/>
        <v>1.016</v>
      </c>
    </row>
    <row r="464" s="194" customFormat="1" ht="27" customHeight="1" spans="1:5">
      <c r="A464" s="287">
        <v>2240602</v>
      </c>
      <c r="B464" s="348" t="s">
        <v>478</v>
      </c>
      <c r="C464" s="349">
        <v>87</v>
      </c>
      <c r="D464" s="271">
        <v>86</v>
      </c>
      <c r="E464" s="131">
        <f t="shared" si="29"/>
        <v>0.989</v>
      </c>
    </row>
    <row r="465" s="194" customFormat="1" ht="27" customHeight="1" spans="1:5">
      <c r="A465" s="287">
        <v>2240699</v>
      </c>
      <c r="B465" s="348" t="s">
        <v>479</v>
      </c>
      <c r="C465" s="349">
        <v>30</v>
      </c>
      <c r="D465" s="271"/>
      <c r="E465" s="131" t="str">
        <f t="shared" si="29"/>
        <v/>
      </c>
    </row>
    <row r="466" s="194" customFormat="1" ht="27" customHeight="1" spans="1:5">
      <c r="A466" s="287">
        <v>22407</v>
      </c>
      <c r="B466" s="344" t="s">
        <v>480</v>
      </c>
      <c r="C466" s="345">
        <f>SUM(C467:C467)</f>
        <v>452</v>
      </c>
      <c r="D466" s="345">
        <f>SUM(D467:D467)</f>
        <v>813</v>
      </c>
      <c r="E466" s="346">
        <f t="shared" si="29"/>
        <v>1.799</v>
      </c>
    </row>
    <row r="467" s="194" customFormat="1" ht="27" customHeight="1" spans="1:5">
      <c r="A467" s="287">
        <v>2240703</v>
      </c>
      <c r="B467" s="348" t="s">
        <v>481</v>
      </c>
      <c r="C467" s="349">
        <v>452</v>
      </c>
      <c r="D467" s="271">
        <v>813</v>
      </c>
      <c r="E467" s="131">
        <f t="shared" si="29"/>
        <v>1.799</v>
      </c>
    </row>
    <row r="468" s="194" customFormat="1" ht="27" customHeight="1" spans="1:5">
      <c r="A468" s="287">
        <v>22499</v>
      </c>
      <c r="B468" s="366" t="s">
        <v>482</v>
      </c>
      <c r="C468" s="268">
        <f>SUM(C469)</f>
        <v>2</v>
      </c>
      <c r="D468" s="268">
        <f>SUM(D469)</f>
        <v>0</v>
      </c>
      <c r="E468" s="131" t="str">
        <f t="shared" si="29"/>
        <v/>
      </c>
    </row>
    <row r="469" s="194" customFormat="1" ht="27" customHeight="1" spans="1:5">
      <c r="A469" s="287">
        <v>2249999</v>
      </c>
      <c r="B469" s="367" t="s">
        <v>483</v>
      </c>
      <c r="C469" s="271">
        <v>2</v>
      </c>
      <c r="D469" s="271"/>
      <c r="E469" s="131" t="str">
        <f t="shared" si="29"/>
        <v/>
      </c>
    </row>
    <row r="470" s="194" customFormat="1" ht="27" customHeight="1" spans="1:5">
      <c r="A470" s="287">
        <v>227</v>
      </c>
      <c r="B470" s="368" t="s">
        <v>484</v>
      </c>
      <c r="C470" s="268"/>
      <c r="D470" s="268">
        <v>2522</v>
      </c>
      <c r="E470" s="346" t="str">
        <f t="shared" si="29"/>
        <v/>
      </c>
    </row>
    <row r="471" s="194" customFormat="1" ht="27" customHeight="1" spans="1:5">
      <c r="A471" s="287">
        <v>229</v>
      </c>
      <c r="B471" s="368" t="s">
        <v>485</v>
      </c>
      <c r="C471" s="268"/>
      <c r="D471" s="268">
        <v>0</v>
      </c>
      <c r="E471" s="346" t="str">
        <f t="shared" si="29"/>
        <v/>
      </c>
    </row>
    <row r="472" s="194" customFormat="1" ht="27" customHeight="1" spans="1:5">
      <c r="A472" s="287">
        <v>22902</v>
      </c>
      <c r="B472" s="369" t="s">
        <v>486</v>
      </c>
      <c r="C472" s="271"/>
      <c r="D472" s="271">
        <v>0</v>
      </c>
      <c r="E472" s="131" t="str">
        <f t="shared" si="29"/>
        <v/>
      </c>
    </row>
    <row r="473" s="194" customFormat="1" ht="27" customHeight="1" spans="1:5">
      <c r="A473" s="242">
        <v>22999</v>
      </c>
      <c r="B473" s="369" t="s">
        <v>83</v>
      </c>
      <c r="C473" s="271"/>
      <c r="D473" s="271">
        <v>0</v>
      </c>
      <c r="E473" s="131" t="str">
        <f t="shared" si="29"/>
        <v/>
      </c>
    </row>
    <row r="474" s="194" customFormat="1" ht="27" customHeight="1" spans="1:5">
      <c r="A474" s="287">
        <v>232</v>
      </c>
      <c r="B474" s="368" t="s">
        <v>487</v>
      </c>
      <c r="C474" s="268">
        <f>SUM(C475)</f>
        <v>4694</v>
      </c>
      <c r="D474" s="268">
        <f>SUM(D475)</f>
        <v>7378</v>
      </c>
      <c r="E474" s="346">
        <f t="shared" si="29"/>
        <v>1.572</v>
      </c>
    </row>
    <row r="475" s="194" customFormat="1" ht="27" customHeight="1" spans="1:5">
      <c r="A475" s="287">
        <v>23203</v>
      </c>
      <c r="B475" s="368" t="s">
        <v>488</v>
      </c>
      <c r="C475" s="268">
        <f>SUM(C476:C477)</f>
        <v>4694</v>
      </c>
      <c r="D475" s="268">
        <f>SUM(D476:D477)</f>
        <v>7378</v>
      </c>
      <c r="E475" s="346">
        <f t="shared" si="29"/>
        <v>1.572</v>
      </c>
    </row>
    <row r="476" s="194" customFormat="1" ht="27" customHeight="1" spans="1:5">
      <c r="A476" s="287">
        <v>2320301</v>
      </c>
      <c r="B476" s="369" t="s">
        <v>489</v>
      </c>
      <c r="C476" s="271">
        <v>2508</v>
      </c>
      <c r="D476" s="271">
        <v>4871</v>
      </c>
      <c r="E476" s="346">
        <f t="shared" si="29"/>
        <v>1.942</v>
      </c>
    </row>
    <row r="477" s="194" customFormat="1" ht="27" customHeight="1" spans="1:5">
      <c r="A477" s="287">
        <v>2320303</v>
      </c>
      <c r="B477" s="369" t="s">
        <v>490</v>
      </c>
      <c r="C477" s="271">
        <v>2186</v>
      </c>
      <c r="D477" s="271">
        <v>2507</v>
      </c>
      <c r="E477" s="346">
        <f t="shared" si="29"/>
        <v>1.147</v>
      </c>
    </row>
    <row r="478" s="194" customFormat="1" ht="27" customHeight="1" spans="1:5">
      <c r="A478" s="287">
        <v>233</v>
      </c>
      <c r="B478" s="368" t="s">
        <v>491</v>
      </c>
      <c r="C478" s="268">
        <f>SUM(C479)</f>
        <v>104</v>
      </c>
      <c r="D478" s="268">
        <f>SUM(D479)</f>
        <v>7</v>
      </c>
      <c r="E478" s="346">
        <f t="shared" si="29"/>
        <v>0.067</v>
      </c>
    </row>
    <row r="479" s="194" customFormat="1" ht="27" customHeight="1" spans="1:5">
      <c r="A479" s="287">
        <v>22303</v>
      </c>
      <c r="B479" s="368" t="s">
        <v>492</v>
      </c>
      <c r="C479" s="268">
        <v>104</v>
      </c>
      <c r="D479" s="268">
        <v>7</v>
      </c>
      <c r="E479" s="346">
        <f t="shared" si="29"/>
        <v>0.067</v>
      </c>
    </row>
    <row r="480" s="194" customFormat="1" ht="27" customHeight="1" spans="1:5">
      <c r="A480" s="242"/>
      <c r="B480" s="370" t="s">
        <v>493</v>
      </c>
      <c r="C480" s="268">
        <f>SUM(C478+C474+C471+C470+C451+C447+C439+C429+C420+C415+C403+C342+C328+C309+C262+C187+C164+C151+C132+C109+C102+C6)</f>
        <v>240139</v>
      </c>
      <c r="D480" s="268">
        <f>SUM(D478+D474+D471+D470+D451+D447+D439+D429+D420+D415+D403+D342+D328+D309+D262+D187+D164+D151+D132+D109+D102+D6)</f>
        <v>252146</v>
      </c>
      <c r="E480" s="346">
        <f t="shared" si="29"/>
        <v>1.05</v>
      </c>
    </row>
    <row r="481" s="194" customFormat="1" ht="27" customHeight="1" spans="1:5">
      <c r="A481" s="287">
        <v>230</v>
      </c>
      <c r="B481" s="371" t="s">
        <v>494</v>
      </c>
      <c r="C481" s="279">
        <f>C482</f>
        <v>13474</v>
      </c>
      <c r="D481" s="279">
        <f>D482</f>
        <v>6200</v>
      </c>
      <c r="E481" s="346">
        <f t="shared" si="29"/>
        <v>0.46</v>
      </c>
    </row>
    <row r="482" s="194" customFormat="1" ht="27" customHeight="1" spans="1:5">
      <c r="A482" s="287">
        <v>23006</v>
      </c>
      <c r="B482" s="368" t="s">
        <v>495</v>
      </c>
      <c r="C482" s="279">
        <f>SUM(C483:C484)</f>
        <v>13474</v>
      </c>
      <c r="D482" s="279">
        <f>SUM(D483:D484)</f>
        <v>6200</v>
      </c>
      <c r="E482" s="346">
        <f t="shared" si="29"/>
        <v>0.46</v>
      </c>
    </row>
    <row r="483" s="194" customFormat="1" ht="27" customHeight="1" spans="1:5">
      <c r="A483" s="287">
        <v>2300601</v>
      </c>
      <c r="B483" s="369" t="s">
        <v>496</v>
      </c>
      <c r="C483" s="271"/>
      <c r="D483" s="271"/>
      <c r="E483" s="131" t="str">
        <f t="shared" si="29"/>
        <v/>
      </c>
    </row>
    <row r="484" s="194" customFormat="1" ht="27" customHeight="1" spans="1:5">
      <c r="A484" s="287">
        <v>2300602</v>
      </c>
      <c r="B484" s="369" t="s">
        <v>497</v>
      </c>
      <c r="C484" s="271">
        <v>13474</v>
      </c>
      <c r="D484" s="271">
        <v>6200</v>
      </c>
      <c r="E484" s="131">
        <f t="shared" si="29"/>
        <v>0.46</v>
      </c>
    </row>
    <row r="485" s="194" customFormat="1" ht="27" customHeight="1" spans="1:5">
      <c r="A485" s="287">
        <v>23008</v>
      </c>
      <c r="B485" s="368" t="s">
        <v>498</v>
      </c>
      <c r="C485" s="275">
        <v>2387</v>
      </c>
      <c r="D485" s="275">
        <v>0</v>
      </c>
      <c r="E485" s="131" t="str">
        <f t="shared" si="29"/>
        <v/>
      </c>
    </row>
    <row r="486" s="194" customFormat="1" ht="27" customHeight="1" spans="1:5">
      <c r="A486" s="287">
        <v>23015</v>
      </c>
      <c r="B486" s="371" t="s">
        <v>499</v>
      </c>
      <c r="C486" s="268">
        <v>502</v>
      </c>
      <c r="D486" s="268">
        <v>0</v>
      </c>
      <c r="E486" s="131" t="str">
        <f t="shared" si="29"/>
        <v/>
      </c>
    </row>
    <row r="487" s="194" customFormat="1" ht="27" customHeight="1" spans="1:5">
      <c r="A487" s="287">
        <v>231</v>
      </c>
      <c r="B487" s="371" t="s">
        <v>500</v>
      </c>
      <c r="C487" s="268">
        <f>C488</f>
        <v>105451</v>
      </c>
      <c r="D487" s="268">
        <f>D488</f>
        <v>8532</v>
      </c>
      <c r="E487" s="346">
        <f t="shared" si="29"/>
        <v>0.081</v>
      </c>
    </row>
    <row r="488" s="194" customFormat="1" ht="27" customHeight="1" spans="1:5">
      <c r="A488" s="287">
        <v>23103</v>
      </c>
      <c r="B488" s="371" t="s">
        <v>501</v>
      </c>
      <c r="C488" s="372">
        <f>SUM(C489:C491)</f>
        <v>105451</v>
      </c>
      <c r="D488" s="372">
        <f>SUM(D489:D491)</f>
        <v>8532</v>
      </c>
      <c r="E488" s="346">
        <f t="shared" si="29"/>
        <v>0.081</v>
      </c>
    </row>
    <row r="489" s="194" customFormat="1" ht="27" customHeight="1" spans="1:5">
      <c r="A489" s="287">
        <v>2310301</v>
      </c>
      <c r="B489" s="292" t="s">
        <v>502</v>
      </c>
      <c r="C489" s="353">
        <v>19192</v>
      </c>
      <c r="D489" s="353">
        <v>7361</v>
      </c>
      <c r="E489" s="131">
        <f t="shared" si="29"/>
        <v>0.384</v>
      </c>
    </row>
    <row r="490" s="194" customFormat="1" ht="27" customHeight="1" spans="1:5">
      <c r="A490" s="287">
        <v>2310303</v>
      </c>
      <c r="B490" s="292" t="s">
        <v>503</v>
      </c>
      <c r="C490" s="353">
        <v>1023</v>
      </c>
      <c r="D490" s="353">
        <v>1171</v>
      </c>
      <c r="E490" s="131"/>
    </row>
    <row r="491" s="194" customFormat="1" ht="27" customHeight="1" spans="1:5">
      <c r="A491" s="287">
        <v>2310399</v>
      </c>
      <c r="B491" s="292" t="s">
        <v>504</v>
      </c>
      <c r="C491" s="353">
        <v>85236</v>
      </c>
      <c r="D491" s="353"/>
      <c r="E491" s="131" t="str">
        <f>IF(AND(C491&lt;&gt;0,D491&lt;&gt;0),D491/C491,"")</f>
        <v/>
      </c>
    </row>
    <row r="492" s="194" customFormat="1" ht="27" customHeight="1" spans="1:5">
      <c r="A492" s="287">
        <v>23009</v>
      </c>
      <c r="B492" s="371" t="s">
        <v>505</v>
      </c>
      <c r="C492" s="372">
        <f>C493</f>
        <v>26575</v>
      </c>
      <c r="D492" s="353">
        <f>D493</f>
        <v>0</v>
      </c>
      <c r="E492" s="131" t="str">
        <f t="shared" ref="E492:E494" si="30">IF(AND(C492&lt;&gt;0,D492&lt;&gt;0),D492/C492,"")</f>
        <v/>
      </c>
    </row>
    <row r="493" s="194" customFormat="1" ht="27" customHeight="1" spans="1:5">
      <c r="A493" s="242"/>
      <c r="B493" s="292" t="s">
        <v>506</v>
      </c>
      <c r="C493" s="353">
        <v>26575</v>
      </c>
      <c r="D493" s="353">
        <v>0</v>
      </c>
      <c r="E493" s="131" t="str">
        <f t="shared" si="30"/>
        <v/>
      </c>
    </row>
    <row r="494" s="194" customFormat="1" ht="27" customHeight="1" spans="1:5">
      <c r="A494" s="242"/>
      <c r="B494" s="373" t="s">
        <v>507</v>
      </c>
      <c r="C494" s="372">
        <f>SUM(C480+C481+C487+C492+C486+C485)</f>
        <v>388528</v>
      </c>
      <c r="D494" s="372">
        <f>SUM(D480+D481+D487+D492+D486+D485)</f>
        <v>266878</v>
      </c>
      <c r="E494" s="346">
        <f t="shared" si="30"/>
        <v>0.687</v>
      </c>
    </row>
  </sheetData>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 D4:E4">
      <formula1>20</formula1>
    </dataValidation>
    <dataValidation type="custom" allowBlank="1" showInputMessage="1" showErrorMessage="1" errorTitle="提示" error="对不起，此处只能输入数字。" sqref="C468:D468 C469:D469 C481:D481 C482:D482 C483 D483 C484 D484 C485 D485 C486 D486 C487:D487">
      <formula1>OR(C468="",ISNUMBER(C468))</formula1>
    </dataValidation>
  </dataValidations>
  <pageMargins left="0.944444444444444" right="0.944444444444444" top="0.393055555555556" bottom="0.393055555555556" header="0.196527777777778" footer="0.196527777777778"/>
  <pageSetup paperSize="9" scale="75" fitToHeight="0" orientation="portrait" horizontalDpi="600"/>
  <headerFooter>
    <oddFooter>&amp;C第 &amp;P+34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A2" sqref="A2:D2"/>
    </sheetView>
  </sheetViews>
  <sheetFormatPr defaultColWidth="10" defaultRowHeight="13.5" outlineLevelCol="3"/>
  <cols>
    <col min="1" max="1" width="39.375" style="136" customWidth="1"/>
    <col min="2" max="2" width="15.6333333333333" style="136" customWidth="1"/>
    <col min="3" max="4" width="20.875" style="136" customWidth="1"/>
    <col min="5" max="16384" width="10" style="136"/>
  </cols>
  <sheetData>
    <row r="1" s="136" customFormat="1" ht="14.3" customHeight="1" spans="1:1">
      <c r="A1" s="158" t="s">
        <v>937</v>
      </c>
    </row>
    <row r="2" s="136" customFormat="1" ht="63" customHeight="1" spans="1:4">
      <c r="A2" s="159" t="s">
        <v>938</v>
      </c>
      <c r="B2" s="159"/>
      <c r="C2" s="159"/>
      <c r="D2" s="159"/>
    </row>
    <row r="3" s="137" customFormat="1" ht="30" customHeight="1" spans="4:4">
      <c r="D3" s="150" t="s">
        <v>2</v>
      </c>
    </row>
    <row r="4" s="137" customFormat="1" ht="25" customHeight="1" spans="1:4">
      <c r="A4" s="143" t="s">
        <v>912</v>
      </c>
      <c r="B4" s="143" t="s">
        <v>939</v>
      </c>
      <c r="C4" s="143" t="s">
        <v>940</v>
      </c>
      <c r="D4" s="143" t="s">
        <v>941</v>
      </c>
    </row>
    <row r="5" s="137" customFormat="1" ht="25" customHeight="1" spans="1:4">
      <c r="A5" s="160" t="s">
        <v>942</v>
      </c>
      <c r="B5" s="152" t="s">
        <v>943</v>
      </c>
      <c r="C5" s="161">
        <v>31250</v>
      </c>
      <c r="D5" s="161">
        <v>31250</v>
      </c>
    </row>
    <row r="6" s="137" customFormat="1" ht="25" customHeight="1" spans="1:4">
      <c r="A6" s="162" t="s">
        <v>944</v>
      </c>
      <c r="B6" s="152" t="s">
        <v>903</v>
      </c>
      <c r="C6" s="161">
        <v>17750</v>
      </c>
      <c r="D6" s="161">
        <v>17750</v>
      </c>
    </row>
    <row r="7" s="137" customFormat="1" ht="25" customHeight="1" spans="1:4">
      <c r="A7" s="162" t="s">
        <v>945</v>
      </c>
      <c r="B7" s="152" t="s">
        <v>904</v>
      </c>
      <c r="C7" s="161">
        <v>17150</v>
      </c>
      <c r="D7" s="161">
        <v>17150</v>
      </c>
    </row>
    <row r="8" s="137" customFormat="1" ht="25" customHeight="1" spans="1:4">
      <c r="A8" s="162" t="s">
        <v>946</v>
      </c>
      <c r="B8" s="152" t="s">
        <v>947</v>
      </c>
      <c r="C8" s="161">
        <v>14100</v>
      </c>
      <c r="D8" s="161">
        <v>14100</v>
      </c>
    </row>
    <row r="9" s="137" customFormat="1" ht="25" customHeight="1" spans="1:4">
      <c r="A9" s="162" t="s">
        <v>945</v>
      </c>
      <c r="B9" s="152" t="s">
        <v>906</v>
      </c>
      <c r="C9" s="161"/>
      <c r="D9" s="161"/>
    </row>
    <row r="10" s="137" customFormat="1" ht="25" customHeight="1" spans="1:4">
      <c r="A10" s="160" t="s">
        <v>948</v>
      </c>
      <c r="B10" s="152" t="s">
        <v>949</v>
      </c>
      <c r="C10" s="161">
        <v>19232</v>
      </c>
      <c r="D10" s="161">
        <v>19232</v>
      </c>
    </row>
    <row r="11" s="137" customFormat="1" ht="25" customHeight="1" spans="1:4">
      <c r="A11" s="162" t="s">
        <v>944</v>
      </c>
      <c r="B11" s="152" t="s">
        <v>950</v>
      </c>
      <c r="C11" s="161">
        <v>19192</v>
      </c>
      <c r="D11" s="161">
        <v>19192</v>
      </c>
    </row>
    <row r="12" s="137" customFormat="1" ht="25" customHeight="1" spans="1:4">
      <c r="A12" s="162" t="s">
        <v>946</v>
      </c>
      <c r="B12" s="152" t="s">
        <v>951</v>
      </c>
      <c r="C12" s="161">
        <v>40</v>
      </c>
      <c r="D12" s="161">
        <v>40</v>
      </c>
    </row>
    <row r="13" s="137" customFormat="1" ht="25" customHeight="1" spans="1:4">
      <c r="A13" s="160" t="s">
        <v>952</v>
      </c>
      <c r="B13" s="152" t="s">
        <v>953</v>
      </c>
      <c r="C13" s="161">
        <v>4745</v>
      </c>
      <c r="D13" s="161">
        <v>4745</v>
      </c>
    </row>
    <row r="14" s="137" customFormat="1" ht="25" customHeight="1" spans="1:4">
      <c r="A14" s="162" t="s">
        <v>944</v>
      </c>
      <c r="B14" s="152" t="s">
        <v>954</v>
      </c>
      <c r="C14" s="161">
        <v>2508</v>
      </c>
      <c r="D14" s="161">
        <v>2508</v>
      </c>
    </row>
    <row r="15" s="137" customFormat="1" ht="25" customHeight="1" spans="1:4">
      <c r="A15" s="162" t="s">
        <v>946</v>
      </c>
      <c r="B15" s="152" t="s">
        <v>955</v>
      </c>
      <c r="C15" s="161">
        <v>2237</v>
      </c>
      <c r="D15" s="161">
        <v>2237</v>
      </c>
    </row>
    <row r="16" s="137" customFormat="1" ht="25" customHeight="1" spans="1:4">
      <c r="A16" s="160" t="s">
        <v>956</v>
      </c>
      <c r="B16" s="152" t="s">
        <v>957</v>
      </c>
      <c r="C16" s="161">
        <f>SUM(C17)</f>
        <v>7361</v>
      </c>
      <c r="D16" s="161">
        <f>SUM(D17)</f>
        <v>7361</v>
      </c>
    </row>
    <row r="17" s="137" customFormat="1" ht="25" customHeight="1" spans="1:4">
      <c r="A17" s="162" t="s">
        <v>944</v>
      </c>
      <c r="B17" s="152" t="s">
        <v>958</v>
      </c>
      <c r="C17" s="161">
        <v>7361</v>
      </c>
      <c r="D17" s="161">
        <v>7361</v>
      </c>
    </row>
    <row r="18" s="137" customFormat="1" ht="25" customHeight="1" spans="1:4">
      <c r="A18" s="162" t="s">
        <v>959</v>
      </c>
      <c r="B18" s="152"/>
      <c r="C18" s="161">
        <v>6561</v>
      </c>
      <c r="D18" s="161">
        <v>6561</v>
      </c>
    </row>
    <row r="19" s="137" customFormat="1" ht="25" customHeight="1" spans="1:4">
      <c r="A19" s="162" t="s">
        <v>960</v>
      </c>
      <c r="B19" s="152" t="s">
        <v>961</v>
      </c>
      <c r="C19" s="161">
        <v>800</v>
      </c>
      <c r="D19" s="161">
        <v>800</v>
      </c>
    </row>
    <row r="20" s="137" customFormat="1" ht="25" customHeight="1" spans="1:4">
      <c r="A20" s="162" t="s">
        <v>946</v>
      </c>
      <c r="B20" s="152" t="s">
        <v>962</v>
      </c>
      <c r="C20" s="161"/>
      <c r="D20" s="161"/>
    </row>
    <row r="21" s="137" customFormat="1" ht="25" customHeight="1" spans="1:4">
      <c r="A21" s="162" t="s">
        <v>959</v>
      </c>
      <c r="B21" s="152"/>
      <c r="C21" s="161"/>
      <c r="D21" s="161"/>
    </row>
    <row r="22" s="137" customFormat="1" ht="25" customHeight="1" spans="1:4">
      <c r="A22" s="162" t="s">
        <v>963</v>
      </c>
      <c r="B22" s="152" t="s">
        <v>964</v>
      </c>
      <c r="C22" s="161"/>
      <c r="D22" s="161"/>
    </row>
    <row r="23" s="137" customFormat="1" ht="25" customHeight="1" spans="1:4">
      <c r="A23" s="160" t="s">
        <v>965</v>
      </c>
      <c r="B23" s="152" t="s">
        <v>966</v>
      </c>
      <c r="C23" s="161">
        <f>SUM(C24:C25)</f>
        <v>8979</v>
      </c>
      <c r="D23" s="161">
        <f>SUM(D24:D25)</f>
        <v>9004</v>
      </c>
    </row>
    <row r="24" s="137" customFormat="1" ht="25" customHeight="1" spans="1:4">
      <c r="A24" s="162" t="s">
        <v>944</v>
      </c>
      <c r="B24" s="152" t="s">
        <v>967</v>
      </c>
      <c r="C24" s="161">
        <v>4877</v>
      </c>
      <c r="D24" s="161">
        <v>4877</v>
      </c>
    </row>
    <row r="25" s="137" customFormat="1" ht="25" customHeight="1" spans="1:4">
      <c r="A25" s="162" t="s">
        <v>946</v>
      </c>
      <c r="B25" s="152" t="s">
        <v>968</v>
      </c>
      <c r="C25" s="161">
        <v>4102</v>
      </c>
      <c r="D25" s="161">
        <v>4127</v>
      </c>
    </row>
    <row r="26" s="157" customFormat="1" ht="70" customHeight="1" spans="1:4">
      <c r="A26" s="163" t="s">
        <v>969</v>
      </c>
      <c r="B26" s="163"/>
      <c r="C26" s="163"/>
      <c r="D26" s="163"/>
    </row>
  </sheetData>
  <mergeCells count="2">
    <mergeCell ref="A2:D2"/>
    <mergeCell ref="A26:D26"/>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C29" sqref="C29"/>
    </sheetView>
  </sheetViews>
  <sheetFormatPr defaultColWidth="9" defaultRowHeight="13.5" outlineLevelCol="5"/>
  <cols>
    <col min="1" max="1" width="8.88333333333333" style="136"/>
    <col min="2" max="2" width="49.3833333333333" style="136" customWidth="1"/>
    <col min="3" max="6" width="20.6333333333333" style="136" customWidth="1"/>
    <col min="7" max="16384" width="9" style="136"/>
  </cols>
  <sheetData>
    <row r="1" s="136" customFormat="1" spans="1:1">
      <c r="A1" s="148" t="s">
        <v>970</v>
      </c>
    </row>
    <row r="2" s="136" customFormat="1" ht="45" customHeight="1" spans="1:6">
      <c r="A2" s="139" t="s">
        <v>971</v>
      </c>
      <c r="B2" s="139"/>
      <c r="C2" s="139"/>
      <c r="D2" s="139"/>
      <c r="E2" s="139"/>
      <c r="F2" s="139"/>
    </row>
    <row r="3" s="137" customFormat="1" ht="18" customHeight="1" spans="2:6">
      <c r="B3" s="149" t="s">
        <v>2</v>
      </c>
      <c r="C3" s="150"/>
      <c r="D3" s="150"/>
      <c r="E3" s="150"/>
      <c r="F3" s="150"/>
    </row>
    <row r="4" s="137" customFormat="1" ht="30" customHeight="1" spans="1:6">
      <c r="A4" s="142" t="s">
        <v>588</v>
      </c>
      <c r="B4" s="142"/>
      <c r="C4" s="143" t="s">
        <v>901</v>
      </c>
      <c r="D4" s="143" t="s">
        <v>940</v>
      </c>
      <c r="E4" s="143" t="s">
        <v>941</v>
      </c>
      <c r="F4" s="143" t="s">
        <v>972</v>
      </c>
    </row>
    <row r="5" s="137" customFormat="1" ht="30" customHeight="1" spans="1:6">
      <c r="A5" s="151" t="s">
        <v>973</v>
      </c>
      <c r="B5" s="151"/>
      <c r="C5" s="152" t="s">
        <v>902</v>
      </c>
      <c r="D5" s="153">
        <f>D6+D7</f>
        <v>311949</v>
      </c>
      <c r="E5" s="153">
        <f>E6+E7</f>
        <v>311949</v>
      </c>
      <c r="F5" s="154"/>
    </row>
    <row r="6" s="137" customFormat="1" ht="30" customHeight="1" spans="1:6">
      <c r="A6" s="155" t="s">
        <v>974</v>
      </c>
      <c r="B6" s="155"/>
      <c r="C6" s="152" t="s">
        <v>903</v>
      </c>
      <c r="D6" s="153">
        <v>200256</v>
      </c>
      <c r="E6" s="153">
        <v>200256</v>
      </c>
      <c r="F6" s="154"/>
    </row>
    <row r="7" s="137" customFormat="1" ht="30" customHeight="1" spans="1:6">
      <c r="A7" s="155" t="s">
        <v>975</v>
      </c>
      <c r="B7" s="155"/>
      <c r="C7" s="152" t="s">
        <v>904</v>
      </c>
      <c r="D7" s="153">
        <v>111693</v>
      </c>
      <c r="E7" s="153">
        <v>111693</v>
      </c>
      <c r="F7" s="154"/>
    </row>
    <row r="8" s="137" customFormat="1" ht="30" customHeight="1" spans="1:6">
      <c r="A8" s="156" t="s">
        <v>976</v>
      </c>
      <c r="B8" s="156"/>
      <c r="C8" s="152" t="s">
        <v>905</v>
      </c>
      <c r="D8" s="153"/>
      <c r="E8" s="153"/>
      <c r="F8" s="154"/>
    </row>
    <row r="9" s="137" customFormat="1" ht="30" customHeight="1" spans="1:6">
      <c r="A9" s="155" t="s">
        <v>974</v>
      </c>
      <c r="B9" s="155"/>
      <c r="C9" s="152" t="s">
        <v>906</v>
      </c>
      <c r="D9" s="153"/>
      <c r="E9" s="153"/>
      <c r="F9" s="154"/>
    </row>
    <row r="10" s="137" customFormat="1" ht="30" customHeight="1" spans="1:6">
      <c r="A10" s="155" t="s">
        <v>975</v>
      </c>
      <c r="B10" s="155"/>
      <c r="C10" s="152" t="s">
        <v>907</v>
      </c>
      <c r="D10" s="153"/>
      <c r="E10" s="153"/>
      <c r="F10" s="154"/>
    </row>
  </sheetData>
  <mergeCells count="8">
    <mergeCell ref="A2:F2"/>
    <mergeCell ref="B3:F3"/>
    <mergeCell ref="A4:B4"/>
    <mergeCell ref="A6:B6"/>
    <mergeCell ref="A7:B7"/>
    <mergeCell ref="A8:B8"/>
    <mergeCell ref="A9:B9"/>
    <mergeCell ref="A10:B10"/>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A1" sqref="A1"/>
    </sheetView>
  </sheetViews>
  <sheetFormatPr defaultColWidth="9" defaultRowHeight="13.5" outlineLevelRow="6" outlineLevelCol="5"/>
  <cols>
    <col min="1" max="1" width="8.88333333333333" style="136"/>
    <col min="2" max="6" width="24.2166666666667" style="136" customWidth="1"/>
    <col min="7" max="16384" width="9" style="136"/>
  </cols>
  <sheetData>
    <row r="1" s="136" customFormat="1" ht="24" customHeight="1" spans="1:1">
      <c r="A1" s="136" t="s">
        <v>977</v>
      </c>
    </row>
    <row r="2" s="136" customFormat="1" ht="27" spans="1:6">
      <c r="A2" s="139" t="s">
        <v>978</v>
      </c>
      <c r="B2" s="140"/>
      <c r="C2" s="140"/>
      <c r="D2" s="140"/>
      <c r="E2" s="140"/>
      <c r="F2" s="140"/>
    </row>
    <row r="3" s="136" customFormat="1" ht="23" customHeight="1" spans="1:6">
      <c r="A3" s="141" t="s">
        <v>2</v>
      </c>
      <c r="B3" s="141"/>
      <c r="C3" s="141"/>
      <c r="D3" s="141"/>
      <c r="E3" s="141"/>
      <c r="F3" s="141"/>
    </row>
    <row r="4" s="137" customFormat="1" ht="30" customHeight="1" spans="1:6">
      <c r="A4" s="142" t="s">
        <v>979</v>
      </c>
      <c r="B4" s="143" t="s">
        <v>602</v>
      </c>
      <c r="C4" s="143" t="s">
        <v>980</v>
      </c>
      <c r="D4" s="143" t="s">
        <v>981</v>
      </c>
      <c r="E4" s="143" t="s">
        <v>982</v>
      </c>
      <c r="F4" s="143" t="s">
        <v>983</v>
      </c>
    </row>
    <row r="5" s="137" customFormat="1" ht="45" customHeight="1" spans="1:6">
      <c r="A5" s="144"/>
      <c r="B5" s="145"/>
      <c r="C5" s="146"/>
      <c r="D5" s="146"/>
      <c r="E5" s="146"/>
      <c r="F5" s="146"/>
    </row>
    <row r="6" s="137" customFormat="1" ht="45" customHeight="1" spans="1:6">
      <c r="A6" s="144"/>
      <c r="B6" s="145"/>
      <c r="C6" s="146"/>
      <c r="D6" s="146"/>
      <c r="E6" s="146"/>
      <c r="F6" s="146"/>
    </row>
    <row r="7" s="138" customFormat="1" ht="14.25" spans="1:2">
      <c r="A7" s="138" t="s">
        <v>984</v>
      </c>
      <c r="B7" s="147"/>
    </row>
  </sheetData>
  <mergeCells count="2">
    <mergeCell ref="A2:F2"/>
    <mergeCell ref="A3:F3"/>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A2" sqref="A2:E2"/>
    </sheetView>
  </sheetViews>
  <sheetFormatPr defaultColWidth="9" defaultRowHeight="15" outlineLevelCol="4"/>
  <cols>
    <col min="1" max="1" width="7.25" style="119" customWidth="1"/>
    <col min="2" max="2" width="35.625" style="119" customWidth="1"/>
    <col min="3" max="3" width="14.125" style="119" customWidth="1"/>
    <col min="4" max="5" width="16.625" style="119" customWidth="1"/>
    <col min="6" max="6" width="12.625" style="119"/>
    <col min="7" max="16384" width="9" style="119"/>
  </cols>
  <sheetData>
    <row r="1" s="117" customFormat="1" ht="20" customHeight="1" spans="1:4">
      <c r="A1" s="121" t="s">
        <v>985</v>
      </c>
      <c r="C1" s="122"/>
      <c r="D1" s="122"/>
    </row>
    <row r="2" s="118" customFormat="1" ht="30" customHeight="1" spans="1:5">
      <c r="A2" s="123" t="s">
        <v>986</v>
      </c>
      <c r="B2" s="123"/>
      <c r="C2" s="123"/>
      <c r="D2" s="123"/>
      <c r="E2" s="123"/>
    </row>
    <row r="3" s="117" customFormat="1" ht="20" customHeight="1" spans="1:5">
      <c r="A3" s="124"/>
      <c r="C3" s="122"/>
      <c r="D3" s="125"/>
      <c r="E3" s="32" t="s">
        <v>987</v>
      </c>
    </row>
    <row r="4" s="119" customFormat="1" ht="27" customHeight="1" spans="1:5">
      <c r="A4" s="126" t="s">
        <v>988</v>
      </c>
      <c r="B4" s="126"/>
      <c r="C4" s="127" t="s">
        <v>989</v>
      </c>
      <c r="D4" s="126" t="s">
        <v>990</v>
      </c>
      <c r="E4" s="126"/>
    </row>
    <row r="5" s="119" customFormat="1" ht="27.95" customHeight="1" spans="1:5">
      <c r="A5" s="126"/>
      <c r="B5" s="126"/>
      <c r="C5" s="126"/>
      <c r="D5" s="126" t="s">
        <v>991</v>
      </c>
      <c r="E5" s="126" t="s">
        <v>992</v>
      </c>
    </row>
    <row r="6" s="119" customFormat="1" ht="30" customHeight="1" spans="1:5">
      <c r="A6" s="128" t="s">
        <v>993</v>
      </c>
      <c r="B6" s="129" t="s">
        <v>994</v>
      </c>
      <c r="C6" s="130">
        <v>97334</v>
      </c>
      <c r="D6" s="130">
        <v>180446</v>
      </c>
      <c r="E6" s="131">
        <f t="shared" ref="E6:E20" si="0">IF(ISERROR(D6/C6),"",D6/C6)</f>
        <v>1.854</v>
      </c>
    </row>
    <row r="7" s="120" customFormat="1" ht="30" customHeight="1" spans="1:5">
      <c r="A7" s="132"/>
      <c r="B7" s="133" t="s">
        <v>995</v>
      </c>
      <c r="C7" s="130">
        <v>200256</v>
      </c>
      <c r="D7" s="130">
        <v>200256</v>
      </c>
      <c r="E7" s="131">
        <f t="shared" si="0"/>
        <v>1</v>
      </c>
    </row>
    <row r="8" s="119" customFormat="1" ht="30" customHeight="1" spans="1:5">
      <c r="A8" s="134"/>
      <c r="B8" s="129" t="s">
        <v>996</v>
      </c>
      <c r="C8" s="130">
        <v>102986</v>
      </c>
      <c r="D8" s="130">
        <v>6561</v>
      </c>
      <c r="E8" s="131">
        <f t="shared" si="0"/>
        <v>0.064</v>
      </c>
    </row>
    <row r="9" s="119" customFormat="1" ht="30" customHeight="1" spans="1:5">
      <c r="A9" s="134"/>
      <c r="B9" s="129" t="s">
        <v>997</v>
      </c>
      <c r="C9" s="130">
        <v>19874</v>
      </c>
      <c r="D9" s="130">
        <v>7361</v>
      </c>
      <c r="E9" s="131">
        <f t="shared" si="0"/>
        <v>0.37</v>
      </c>
    </row>
    <row r="10" s="119" customFormat="1" ht="30" customHeight="1" spans="1:5">
      <c r="A10" s="134"/>
      <c r="B10" s="129" t="s">
        <v>998</v>
      </c>
      <c r="C10" s="130">
        <f>C6+C8-C9</f>
        <v>180446</v>
      </c>
      <c r="D10" s="130">
        <f>D6+D8-D9</f>
        <v>179646</v>
      </c>
      <c r="E10" s="131">
        <f t="shared" si="0"/>
        <v>0.996</v>
      </c>
    </row>
    <row r="11" s="119" customFormat="1" ht="30" customHeight="1" spans="1:5">
      <c r="A11" s="128" t="s">
        <v>999</v>
      </c>
      <c r="B11" s="129" t="s">
        <v>1000</v>
      </c>
      <c r="C11" s="130">
        <v>71940</v>
      </c>
      <c r="D11" s="130">
        <v>111493</v>
      </c>
      <c r="E11" s="131">
        <f t="shared" si="0"/>
        <v>1.55</v>
      </c>
    </row>
    <row r="12" s="119" customFormat="1" ht="30" customHeight="1" spans="1:5">
      <c r="A12" s="134"/>
      <c r="B12" s="129" t="s">
        <v>1001</v>
      </c>
      <c r="C12" s="130">
        <v>111693</v>
      </c>
      <c r="D12" s="130">
        <v>136693</v>
      </c>
      <c r="E12" s="131">
        <f t="shared" si="0"/>
        <v>1.224</v>
      </c>
    </row>
    <row r="13" s="119" customFormat="1" ht="30" customHeight="1" spans="1:5">
      <c r="A13" s="134"/>
      <c r="B13" s="129" t="s">
        <v>1002</v>
      </c>
      <c r="C13" s="130">
        <v>39593</v>
      </c>
      <c r="D13" s="130">
        <v>25000</v>
      </c>
      <c r="E13" s="131">
        <f t="shared" si="0"/>
        <v>0.631</v>
      </c>
    </row>
    <row r="14" s="119" customFormat="1" ht="30" customHeight="1" spans="1:5">
      <c r="A14" s="134"/>
      <c r="B14" s="129" t="s">
        <v>1003</v>
      </c>
      <c r="C14" s="130">
        <v>40</v>
      </c>
      <c r="D14" s="130">
        <v>0</v>
      </c>
      <c r="E14" s="131">
        <f t="shared" si="0"/>
        <v>0</v>
      </c>
    </row>
    <row r="15" s="119" customFormat="1" ht="30" customHeight="1" spans="1:5">
      <c r="A15" s="134"/>
      <c r="B15" s="129" t="s">
        <v>1004</v>
      </c>
      <c r="C15" s="130">
        <f>C11+C13-C14</f>
        <v>111493</v>
      </c>
      <c r="D15" s="130">
        <f>D11+D13-D14</f>
        <v>136493</v>
      </c>
      <c r="E15" s="131">
        <f t="shared" si="0"/>
        <v>1.224</v>
      </c>
    </row>
    <row r="16" s="119" customFormat="1" ht="30" customHeight="1" spans="1:5">
      <c r="A16" s="135" t="s">
        <v>565</v>
      </c>
      <c r="B16" s="129" t="s">
        <v>1005</v>
      </c>
      <c r="C16" s="130">
        <f t="shared" ref="C16:C19" si="1">C6+C11</f>
        <v>169274</v>
      </c>
      <c r="D16" s="130">
        <f t="shared" ref="D16:D19" si="2">D6+D11</f>
        <v>291939</v>
      </c>
      <c r="E16" s="131">
        <f t="shared" si="0"/>
        <v>1.725</v>
      </c>
    </row>
    <row r="17" s="119" customFormat="1" ht="30" customHeight="1" spans="1:5">
      <c r="A17" s="134"/>
      <c r="B17" s="129" t="s">
        <v>1006</v>
      </c>
      <c r="C17" s="130">
        <f t="shared" si="1"/>
        <v>311949</v>
      </c>
      <c r="D17" s="130">
        <f t="shared" si="2"/>
        <v>336949</v>
      </c>
      <c r="E17" s="131">
        <f t="shared" si="0"/>
        <v>1.08</v>
      </c>
    </row>
    <row r="18" s="119" customFormat="1" ht="30" customHeight="1" spans="1:5">
      <c r="A18" s="134"/>
      <c r="B18" s="129" t="s">
        <v>1007</v>
      </c>
      <c r="C18" s="130">
        <f t="shared" si="1"/>
        <v>142579</v>
      </c>
      <c r="D18" s="130">
        <f t="shared" si="2"/>
        <v>31561</v>
      </c>
      <c r="E18" s="131">
        <f t="shared" si="0"/>
        <v>0.221</v>
      </c>
    </row>
    <row r="19" s="119" customFormat="1" ht="30" customHeight="1" spans="1:5">
      <c r="A19" s="134"/>
      <c r="B19" s="129" t="s">
        <v>1008</v>
      </c>
      <c r="C19" s="130">
        <f t="shared" si="1"/>
        <v>19914</v>
      </c>
      <c r="D19" s="130">
        <f t="shared" si="2"/>
        <v>7361</v>
      </c>
      <c r="E19" s="131">
        <f t="shared" si="0"/>
        <v>0.37</v>
      </c>
    </row>
    <row r="20" s="119" customFormat="1" ht="30" customHeight="1" spans="1:5">
      <c r="A20" s="134"/>
      <c r="B20" s="129" t="s">
        <v>1009</v>
      </c>
      <c r="C20" s="130">
        <f>C16+C18-C19</f>
        <v>291939</v>
      </c>
      <c r="D20" s="130">
        <f>D16+D18-D19</f>
        <v>316139</v>
      </c>
      <c r="E20" s="131">
        <f t="shared" si="0"/>
        <v>1.083</v>
      </c>
    </row>
    <row r="21" s="119" customFormat="1" ht="26.1" customHeight="1"/>
  </sheetData>
  <mergeCells count="7">
    <mergeCell ref="A2:E2"/>
    <mergeCell ref="D4:E4"/>
    <mergeCell ref="A6:A10"/>
    <mergeCell ref="A11:A15"/>
    <mergeCell ref="A16:A20"/>
    <mergeCell ref="C4:C5"/>
    <mergeCell ref="A4:B5"/>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0"/>
  <sheetViews>
    <sheetView workbookViewId="0">
      <selection activeCell="A2" sqref="A2:J2"/>
    </sheetView>
  </sheetViews>
  <sheetFormatPr defaultColWidth="8" defaultRowHeight="12" customHeight="1"/>
  <cols>
    <col min="1" max="2" width="52" style="93" customWidth="1"/>
    <col min="3" max="4" width="16.625" style="93" customWidth="1"/>
    <col min="5" max="5" width="41.25" style="93" customWidth="1"/>
    <col min="6" max="6" width="9" style="94" customWidth="1"/>
    <col min="7" max="7" width="14.125" style="93" customWidth="1"/>
    <col min="8" max="8" width="9" style="94" customWidth="1"/>
    <col min="9" max="9" width="14.125" style="94" customWidth="1"/>
    <col min="10" max="10" width="39.75" style="90" customWidth="1"/>
    <col min="11" max="16384" width="8" style="90"/>
  </cols>
  <sheetData>
    <row r="1" s="90" customFormat="1" ht="15.75" customHeight="1" spans="1:10">
      <c r="A1" s="93" t="s">
        <v>1010</v>
      </c>
      <c r="C1" s="93"/>
      <c r="D1" s="93"/>
      <c r="E1" s="93"/>
      <c r="F1" s="93"/>
      <c r="G1" s="94"/>
      <c r="H1" s="93"/>
      <c r="I1" s="94"/>
      <c r="J1" s="94"/>
    </row>
    <row r="2" s="91" customFormat="1" ht="45" customHeight="1" spans="1:10">
      <c r="A2" s="95" t="s">
        <v>1011</v>
      </c>
      <c r="B2" s="96"/>
      <c r="C2" s="97"/>
      <c r="D2" s="97"/>
      <c r="E2" s="97"/>
      <c r="F2" s="97"/>
      <c r="G2" s="96"/>
      <c r="H2" s="97"/>
      <c r="I2" s="96"/>
      <c r="J2" s="96"/>
    </row>
    <row r="3" s="92" customFormat="1" ht="15.75" customHeight="1" spans="1:10">
      <c r="A3" s="98"/>
      <c r="B3" s="99"/>
      <c r="C3" s="99"/>
      <c r="D3" s="99"/>
      <c r="E3" s="99"/>
      <c r="F3" s="100"/>
      <c r="G3" s="99"/>
      <c r="H3" s="100"/>
      <c r="I3" s="100"/>
      <c r="J3" s="100"/>
    </row>
    <row r="4" s="90" customFormat="1" ht="60" customHeight="1" spans="1:10">
      <c r="A4" s="101" t="s">
        <v>1012</v>
      </c>
      <c r="B4" s="101" t="s">
        <v>1013</v>
      </c>
      <c r="C4" s="101" t="s">
        <v>1014</v>
      </c>
      <c r="D4" s="101" t="s">
        <v>1015</v>
      </c>
      <c r="E4" s="101" t="s">
        <v>1016</v>
      </c>
      <c r="F4" s="102" t="s">
        <v>1017</v>
      </c>
      <c r="G4" s="101" t="s">
        <v>1018</v>
      </c>
      <c r="H4" s="102" t="s">
        <v>1019</v>
      </c>
      <c r="I4" s="102" t="s">
        <v>1020</v>
      </c>
      <c r="J4" s="114" t="s">
        <v>1021</v>
      </c>
    </row>
    <row r="5" s="90" customFormat="1" ht="15" customHeight="1" spans="1:10">
      <c r="A5" s="103">
        <v>1</v>
      </c>
      <c r="B5" s="103">
        <v>2</v>
      </c>
      <c r="C5" s="101">
        <v>3</v>
      </c>
      <c r="D5" s="103">
        <v>4</v>
      </c>
      <c r="E5" s="103">
        <v>5</v>
      </c>
      <c r="F5" s="103">
        <v>6</v>
      </c>
      <c r="G5" s="103">
        <v>7</v>
      </c>
      <c r="H5" s="103">
        <v>8</v>
      </c>
      <c r="I5" s="103">
        <v>9</v>
      </c>
      <c r="J5" s="103">
        <v>10</v>
      </c>
    </row>
    <row r="6" s="90" customFormat="1" ht="156.75" customHeight="1" spans="1:10">
      <c r="A6" s="104" t="s">
        <v>1022</v>
      </c>
      <c r="B6" s="105" t="s">
        <v>1023</v>
      </c>
      <c r="C6" s="106"/>
      <c r="D6" s="106"/>
      <c r="E6" s="106"/>
      <c r="F6" s="107"/>
      <c r="G6" s="106"/>
      <c r="H6" s="107"/>
      <c r="I6" s="107"/>
      <c r="J6" s="115"/>
    </row>
    <row r="7" s="90" customFormat="1" ht="27.75" customHeight="1" spans="1:10">
      <c r="A7" s="108"/>
      <c r="B7" s="109"/>
      <c r="C7" s="110" t="s">
        <v>1024</v>
      </c>
      <c r="D7" s="110" t="s">
        <v>99</v>
      </c>
      <c r="E7" s="110" t="s">
        <v>99</v>
      </c>
      <c r="F7" s="111" t="s">
        <v>99</v>
      </c>
      <c r="G7" s="110" t="s">
        <v>99</v>
      </c>
      <c r="H7" s="111" t="s">
        <v>99</v>
      </c>
      <c r="I7" s="111" t="s">
        <v>99</v>
      </c>
      <c r="J7" s="116" t="s">
        <v>99</v>
      </c>
    </row>
    <row r="8" s="90" customFormat="1" ht="27.75" customHeight="1" spans="1:10">
      <c r="A8" s="108"/>
      <c r="B8" s="109"/>
      <c r="C8" s="110" t="s">
        <v>99</v>
      </c>
      <c r="D8" s="110" t="s">
        <v>1025</v>
      </c>
      <c r="E8" s="110" t="s">
        <v>99</v>
      </c>
      <c r="F8" s="111" t="s">
        <v>99</v>
      </c>
      <c r="G8" s="110" t="s">
        <v>99</v>
      </c>
      <c r="H8" s="111" t="s">
        <v>99</v>
      </c>
      <c r="I8" s="111" t="s">
        <v>99</v>
      </c>
      <c r="J8" s="116" t="s">
        <v>99</v>
      </c>
    </row>
    <row r="9" s="90" customFormat="1" ht="27.75" customHeight="1" spans="1:10">
      <c r="A9" s="108"/>
      <c r="B9" s="109"/>
      <c r="C9" s="110" t="s">
        <v>99</v>
      </c>
      <c r="D9" s="110" t="s">
        <v>99</v>
      </c>
      <c r="E9" s="110" t="s">
        <v>1026</v>
      </c>
      <c r="F9" s="111" t="s">
        <v>1027</v>
      </c>
      <c r="G9" s="110" t="s">
        <v>1028</v>
      </c>
      <c r="H9" s="111" t="s">
        <v>1029</v>
      </c>
      <c r="I9" s="111" t="s">
        <v>1030</v>
      </c>
      <c r="J9" s="116" t="s">
        <v>1031</v>
      </c>
    </row>
    <row r="10" s="90" customFormat="1" ht="27.75" customHeight="1" spans="1:10">
      <c r="A10" s="108"/>
      <c r="B10" s="109"/>
      <c r="C10" s="110" t="s">
        <v>99</v>
      </c>
      <c r="D10" s="110" t="s">
        <v>1032</v>
      </c>
      <c r="E10" s="110" t="s">
        <v>99</v>
      </c>
      <c r="F10" s="111" t="s">
        <v>99</v>
      </c>
      <c r="G10" s="110" t="s">
        <v>99</v>
      </c>
      <c r="H10" s="111" t="s">
        <v>99</v>
      </c>
      <c r="I10" s="111" t="s">
        <v>99</v>
      </c>
      <c r="J10" s="116" t="s">
        <v>99</v>
      </c>
    </row>
    <row r="11" s="90" customFormat="1" ht="27.75" customHeight="1" spans="1:10">
      <c r="A11" s="108"/>
      <c r="B11" s="109"/>
      <c r="C11" s="110" t="s">
        <v>99</v>
      </c>
      <c r="D11" s="110" t="s">
        <v>99</v>
      </c>
      <c r="E11" s="110" t="s">
        <v>1033</v>
      </c>
      <c r="F11" s="111" t="s">
        <v>1027</v>
      </c>
      <c r="G11" s="110" t="s">
        <v>1034</v>
      </c>
      <c r="H11" s="111" t="s">
        <v>1035</v>
      </c>
      <c r="I11" s="111" t="s">
        <v>1030</v>
      </c>
      <c r="J11" s="116" t="s">
        <v>1036</v>
      </c>
    </row>
    <row r="12" s="90" customFormat="1" ht="27.75" customHeight="1" spans="1:10">
      <c r="A12" s="108"/>
      <c r="B12" s="109"/>
      <c r="C12" s="110" t="s">
        <v>99</v>
      </c>
      <c r="D12" s="110" t="s">
        <v>1037</v>
      </c>
      <c r="E12" s="110" t="s">
        <v>99</v>
      </c>
      <c r="F12" s="111" t="s">
        <v>99</v>
      </c>
      <c r="G12" s="110" t="s">
        <v>99</v>
      </c>
      <c r="H12" s="111" t="s">
        <v>99</v>
      </c>
      <c r="I12" s="111" t="s">
        <v>99</v>
      </c>
      <c r="J12" s="116" t="s">
        <v>99</v>
      </c>
    </row>
    <row r="13" s="90" customFormat="1" ht="27.75" customHeight="1" spans="1:10">
      <c r="A13" s="108"/>
      <c r="B13" s="109"/>
      <c r="C13" s="110" t="s">
        <v>99</v>
      </c>
      <c r="D13" s="110" t="s">
        <v>99</v>
      </c>
      <c r="E13" s="110" t="s">
        <v>1038</v>
      </c>
      <c r="F13" s="111" t="s">
        <v>1027</v>
      </c>
      <c r="G13" s="110" t="s">
        <v>1034</v>
      </c>
      <c r="H13" s="111" t="s">
        <v>1035</v>
      </c>
      <c r="I13" s="111" t="s">
        <v>1030</v>
      </c>
      <c r="J13" s="116" t="s">
        <v>1039</v>
      </c>
    </row>
    <row r="14" s="90" customFormat="1" ht="27.75" customHeight="1" spans="1:10">
      <c r="A14" s="108"/>
      <c r="B14" s="109"/>
      <c r="C14" s="110" t="s">
        <v>1040</v>
      </c>
      <c r="D14" s="110" t="s">
        <v>99</v>
      </c>
      <c r="E14" s="110" t="s">
        <v>99</v>
      </c>
      <c r="F14" s="111" t="s">
        <v>99</v>
      </c>
      <c r="G14" s="110" t="s">
        <v>99</v>
      </c>
      <c r="H14" s="111" t="s">
        <v>99</v>
      </c>
      <c r="I14" s="111" t="s">
        <v>99</v>
      </c>
      <c r="J14" s="116" t="s">
        <v>99</v>
      </c>
    </row>
    <row r="15" s="90" customFormat="1" ht="27.75" customHeight="1" spans="1:10">
      <c r="A15" s="108"/>
      <c r="B15" s="109"/>
      <c r="C15" s="110" t="s">
        <v>99</v>
      </c>
      <c r="D15" s="110" t="s">
        <v>1041</v>
      </c>
      <c r="E15" s="110" t="s">
        <v>99</v>
      </c>
      <c r="F15" s="111" t="s">
        <v>99</v>
      </c>
      <c r="G15" s="110" t="s">
        <v>99</v>
      </c>
      <c r="H15" s="111" t="s">
        <v>99</v>
      </c>
      <c r="I15" s="111" t="s">
        <v>99</v>
      </c>
      <c r="J15" s="116" t="s">
        <v>99</v>
      </c>
    </row>
    <row r="16" s="90" customFormat="1" ht="27.75" customHeight="1" spans="1:10">
      <c r="A16" s="108"/>
      <c r="B16" s="109"/>
      <c r="C16" s="110" t="s">
        <v>99</v>
      </c>
      <c r="D16" s="110" t="s">
        <v>99</v>
      </c>
      <c r="E16" s="110" t="s">
        <v>1042</v>
      </c>
      <c r="F16" s="111" t="s">
        <v>1043</v>
      </c>
      <c r="G16" s="110" t="s">
        <v>1044</v>
      </c>
      <c r="H16" s="111" t="s">
        <v>1035</v>
      </c>
      <c r="I16" s="111" t="s">
        <v>1030</v>
      </c>
      <c r="J16" s="116" t="s">
        <v>1045</v>
      </c>
    </row>
    <row r="17" s="90" customFormat="1" ht="27.75" customHeight="1" spans="1:10">
      <c r="A17" s="108"/>
      <c r="B17" s="109"/>
      <c r="C17" s="110" t="s">
        <v>1046</v>
      </c>
      <c r="D17" s="110" t="s">
        <v>99</v>
      </c>
      <c r="E17" s="110" t="s">
        <v>99</v>
      </c>
      <c r="F17" s="111" t="s">
        <v>99</v>
      </c>
      <c r="G17" s="110" t="s">
        <v>99</v>
      </c>
      <c r="H17" s="111" t="s">
        <v>99</v>
      </c>
      <c r="I17" s="111" t="s">
        <v>99</v>
      </c>
      <c r="J17" s="116" t="s">
        <v>99</v>
      </c>
    </row>
    <row r="18" s="90" customFormat="1" ht="27.75" customHeight="1" spans="1:10">
      <c r="A18" s="108"/>
      <c r="B18" s="109"/>
      <c r="C18" s="110" t="s">
        <v>99</v>
      </c>
      <c r="D18" s="110" t="s">
        <v>1047</v>
      </c>
      <c r="E18" s="110" t="s">
        <v>99</v>
      </c>
      <c r="F18" s="111" t="s">
        <v>99</v>
      </c>
      <c r="G18" s="110" t="s">
        <v>99</v>
      </c>
      <c r="H18" s="111" t="s">
        <v>99</v>
      </c>
      <c r="I18" s="111" t="s">
        <v>99</v>
      </c>
      <c r="J18" s="116" t="s">
        <v>99</v>
      </c>
    </row>
    <row r="19" s="90" customFormat="1" ht="27.75" customHeight="1" spans="1:10">
      <c r="A19" s="112"/>
      <c r="B19" s="113"/>
      <c r="C19" s="110" t="s">
        <v>99</v>
      </c>
      <c r="D19" s="110" t="s">
        <v>99</v>
      </c>
      <c r="E19" s="110" t="s">
        <v>1048</v>
      </c>
      <c r="F19" s="111" t="s">
        <v>1043</v>
      </c>
      <c r="G19" s="110" t="s">
        <v>1049</v>
      </c>
      <c r="H19" s="111" t="s">
        <v>1035</v>
      </c>
      <c r="I19" s="111" t="s">
        <v>1030</v>
      </c>
      <c r="J19" s="116" t="s">
        <v>1050</v>
      </c>
    </row>
    <row r="20" s="90" customFormat="1" ht="156.75" customHeight="1" spans="1:10">
      <c r="A20" s="104" t="s">
        <v>1051</v>
      </c>
      <c r="B20" s="105" t="s">
        <v>1052</v>
      </c>
      <c r="C20" s="106"/>
      <c r="D20" s="106"/>
      <c r="E20" s="106"/>
      <c r="F20" s="107"/>
      <c r="G20" s="106"/>
      <c r="H20" s="107"/>
      <c r="I20" s="107"/>
      <c r="J20" s="115"/>
    </row>
    <row r="21" s="90" customFormat="1" ht="27.75" customHeight="1" spans="1:10">
      <c r="A21" s="108"/>
      <c r="B21" s="109"/>
      <c r="C21" s="110" t="s">
        <v>1024</v>
      </c>
      <c r="D21" s="110" t="s">
        <v>99</v>
      </c>
      <c r="E21" s="110" t="s">
        <v>99</v>
      </c>
      <c r="F21" s="111" t="s">
        <v>99</v>
      </c>
      <c r="G21" s="110" t="s">
        <v>99</v>
      </c>
      <c r="H21" s="111" t="s">
        <v>99</v>
      </c>
      <c r="I21" s="111" t="s">
        <v>99</v>
      </c>
      <c r="J21" s="116" t="s">
        <v>99</v>
      </c>
    </row>
    <row r="22" s="90" customFormat="1" ht="27.75" customHeight="1" spans="1:10">
      <c r="A22" s="108"/>
      <c r="B22" s="109"/>
      <c r="C22" s="110" t="s">
        <v>99</v>
      </c>
      <c r="D22" s="110" t="s">
        <v>1025</v>
      </c>
      <c r="E22" s="110" t="s">
        <v>99</v>
      </c>
      <c r="F22" s="111" t="s">
        <v>99</v>
      </c>
      <c r="G22" s="110" t="s">
        <v>99</v>
      </c>
      <c r="H22" s="111" t="s">
        <v>99</v>
      </c>
      <c r="I22" s="111" t="s">
        <v>99</v>
      </c>
      <c r="J22" s="116" t="s">
        <v>99</v>
      </c>
    </row>
    <row r="23" s="90" customFormat="1" ht="27.75" customHeight="1" spans="1:10">
      <c r="A23" s="108"/>
      <c r="B23" s="109"/>
      <c r="C23" s="110" t="s">
        <v>99</v>
      </c>
      <c r="D23" s="110" t="s">
        <v>99</v>
      </c>
      <c r="E23" s="110" t="s">
        <v>1053</v>
      </c>
      <c r="F23" s="111" t="s">
        <v>1027</v>
      </c>
      <c r="G23" s="110" t="s">
        <v>1054</v>
      </c>
      <c r="H23" s="111" t="s">
        <v>1055</v>
      </c>
      <c r="I23" s="111" t="s">
        <v>1030</v>
      </c>
      <c r="J23" s="116" t="s">
        <v>1056</v>
      </c>
    </row>
    <row r="24" s="90" customFormat="1" ht="27.75" customHeight="1" spans="1:10">
      <c r="A24" s="108"/>
      <c r="B24" s="109"/>
      <c r="C24" s="110" t="s">
        <v>99</v>
      </c>
      <c r="D24" s="110" t="s">
        <v>99</v>
      </c>
      <c r="E24" s="110" t="s">
        <v>1057</v>
      </c>
      <c r="F24" s="111" t="s">
        <v>1027</v>
      </c>
      <c r="G24" s="110" t="s">
        <v>1058</v>
      </c>
      <c r="H24" s="111" t="s">
        <v>1055</v>
      </c>
      <c r="I24" s="111" t="s">
        <v>1030</v>
      </c>
      <c r="J24" s="116" t="s">
        <v>1059</v>
      </c>
    </row>
    <row r="25" s="90" customFormat="1" ht="27.75" customHeight="1" spans="1:10">
      <c r="A25" s="108"/>
      <c r="B25" s="109"/>
      <c r="C25" s="110" t="s">
        <v>99</v>
      </c>
      <c r="D25" s="110" t="s">
        <v>99</v>
      </c>
      <c r="E25" s="110" t="s">
        <v>1060</v>
      </c>
      <c r="F25" s="111" t="s">
        <v>1027</v>
      </c>
      <c r="G25" s="110" t="s">
        <v>1061</v>
      </c>
      <c r="H25" s="111" t="s">
        <v>1062</v>
      </c>
      <c r="I25" s="111" t="s">
        <v>1030</v>
      </c>
      <c r="J25" s="116" t="s">
        <v>1063</v>
      </c>
    </row>
    <row r="26" s="90" customFormat="1" ht="27.75" customHeight="1" spans="1:10">
      <c r="A26" s="108"/>
      <c r="B26" s="109"/>
      <c r="C26" s="110" t="s">
        <v>99</v>
      </c>
      <c r="D26" s="110" t="s">
        <v>99</v>
      </c>
      <c r="E26" s="110" t="s">
        <v>1064</v>
      </c>
      <c r="F26" s="111" t="s">
        <v>1027</v>
      </c>
      <c r="G26" s="110" t="s">
        <v>1065</v>
      </c>
      <c r="H26" s="111" t="s">
        <v>1066</v>
      </c>
      <c r="I26" s="111" t="s">
        <v>1030</v>
      </c>
      <c r="J26" s="116" t="s">
        <v>1067</v>
      </c>
    </row>
    <row r="27" s="90" customFormat="1" ht="27.75" customHeight="1" spans="1:10">
      <c r="A27" s="108"/>
      <c r="B27" s="109"/>
      <c r="C27" s="110" t="s">
        <v>99</v>
      </c>
      <c r="D27" s="110" t="s">
        <v>99</v>
      </c>
      <c r="E27" s="110" t="s">
        <v>1068</v>
      </c>
      <c r="F27" s="111" t="s">
        <v>1027</v>
      </c>
      <c r="G27" s="110" t="s">
        <v>1069</v>
      </c>
      <c r="H27" s="111" t="s">
        <v>1070</v>
      </c>
      <c r="I27" s="111" t="s">
        <v>1030</v>
      </c>
      <c r="J27" s="116" t="s">
        <v>1071</v>
      </c>
    </row>
    <row r="28" s="90" customFormat="1" ht="27.75" customHeight="1" spans="1:10">
      <c r="A28" s="108"/>
      <c r="B28" s="109"/>
      <c r="C28" s="110" t="s">
        <v>99</v>
      </c>
      <c r="D28" s="110" t="s">
        <v>99</v>
      </c>
      <c r="E28" s="110" t="s">
        <v>1072</v>
      </c>
      <c r="F28" s="111" t="s">
        <v>1027</v>
      </c>
      <c r="G28" s="110" t="s">
        <v>1073</v>
      </c>
      <c r="H28" s="111" t="s">
        <v>1070</v>
      </c>
      <c r="I28" s="111" t="s">
        <v>1030</v>
      </c>
      <c r="J28" s="116" t="s">
        <v>1074</v>
      </c>
    </row>
    <row r="29" s="90" customFormat="1" ht="27.75" customHeight="1" spans="1:10">
      <c r="A29" s="108"/>
      <c r="B29" s="109"/>
      <c r="C29" s="110" t="s">
        <v>99</v>
      </c>
      <c r="D29" s="110" t="s">
        <v>99</v>
      </c>
      <c r="E29" s="110" t="s">
        <v>1075</v>
      </c>
      <c r="F29" s="111" t="s">
        <v>1027</v>
      </c>
      <c r="G29" s="110" t="s">
        <v>1076</v>
      </c>
      <c r="H29" s="111" t="s">
        <v>1066</v>
      </c>
      <c r="I29" s="111" t="s">
        <v>1030</v>
      </c>
      <c r="J29" s="116" t="s">
        <v>1077</v>
      </c>
    </row>
    <row r="30" s="90" customFormat="1" ht="27.75" customHeight="1" spans="1:10">
      <c r="A30" s="108"/>
      <c r="B30" s="109"/>
      <c r="C30" s="110" t="s">
        <v>99</v>
      </c>
      <c r="D30" s="110" t="s">
        <v>99</v>
      </c>
      <c r="E30" s="110" t="s">
        <v>1078</v>
      </c>
      <c r="F30" s="111" t="s">
        <v>1027</v>
      </c>
      <c r="G30" s="110" t="s">
        <v>1079</v>
      </c>
      <c r="H30" s="111" t="s">
        <v>1080</v>
      </c>
      <c r="I30" s="111" t="s">
        <v>1030</v>
      </c>
      <c r="J30" s="116" t="s">
        <v>1081</v>
      </c>
    </row>
    <row r="31" s="90" customFormat="1" ht="27.75" customHeight="1" spans="1:10">
      <c r="A31" s="108"/>
      <c r="B31" s="109"/>
      <c r="C31" s="110" t="s">
        <v>99</v>
      </c>
      <c r="D31" s="110" t="s">
        <v>99</v>
      </c>
      <c r="E31" s="110" t="s">
        <v>1082</v>
      </c>
      <c r="F31" s="111" t="s">
        <v>1027</v>
      </c>
      <c r="G31" s="110" t="s">
        <v>1083</v>
      </c>
      <c r="H31" s="111" t="s">
        <v>1055</v>
      </c>
      <c r="I31" s="111" t="s">
        <v>1030</v>
      </c>
      <c r="J31" s="116" t="s">
        <v>1084</v>
      </c>
    </row>
    <row r="32" s="90" customFormat="1" ht="27.75" customHeight="1" spans="1:10">
      <c r="A32" s="108"/>
      <c r="B32" s="109"/>
      <c r="C32" s="110" t="s">
        <v>99</v>
      </c>
      <c r="D32" s="110" t="s">
        <v>99</v>
      </c>
      <c r="E32" s="110" t="s">
        <v>1085</v>
      </c>
      <c r="F32" s="111" t="s">
        <v>1027</v>
      </c>
      <c r="G32" s="110" t="s">
        <v>1086</v>
      </c>
      <c r="H32" s="111" t="s">
        <v>1087</v>
      </c>
      <c r="I32" s="111" t="s">
        <v>1030</v>
      </c>
      <c r="J32" s="116" t="s">
        <v>1088</v>
      </c>
    </row>
    <row r="33" s="90" customFormat="1" ht="27.75" customHeight="1" spans="1:10">
      <c r="A33" s="108"/>
      <c r="B33" s="109"/>
      <c r="C33" s="110" t="s">
        <v>99</v>
      </c>
      <c r="D33" s="110" t="s">
        <v>1032</v>
      </c>
      <c r="E33" s="110" t="s">
        <v>99</v>
      </c>
      <c r="F33" s="111" t="s">
        <v>99</v>
      </c>
      <c r="G33" s="110" t="s">
        <v>99</v>
      </c>
      <c r="H33" s="111" t="s">
        <v>99</v>
      </c>
      <c r="I33" s="111" t="s">
        <v>99</v>
      </c>
      <c r="J33" s="116" t="s">
        <v>99</v>
      </c>
    </row>
    <row r="34" s="90" customFormat="1" ht="27.75" customHeight="1" spans="1:10">
      <c r="A34" s="108"/>
      <c r="B34" s="109"/>
      <c r="C34" s="110" t="s">
        <v>99</v>
      </c>
      <c r="D34" s="110" t="s">
        <v>99</v>
      </c>
      <c r="E34" s="110" t="s">
        <v>1089</v>
      </c>
      <c r="F34" s="111" t="s">
        <v>1027</v>
      </c>
      <c r="G34" s="110" t="s">
        <v>1090</v>
      </c>
      <c r="H34" s="111" t="s">
        <v>1091</v>
      </c>
      <c r="I34" s="111" t="s">
        <v>1092</v>
      </c>
      <c r="J34" s="116" t="s">
        <v>1093</v>
      </c>
    </row>
    <row r="35" s="90" customFormat="1" ht="27.75" customHeight="1" spans="1:10">
      <c r="A35" s="108"/>
      <c r="B35" s="109"/>
      <c r="C35" s="110" t="s">
        <v>1040</v>
      </c>
      <c r="D35" s="110" t="s">
        <v>99</v>
      </c>
      <c r="E35" s="110" t="s">
        <v>99</v>
      </c>
      <c r="F35" s="111" t="s">
        <v>99</v>
      </c>
      <c r="G35" s="110" t="s">
        <v>99</v>
      </c>
      <c r="H35" s="111" t="s">
        <v>99</v>
      </c>
      <c r="I35" s="111" t="s">
        <v>99</v>
      </c>
      <c r="J35" s="116" t="s">
        <v>99</v>
      </c>
    </row>
    <row r="36" s="90" customFormat="1" ht="27.75" customHeight="1" spans="1:10">
      <c r="A36" s="108"/>
      <c r="B36" s="109"/>
      <c r="C36" s="110" t="s">
        <v>99</v>
      </c>
      <c r="D36" s="110" t="s">
        <v>1041</v>
      </c>
      <c r="E36" s="110" t="s">
        <v>99</v>
      </c>
      <c r="F36" s="111" t="s">
        <v>99</v>
      </c>
      <c r="G36" s="110" t="s">
        <v>99</v>
      </c>
      <c r="H36" s="111" t="s">
        <v>99</v>
      </c>
      <c r="I36" s="111" t="s">
        <v>99</v>
      </c>
      <c r="J36" s="116" t="s">
        <v>99</v>
      </c>
    </row>
    <row r="37" s="90" customFormat="1" ht="27.75" customHeight="1" spans="1:10">
      <c r="A37" s="108"/>
      <c r="B37" s="109"/>
      <c r="C37" s="110" t="s">
        <v>99</v>
      </c>
      <c r="D37" s="110" t="s">
        <v>99</v>
      </c>
      <c r="E37" s="110" t="s">
        <v>1094</v>
      </c>
      <c r="F37" s="111" t="s">
        <v>1027</v>
      </c>
      <c r="G37" s="110" t="s">
        <v>1095</v>
      </c>
      <c r="H37" s="111" t="s">
        <v>1035</v>
      </c>
      <c r="I37" s="111" t="s">
        <v>1030</v>
      </c>
      <c r="J37" s="116" t="s">
        <v>1096</v>
      </c>
    </row>
    <row r="38" s="90" customFormat="1" ht="27.75" customHeight="1" spans="1:10">
      <c r="A38" s="108"/>
      <c r="B38" s="109"/>
      <c r="C38" s="110" t="s">
        <v>99</v>
      </c>
      <c r="D38" s="110" t="s">
        <v>99</v>
      </c>
      <c r="E38" s="110" t="s">
        <v>1097</v>
      </c>
      <c r="F38" s="111" t="s">
        <v>1027</v>
      </c>
      <c r="G38" s="110" t="s">
        <v>1095</v>
      </c>
      <c r="H38" s="111" t="s">
        <v>1035</v>
      </c>
      <c r="I38" s="111" t="s">
        <v>1030</v>
      </c>
      <c r="J38" s="116" t="s">
        <v>1098</v>
      </c>
    </row>
    <row r="39" s="90" customFormat="1" ht="27.75" customHeight="1" spans="1:10">
      <c r="A39" s="108"/>
      <c r="B39" s="109"/>
      <c r="C39" s="110" t="s">
        <v>99</v>
      </c>
      <c r="D39" s="110" t="s">
        <v>1099</v>
      </c>
      <c r="E39" s="110" t="s">
        <v>99</v>
      </c>
      <c r="F39" s="111" t="s">
        <v>99</v>
      </c>
      <c r="G39" s="110" t="s">
        <v>99</v>
      </c>
      <c r="H39" s="111" t="s">
        <v>99</v>
      </c>
      <c r="I39" s="111" t="s">
        <v>99</v>
      </c>
      <c r="J39" s="116" t="s">
        <v>99</v>
      </c>
    </row>
    <row r="40" s="90" customFormat="1" ht="27.75" customHeight="1" spans="1:10">
      <c r="A40" s="108"/>
      <c r="B40" s="109"/>
      <c r="C40" s="110" t="s">
        <v>99</v>
      </c>
      <c r="D40" s="110" t="s">
        <v>99</v>
      </c>
      <c r="E40" s="110" t="s">
        <v>1100</v>
      </c>
      <c r="F40" s="111" t="s">
        <v>1043</v>
      </c>
      <c r="G40" s="110" t="s">
        <v>1101</v>
      </c>
      <c r="H40" s="111" t="s">
        <v>1091</v>
      </c>
      <c r="I40" s="111" t="s">
        <v>1030</v>
      </c>
      <c r="J40" s="116" t="s">
        <v>1102</v>
      </c>
    </row>
    <row r="41" s="90" customFormat="1" ht="27.75" customHeight="1" spans="1:10">
      <c r="A41" s="108"/>
      <c r="B41" s="109"/>
      <c r="C41" s="110" t="s">
        <v>1046</v>
      </c>
      <c r="D41" s="110" t="s">
        <v>99</v>
      </c>
      <c r="E41" s="110" t="s">
        <v>99</v>
      </c>
      <c r="F41" s="111" t="s">
        <v>99</v>
      </c>
      <c r="G41" s="110" t="s">
        <v>99</v>
      </c>
      <c r="H41" s="111" t="s">
        <v>99</v>
      </c>
      <c r="I41" s="111" t="s">
        <v>99</v>
      </c>
      <c r="J41" s="116" t="s">
        <v>99</v>
      </c>
    </row>
    <row r="42" s="90" customFormat="1" ht="27.75" customHeight="1" spans="1:10">
      <c r="A42" s="108"/>
      <c r="B42" s="109"/>
      <c r="C42" s="110" t="s">
        <v>99</v>
      </c>
      <c r="D42" s="110" t="s">
        <v>1047</v>
      </c>
      <c r="E42" s="110" t="s">
        <v>99</v>
      </c>
      <c r="F42" s="111" t="s">
        <v>99</v>
      </c>
      <c r="G42" s="110" t="s">
        <v>99</v>
      </c>
      <c r="H42" s="111" t="s">
        <v>99</v>
      </c>
      <c r="I42" s="111" t="s">
        <v>99</v>
      </c>
      <c r="J42" s="116" t="s">
        <v>99</v>
      </c>
    </row>
    <row r="43" s="90" customFormat="1" ht="27.75" customHeight="1" spans="1:10">
      <c r="A43" s="112"/>
      <c r="B43" s="113"/>
      <c r="C43" s="110" t="s">
        <v>99</v>
      </c>
      <c r="D43" s="110" t="s">
        <v>99</v>
      </c>
      <c r="E43" s="110" t="s">
        <v>1103</v>
      </c>
      <c r="F43" s="111" t="s">
        <v>1027</v>
      </c>
      <c r="G43" s="110" t="s">
        <v>1095</v>
      </c>
      <c r="H43" s="111" t="s">
        <v>1035</v>
      </c>
      <c r="I43" s="111" t="s">
        <v>1030</v>
      </c>
      <c r="J43" s="116" t="s">
        <v>1104</v>
      </c>
    </row>
    <row r="44" s="90" customFormat="1" ht="156.75" customHeight="1" spans="1:10">
      <c r="A44" s="104" t="s">
        <v>1105</v>
      </c>
      <c r="B44" s="105" t="s">
        <v>1106</v>
      </c>
      <c r="C44" s="106"/>
      <c r="D44" s="106"/>
      <c r="E44" s="106"/>
      <c r="F44" s="107"/>
      <c r="G44" s="106"/>
      <c r="H44" s="107"/>
      <c r="I44" s="107"/>
      <c r="J44" s="115"/>
    </row>
    <row r="45" s="90" customFormat="1" ht="27.75" customHeight="1" spans="1:10">
      <c r="A45" s="108"/>
      <c r="B45" s="109"/>
      <c r="C45" s="110" t="s">
        <v>1024</v>
      </c>
      <c r="D45" s="110" t="s">
        <v>99</v>
      </c>
      <c r="E45" s="110" t="s">
        <v>99</v>
      </c>
      <c r="F45" s="111" t="s">
        <v>99</v>
      </c>
      <c r="G45" s="110" t="s">
        <v>99</v>
      </c>
      <c r="H45" s="111" t="s">
        <v>99</v>
      </c>
      <c r="I45" s="111" t="s">
        <v>99</v>
      </c>
      <c r="J45" s="116" t="s">
        <v>99</v>
      </c>
    </row>
    <row r="46" s="90" customFormat="1" ht="27.75" customHeight="1" spans="1:10">
      <c r="A46" s="108"/>
      <c r="B46" s="109"/>
      <c r="C46" s="110" t="s">
        <v>99</v>
      </c>
      <c r="D46" s="110" t="s">
        <v>1025</v>
      </c>
      <c r="E46" s="110" t="s">
        <v>99</v>
      </c>
      <c r="F46" s="111" t="s">
        <v>99</v>
      </c>
      <c r="G46" s="110" t="s">
        <v>99</v>
      </c>
      <c r="H46" s="111" t="s">
        <v>99</v>
      </c>
      <c r="I46" s="111" t="s">
        <v>99</v>
      </c>
      <c r="J46" s="116" t="s">
        <v>99</v>
      </c>
    </row>
    <row r="47" s="90" customFormat="1" ht="27.75" customHeight="1" spans="1:10">
      <c r="A47" s="108"/>
      <c r="B47" s="109"/>
      <c r="C47" s="110" t="s">
        <v>99</v>
      </c>
      <c r="D47" s="110" t="s">
        <v>99</v>
      </c>
      <c r="E47" s="110" t="s">
        <v>1107</v>
      </c>
      <c r="F47" s="111" t="s">
        <v>1027</v>
      </c>
      <c r="G47" s="110" t="s">
        <v>1108</v>
      </c>
      <c r="H47" s="111" t="s">
        <v>1066</v>
      </c>
      <c r="I47" s="111" t="s">
        <v>1030</v>
      </c>
      <c r="J47" s="116" t="s">
        <v>1109</v>
      </c>
    </row>
    <row r="48" s="90" customFormat="1" ht="27.75" customHeight="1" spans="1:10">
      <c r="A48" s="108"/>
      <c r="B48" s="109"/>
      <c r="C48" s="110" t="s">
        <v>99</v>
      </c>
      <c r="D48" s="110" t="s">
        <v>99</v>
      </c>
      <c r="E48" s="110" t="s">
        <v>1110</v>
      </c>
      <c r="F48" s="111" t="s">
        <v>1027</v>
      </c>
      <c r="G48" s="110" t="s">
        <v>1111</v>
      </c>
      <c r="H48" s="111" t="s">
        <v>1112</v>
      </c>
      <c r="I48" s="111" t="s">
        <v>1030</v>
      </c>
      <c r="J48" s="116" t="s">
        <v>1113</v>
      </c>
    </row>
    <row r="49" s="90" customFormat="1" ht="27.75" customHeight="1" spans="1:10">
      <c r="A49" s="108"/>
      <c r="B49" s="109"/>
      <c r="C49" s="110" t="s">
        <v>99</v>
      </c>
      <c r="D49" s="110" t="s">
        <v>99</v>
      </c>
      <c r="E49" s="110" t="s">
        <v>1114</v>
      </c>
      <c r="F49" s="111" t="s">
        <v>1027</v>
      </c>
      <c r="G49" s="110" t="s">
        <v>1115</v>
      </c>
      <c r="H49" s="111" t="s">
        <v>1116</v>
      </c>
      <c r="I49" s="111" t="s">
        <v>1030</v>
      </c>
      <c r="J49" s="116" t="s">
        <v>1117</v>
      </c>
    </row>
    <row r="50" s="90" customFormat="1" ht="27.75" customHeight="1" spans="1:10">
      <c r="A50" s="108"/>
      <c r="B50" s="109"/>
      <c r="C50" s="110" t="s">
        <v>99</v>
      </c>
      <c r="D50" s="110" t="s">
        <v>99</v>
      </c>
      <c r="E50" s="110" t="s">
        <v>1118</v>
      </c>
      <c r="F50" s="111" t="s">
        <v>1027</v>
      </c>
      <c r="G50" s="110" t="s">
        <v>1119</v>
      </c>
      <c r="H50" s="111" t="s">
        <v>1029</v>
      </c>
      <c r="I50" s="111" t="s">
        <v>1030</v>
      </c>
      <c r="J50" s="116" t="s">
        <v>1120</v>
      </c>
    </row>
    <row r="51" s="90" customFormat="1" ht="27.75" customHeight="1" spans="1:10">
      <c r="A51" s="108"/>
      <c r="B51" s="109"/>
      <c r="C51" s="110" t="s">
        <v>99</v>
      </c>
      <c r="D51" s="110" t="s">
        <v>1032</v>
      </c>
      <c r="E51" s="110" t="s">
        <v>99</v>
      </c>
      <c r="F51" s="111" t="s">
        <v>99</v>
      </c>
      <c r="G51" s="110" t="s">
        <v>99</v>
      </c>
      <c r="H51" s="111" t="s">
        <v>99</v>
      </c>
      <c r="I51" s="111" t="s">
        <v>99</v>
      </c>
      <c r="J51" s="116" t="s">
        <v>99</v>
      </c>
    </row>
    <row r="52" s="90" customFormat="1" ht="27.75" customHeight="1" spans="1:10">
      <c r="A52" s="108"/>
      <c r="B52" s="109"/>
      <c r="C52" s="110" t="s">
        <v>99</v>
      </c>
      <c r="D52" s="110" t="s">
        <v>99</v>
      </c>
      <c r="E52" s="110" t="s">
        <v>1121</v>
      </c>
      <c r="F52" s="111" t="s">
        <v>1027</v>
      </c>
      <c r="G52" s="110" t="s">
        <v>1122</v>
      </c>
      <c r="H52" s="111" t="s">
        <v>99</v>
      </c>
      <c r="I52" s="111" t="s">
        <v>1092</v>
      </c>
      <c r="J52" s="116" t="s">
        <v>1123</v>
      </c>
    </row>
    <row r="53" s="90" customFormat="1" ht="27.75" customHeight="1" spans="1:10">
      <c r="A53" s="108"/>
      <c r="B53" s="109"/>
      <c r="C53" s="110" t="s">
        <v>99</v>
      </c>
      <c r="D53" s="110" t="s">
        <v>99</v>
      </c>
      <c r="E53" s="110" t="s">
        <v>1124</v>
      </c>
      <c r="F53" s="111" t="s">
        <v>1027</v>
      </c>
      <c r="G53" s="110" t="s">
        <v>1034</v>
      </c>
      <c r="H53" s="111" t="s">
        <v>1035</v>
      </c>
      <c r="I53" s="111" t="s">
        <v>1030</v>
      </c>
      <c r="J53" s="116" t="s">
        <v>1125</v>
      </c>
    </row>
    <row r="54" s="90" customFormat="1" ht="27.75" customHeight="1" spans="1:10">
      <c r="A54" s="108"/>
      <c r="B54" s="109"/>
      <c r="C54" s="110" t="s">
        <v>99</v>
      </c>
      <c r="D54" s="110" t="s">
        <v>1037</v>
      </c>
      <c r="E54" s="110" t="s">
        <v>99</v>
      </c>
      <c r="F54" s="111" t="s">
        <v>99</v>
      </c>
      <c r="G54" s="110" t="s">
        <v>99</v>
      </c>
      <c r="H54" s="111" t="s">
        <v>99</v>
      </c>
      <c r="I54" s="111" t="s">
        <v>99</v>
      </c>
      <c r="J54" s="116" t="s">
        <v>99</v>
      </c>
    </row>
    <row r="55" s="90" customFormat="1" ht="27.75" customHeight="1" spans="1:10">
      <c r="A55" s="108"/>
      <c r="B55" s="109"/>
      <c r="C55" s="110" t="s">
        <v>99</v>
      </c>
      <c r="D55" s="110" t="s">
        <v>99</v>
      </c>
      <c r="E55" s="110" t="s">
        <v>1126</v>
      </c>
      <c r="F55" s="111" t="s">
        <v>1027</v>
      </c>
      <c r="G55" s="110" t="s">
        <v>1127</v>
      </c>
      <c r="H55" s="111" t="s">
        <v>99</v>
      </c>
      <c r="I55" s="111" t="s">
        <v>1092</v>
      </c>
      <c r="J55" s="116" t="s">
        <v>1128</v>
      </c>
    </row>
    <row r="56" s="90" customFormat="1" ht="27.75" customHeight="1" spans="1:10">
      <c r="A56" s="108"/>
      <c r="B56" s="109"/>
      <c r="C56" s="110" t="s">
        <v>1040</v>
      </c>
      <c r="D56" s="110" t="s">
        <v>99</v>
      </c>
      <c r="E56" s="110" t="s">
        <v>99</v>
      </c>
      <c r="F56" s="111" t="s">
        <v>99</v>
      </c>
      <c r="G56" s="110" t="s">
        <v>99</v>
      </c>
      <c r="H56" s="111" t="s">
        <v>99</v>
      </c>
      <c r="I56" s="111" t="s">
        <v>99</v>
      </c>
      <c r="J56" s="116" t="s">
        <v>99</v>
      </c>
    </row>
    <row r="57" s="90" customFormat="1" ht="27.75" customHeight="1" spans="1:10">
      <c r="A57" s="108"/>
      <c r="B57" s="109"/>
      <c r="C57" s="110" t="s">
        <v>99</v>
      </c>
      <c r="D57" s="110" t="s">
        <v>1041</v>
      </c>
      <c r="E57" s="110" t="s">
        <v>99</v>
      </c>
      <c r="F57" s="111" t="s">
        <v>99</v>
      </c>
      <c r="G57" s="110" t="s">
        <v>99</v>
      </c>
      <c r="H57" s="111" t="s">
        <v>99</v>
      </c>
      <c r="I57" s="111" t="s">
        <v>99</v>
      </c>
      <c r="J57" s="116" t="s">
        <v>99</v>
      </c>
    </row>
    <row r="58" s="90" customFormat="1" ht="27.75" customHeight="1" spans="1:10">
      <c r="A58" s="108"/>
      <c r="B58" s="109"/>
      <c r="C58" s="110" t="s">
        <v>99</v>
      </c>
      <c r="D58" s="110" t="s">
        <v>99</v>
      </c>
      <c r="E58" s="110" t="s">
        <v>1129</v>
      </c>
      <c r="F58" s="111" t="s">
        <v>1043</v>
      </c>
      <c r="G58" s="110" t="s">
        <v>1130</v>
      </c>
      <c r="H58" s="111" t="s">
        <v>1035</v>
      </c>
      <c r="I58" s="111" t="s">
        <v>1030</v>
      </c>
      <c r="J58" s="116" t="s">
        <v>1131</v>
      </c>
    </row>
    <row r="59" s="90" customFormat="1" ht="27.75" customHeight="1" spans="1:10">
      <c r="A59" s="108"/>
      <c r="B59" s="109"/>
      <c r="C59" s="110" t="s">
        <v>99</v>
      </c>
      <c r="D59" s="110" t="s">
        <v>1132</v>
      </c>
      <c r="E59" s="110" t="s">
        <v>99</v>
      </c>
      <c r="F59" s="111" t="s">
        <v>99</v>
      </c>
      <c r="G59" s="110" t="s">
        <v>99</v>
      </c>
      <c r="H59" s="111" t="s">
        <v>99</v>
      </c>
      <c r="I59" s="111" t="s">
        <v>99</v>
      </c>
      <c r="J59" s="116" t="s">
        <v>99</v>
      </c>
    </row>
    <row r="60" s="90" customFormat="1" ht="27.75" customHeight="1" spans="1:10">
      <c r="A60" s="108"/>
      <c r="B60" s="109"/>
      <c r="C60" s="110" t="s">
        <v>99</v>
      </c>
      <c r="D60" s="110" t="s">
        <v>99</v>
      </c>
      <c r="E60" s="110" t="s">
        <v>1133</v>
      </c>
      <c r="F60" s="111" t="s">
        <v>1027</v>
      </c>
      <c r="G60" s="110" t="s">
        <v>1134</v>
      </c>
      <c r="H60" s="111" t="s">
        <v>99</v>
      </c>
      <c r="I60" s="111" t="s">
        <v>1092</v>
      </c>
      <c r="J60" s="116" t="s">
        <v>1135</v>
      </c>
    </row>
    <row r="61" s="90" customFormat="1" ht="27.75" customHeight="1" spans="1:10">
      <c r="A61" s="108"/>
      <c r="B61" s="109"/>
      <c r="C61" s="110" t="s">
        <v>1046</v>
      </c>
      <c r="D61" s="110" t="s">
        <v>99</v>
      </c>
      <c r="E61" s="110" t="s">
        <v>99</v>
      </c>
      <c r="F61" s="111" t="s">
        <v>99</v>
      </c>
      <c r="G61" s="110" t="s">
        <v>99</v>
      </c>
      <c r="H61" s="111" t="s">
        <v>99</v>
      </c>
      <c r="I61" s="111" t="s">
        <v>99</v>
      </c>
      <c r="J61" s="116" t="s">
        <v>99</v>
      </c>
    </row>
    <row r="62" s="90" customFormat="1" ht="27.75" customHeight="1" spans="1:10">
      <c r="A62" s="108"/>
      <c r="B62" s="109"/>
      <c r="C62" s="110" t="s">
        <v>99</v>
      </c>
      <c r="D62" s="110" t="s">
        <v>1047</v>
      </c>
      <c r="E62" s="110" t="s">
        <v>99</v>
      </c>
      <c r="F62" s="111" t="s">
        <v>99</v>
      </c>
      <c r="G62" s="110" t="s">
        <v>99</v>
      </c>
      <c r="H62" s="111" t="s">
        <v>99</v>
      </c>
      <c r="I62" s="111" t="s">
        <v>99</v>
      </c>
      <c r="J62" s="116" t="s">
        <v>99</v>
      </c>
    </row>
    <row r="63" s="90" customFormat="1" ht="27.75" customHeight="1" spans="1:10">
      <c r="A63" s="112"/>
      <c r="B63" s="113"/>
      <c r="C63" s="110" t="s">
        <v>99</v>
      </c>
      <c r="D63" s="110" t="s">
        <v>99</v>
      </c>
      <c r="E63" s="110" t="s">
        <v>1136</v>
      </c>
      <c r="F63" s="111" t="s">
        <v>1043</v>
      </c>
      <c r="G63" s="110" t="s">
        <v>1137</v>
      </c>
      <c r="H63" s="111" t="s">
        <v>1035</v>
      </c>
      <c r="I63" s="111" t="s">
        <v>1030</v>
      </c>
      <c r="J63" s="116" t="s">
        <v>1138</v>
      </c>
    </row>
    <row r="64" s="90" customFormat="1" ht="156.75" customHeight="1" spans="1:10">
      <c r="A64" s="104" t="s">
        <v>1139</v>
      </c>
      <c r="B64" s="105" t="s">
        <v>1140</v>
      </c>
      <c r="C64" s="106"/>
      <c r="D64" s="106"/>
      <c r="E64" s="106"/>
      <c r="F64" s="107"/>
      <c r="G64" s="106"/>
      <c r="H64" s="107"/>
      <c r="I64" s="107"/>
      <c r="J64" s="115"/>
    </row>
    <row r="65" s="90" customFormat="1" ht="27.75" customHeight="1" spans="1:10">
      <c r="A65" s="108"/>
      <c r="B65" s="109"/>
      <c r="C65" s="110" t="s">
        <v>1024</v>
      </c>
      <c r="D65" s="110" t="s">
        <v>99</v>
      </c>
      <c r="E65" s="110" t="s">
        <v>99</v>
      </c>
      <c r="F65" s="111" t="s">
        <v>99</v>
      </c>
      <c r="G65" s="110" t="s">
        <v>99</v>
      </c>
      <c r="H65" s="111" t="s">
        <v>99</v>
      </c>
      <c r="I65" s="111" t="s">
        <v>99</v>
      </c>
      <c r="J65" s="116" t="s">
        <v>99</v>
      </c>
    </row>
    <row r="66" s="90" customFormat="1" ht="27.75" customHeight="1" spans="1:10">
      <c r="A66" s="108"/>
      <c r="B66" s="109"/>
      <c r="C66" s="110" t="s">
        <v>99</v>
      </c>
      <c r="D66" s="110" t="s">
        <v>1025</v>
      </c>
      <c r="E66" s="110" t="s">
        <v>99</v>
      </c>
      <c r="F66" s="111" t="s">
        <v>99</v>
      </c>
      <c r="G66" s="110" t="s">
        <v>99</v>
      </c>
      <c r="H66" s="111" t="s">
        <v>99</v>
      </c>
      <c r="I66" s="111" t="s">
        <v>99</v>
      </c>
      <c r="J66" s="116" t="s">
        <v>99</v>
      </c>
    </row>
    <row r="67" s="90" customFormat="1" ht="27.75" customHeight="1" spans="1:10">
      <c r="A67" s="108"/>
      <c r="B67" s="109"/>
      <c r="C67" s="110" t="s">
        <v>99</v>
      </c>
      <c r="D67" s="110" t="s">
        <v>99</v>
      </c>
      <c r="E67" s="110" t="s">
        <v>1141</v>
      </c>
      <c r="F67" s="111" t="s">
        <v>1027</v>
      </c>
      <c r="G67" s="110" t="s">
        <v>1142</v>
      </c>
      <c r="H67" s="111" t="s">
        <v>1143</v>
      </c>
      <c r="I67" s="111" t="s">
        <v>1030</v>
      </c>
      <c r="J67" s="116" t="s">
        <v>1144</v>
      </c>
    </row>
    <row r="68" s="90" customFormat="1" ht="27.75" customHeight="1" spans="1:10">
      <c r="A68" s="108"/>
      <c r="B68" s="109"/>
      <c r="C68" s="110" t="s">
        <v>99</v>
      </c>
      <c r="D68" s="110" t="s">
        <v>99</v>
      </c>
      <c r="E68" s="110" t="s">
        <v>1145</v>
      </c>
      <c r="F68" s="111" t="s">
        <v>1027</v>
      </c>
      <c r="G68" s="110" t="s">
        <v>1146</v>
      </c>
      <c r="H68" s="111" t="s">
        <v>1087</v>
      </c>
      <c r="I68" s="111" t="s">
        <v>1030</v>
      </c>
      <c r="J68" s="116" t="s">
        <v>1147</v>
      </c>
    </row>
    <row r="69" s="90" customFormat="1" ht="27.75" customHeight="1" spans="1:10">
      <c r="A69" s="108"/>
      <c r="B69" s="109"/>
      <c r="C69" s="110" t="s">
        <v>99</v>
      </c>
      <c r="D69" s="110" t="s">
        <v>99</v>
      </c>
      <c r="E69" s="110" t="s">
        <v>1148</v>
      </c>
      <c r="F69" s="111" t="s">
        <v>1027</v>
      </c>
      <c r="G69" s="110" t="s">
        <v>1149</v>
      </c>
      <c r="H69" s="111" t="s">
        <v>1143</v>
      </c>
      <c r="I69" s="111" t="s">
        <v>1030</v>
      </c>
      <c r="J69" s="116" t="s">
        <v>1150</v>
      </c>
    </row>
    <row r="70" s="90" customFormat="1" ht="27.75" customHeight="1" spans="1:10">
      <c r="A70" s="108"/>
      <c r="B70" s="109"/>
      <c r="C70" s="110" t="s">
        <v>1040</v>
      </c>
      <c r="D70" s="110" t="s">
        <v>99</v>
      </c>
      <c r="E70" s="110" t="s">
        <v>99</v>
      </c>
      <c r="F70" s="111" t="s">
        <v>99</v>
      </c>
      <c r="G70" s="110" t="s">
        <v>99</v>
      </c>
      <c r="H70" s="111" t="s">
        <v>99</v>
      </c>
      <c r="I70" s="111" t="s">
        <v>99</v>
      </c>
      <c r="J70" s="116" t="s">
        <v>99</v>
      </c>
    </row>
    <row r="71" s="90" customFormat="1" ht="27.75" customHeight="1" spans="1:10">
      <c r="A71" s="108"/>
      <c r="B71" s="109"/>
      <c r="C71" s="110" t="s">
        <v>99</v>
      </c>
      <c r="D71" s="110" t="s">
        <v>1041</v>
      </c>
      <c r="E71" s="110" t="s">
        <v>99</v>
      </c>
      <c r="F71" s="111" t="s">
        <v>99</v>
      </c>
      <c r="G71" s="110" t="s">
        <v>99</v>
      </c>
      <c r="H71" s="111" t="s">
        <v>99</v>
      </c>
      <c r="I71" s="111" t="s">
        <v>99</v>
      </c>
      <c r="J71" s="116" t="s">
        <v>99</v>
      </c>
    </row>
    <row r="72" s="90" customFormat="1" ht="27.75" customHeight="1" spans="1:10">
      <c r="A72" s="108"/>
      <c r="B72" s="109"/>
      <c r="C72" s="110" t="s">
        <v>99</v>
      </c>
      <c r="D72" s="110" t="s">
        <v>99</v>
      </c>
      <c r="E72" s="110" t="s">
        <v>1151</v>
      </c>
      <c r="F72" s="111" t="s">
        <v>1043</v>
      </c>
      <c r="G72" s="110" t="s">
        <v>1152</v>
      </c>
      <c r="H72" s="111" t="s">
        <v>1035</v>
      </c>
      <c r="I72" s="111" t="s">
        <v>1030</v>
      </c>
      <c r="J72" s="116" t="s">
        <v>1153</v>
      </c>
    </row>
    <row r="73" s="90" customFormat="1" ht="27.75" customHeight="1" spans="1:10">
      <c r="A73" s="108"/>
      <c r="B73" s="109"/>
      <c r="C73" s="110" t="s">
        <v>99</v>
      </c>
      <c r="D73" s="110" t="s">
        <v>99</v>
      </c>
      <c r="E73" s="110" t="s">
        <v>1154</v>
      </c>
      <c r="F73" s="111" t="s">
        <v>1043</v>
      </c>
      <c r="G73" s="110" t="s">
        <v>1152</v>
      </c>
      <c r="H73" s="111" t="s">
        <v>1035</v>
      </c>
      <c r="I73" s="111" t="s">
        <v>1030</v>
      </c>
      <c r="J73" s="116" t="s">
        <v>1155</v>
      </c>
    </row>
    <row r="74" s="90" customFormat="1" ht="27.75" customHeight="1" spans="1:10">
      <c r="A74" s="108"/>
      <c r="B74" s="109"/>
      <c r="C74" s="110" t="s">
        <v>1046</v>
      </c>
      <c r="D74" s="110" t="s">
        <v>99</v>
      </c>
      <c r="E74" s="110" t="s">
        <v>99</v>
      </c>
      <c r="F74" s="111" t="s">
        <v>99</v>
      </c>
      <c r="G74" s="110" t="s">
        <v>99</v>
      </c>
      <c r="H74" s="111" t="s">
        <v>99</v>
      </c>
      <c r="I74" s="111" t="s">
        <v>99</v>
      </c>
      <c r="J74" s="116" t="s">
        <v>99</v>
      </c>
    </row>
    <row r="75" s="90" customFormat="1" ht="27.75" customHeight="1" spans="1:10">
      <c r="A75" s="108"/>
      <c r="B75" s="109"/>
      <c r="C75" s="110" t="s">
        <v>99</v>
      </c>
      <c r="D75" s="110" t="s">
        <v>1047</v>
      </c>
      <c r="E75" s="110" t="s">
        <v>99</v>
      </c>
      <c r="F75" s="111" t="s">
        <v>99</v>
      </c>
      <c r="G75" s="110" t="s">
        <v>99</v>
      </c>
      <c r="H75" s="111" t="s">
        <v>99</v>
      </c>
      <c r="I75" s="111" t="s">
        <v>99</v>
      </c>
      <c r="J75" s="116" t="s">
        <v>99</v>
      </c>
    </row>
    <row r="76" s="90" customFormat="1" ht="27.75" customHeight="1" spans="1:10">
      <c r="A76" s="112"/>
      <c r="B76" s="113"/>
      <c r="C76" s="110" t="s">
        <v>99</v>
      </c>
      <c r="D76" s="110" t="s">
        <v>99</v>
      </c>
      <c r="E76" s="110" t="s">
        <v>1156</v>
      </c>
      <c r="F76" s="111" t="s">
        <v>1043</v>
      </c>
      <c r="G76" s="110" t="s">
        <v>1152</v>
      </c>
      <c r="H76" s="111" t="s">
        <v>1035</v>
      </c>
      <c r="I76" s="111" t="s">
        <v>1030</v>
      </c>
      <c r="J76" s="116" t="s">
        <v>1157</v>
      </c>
    </row>
    <row r="77" s="90" customFormat="1" ht="156.75" customHeight="1" spans="1:10">
      <c r="A77" s="104" t="s">
        <v>1158</v>
      </c>
      <c r="B77" s="105" t="s">
        <v>1159</v>
      </c>
      <c r="C77" s="106"/>
      <c r="D77" s="106"/>
      <c r="E77" s="106"/>
      <c r="F77" s="107"/>
      <c r="G77" s="106"/>
      <c r="H77" s="107"/>
      <c r="I77" s="107"/>
      <c r="J77" s="115"/>
    </row>
    <row r="78" s="90" customFormat="1" ht="27.75" customHeight="1" spans="1:10">
      <c r="A78" s="108"/>
      <c r="B78" s="109"/>
      <c r="C78" s="110" t="s">
        <v>1024</v>
      </c>
      <c r="D78" s="110" t="s">
        <v>99</v>
      </c>
      <c r="E78" s="110" t="s">
        <v>99</v>
      </c>
      <c r="F78" s="111" t="s">
        <v>99</v>
      </c>
      <c r="G78" s="110" t="s">
        <v>99</v>
      </c>
      <c r="H78" s="111" t="s">
        <v>99</v>
      </c>
      <c r="I78" s="111" t="s">
        <v>99</v>
      </c>
      <c r="J78" s="116" t="s">
        <v>99</v>
      </c>
    </row>
    <row r="79" s="90" customFormat="1" ht="27.75" customHeight="1" spans="1:10">
      <c r="A79" s="108"/>
      <c r="B79" s="109"/>
      <c r="C79" s="110" t="s">
        <v>99</v>
      </c>
      <c r="D79" s="110" t="s">
        <v>1025</v>
      </c>
      <c r="E79" s="110" t="s">
        <v>99</v>
      </c>
      <c r="F79" s="111" t="s">
        <v>99</v>
      </c>
      <c r="G79" s="110" t="s">
        <v>99</v>
      </c>
      <c r="H79" s="111" t="s">
        <v>99</v>
      </c>
      <c r="I79" s="111" t="s">
        <v>99</v>
      </c>
      <c r="J79" s="116" t="s">
        <v>99</v>
      </c>
    </row>
    <row r="80" s="90" customFormat="1" ht="27.75" customHeight="1" spans="1:10">
      <c r="A80" s="108"/>
      <c r="B80" s="109"/>
      <c r="C80" s="110" t="s">
        <v>99</v>
      </c>
      <c r="D80" s="110" t="s">
        <v>99</v>
      </c>
      <c r="E80" s="110" t="s">
        <v>1160</v>
      </c>
      <c r="F80" s="111" t="s">
        <v>1027</v>
      </c>
      <c r="G80" s="110" t="s">
        <v>1161</v>
      </c>
      <c r="H80" s="111" t="s">
        <v>1055</v>
      </c>
      <c r="I80" s="111" t="s">
        <v>1030</v>
      </c>
      <c r="J80" s="116" t="s">
        <v>1162</v>
      </c>
    </row>
    <row r="81" s="90" customFormat="1" ht="27.75" customHeight="1" spans="1:10">
      <c r="A81" s="108"/>
      <c r="B81" s="109"/>
      <c r="C81" s="110" t="s">
        <v>99</v>
      </c>
      <c r="D81" s="110" t="s">
        <v>99</v>
      </c>
      <c r="E81" s="110" t="s">
        <v>1163</v>
      </c>
      <c r="F81" s="111" t="s">
        <v>1027</v>
      </c>
      <c r="G81" s="110" t="s">
        <v>1164</v>
      </c>
      <c r="H81" s="111" t="s">
        <v>1055</v>
      </c>
      <c r="I81" s="111" t="s">
        <v>1030</v>
      </c>
      <c r="J81" s="116" t="s">
        <v>1165</v>
      </c>
    </row>
    <row r="82" s="90" customFormat="1" ht="27.75" customHeight="1" spans="1:10">
      <c r="A82" s="108"/>
      <c r="B82" s="109"/>
      <c r="C82" s="110" t="s">
        <v>99</v>
      </c>
      <c r="D82" s="110" t="s">
        <v>99</v>
      </c>
      <c r="E82" s="110" t="s">
        <v>1166</v>
      </c>
      <c r="F82" s="111" t="s">
        <v>1027</v>
      </c>
      <c r="G82" s="110" t="s">
        <v>1167</v>
      </c>
      <c r="H82" s="111" t="s">
        <v>1168</v>
      </c>
      <c r="I82" s="111" t="s">
        <v>1030</v>
      </c>
      <c r="J82" s="116" t="s">
        <v>1169</v>
      </c>
    </row>
    <row r="83" s="90" customFormat="1" ht="27.75" customHeight="1" spans="1:10">
      <c r="A83" s="108"/>
      <c r="B83" s="109"/>
      <c r="C83" s="110" t="s">
        <v>1040</v>
      </c>
      <c r="D83" s="110" t="s">
        <v>99</v>
      </c>
      <c r="E83" s="110" t="s">
        <v>99</v>
      </c>
      <c r="F83" s="111" t="s">
        <v>99</v>
      </c>
      <c r="G83" s="110" t="s">
        <v>99</v>
      </c>
      <c r="H83" s="111" t="s">
        <v>99</v>
      </c>
      <c r="I83" s="111" t="s">
        <v>99</v>
      </c>
      <c r="J83" s="116" t="s">
        <v>99</v>
      </c>
    </row>
    <row r="84" s="90" customFormat="1" ht="27.75" customHeight="1" spans="1:10">
      <c r="A84" s="108"/>
      <c r="B84" s="109"/>
      <c r="C84" s="110" t="s">
        <v>99</v>
      </c>
      <c r="D84" s="110" t="s">
        <v>1170</v>
      </c>
      <c r="E84" s="110" t="s">
        <v>99</v>
      </c>
      <c r="F84" s="111" t="s">
        <v>99</v>
      </c>
      <c r="G84" s="110" t="s">
        <v>99</v>
      </c>
      <c r="H84" s="111" t="s">
        <v>99</v>
      </c>
      <c r="I84" s="111" t="s">
        <v>99</v>
      </c>
      <c r="J84" s="116" t="s">
        <v>99</v>
      </c>
    </row>
    <row r="85" s="90" customFormat="1" ht="27.75" customHeight="1" spans="1:10">
      <c r="A85" s="108"/>
      <c r="B85" s="109"/>
      <c r="C85" s="110" t="s">
        <v>99</v>
      </c>
      <c r="D85" s="110" t="s">
        <v>99</v>
      </c>
      <c r="E85" s="110" t="s">
        <v>1171</v>
      </c>
      <c r="F85" s="111" t="s">
        <v>1043</v>
      </c>
      <c r="G85" s="110" t="s">
        <v>1130</v>
      </c>
      <c r="H85" s="111" t="s">
        <v>1035</v>
      </c>
      <c r="I85" s="111" t="s">
        <v>1030</v>
      </c>
      <c r="J85" s="116" t="s">
        <v>1172</v>
      </c>
    </row>
    <row r="86" s="90" customFormat="1" ht="27.75" customHeight="1" spans="1:10">
      <c r="A86" s="108"/>
      <c r="B86" s="109"/>
      <c r="C86" s="110" t="s">
        <v>99</v>
      </c>
      <c r="D86" s="110" t="s">
        <v>1041</v>
      </c>
      <c r="E86" s="110" t="s">
        <v>99</v>
      </c>
      <c r="F86" s="111" t="s">
        <v>99</v>
      </c>
      <c r="G86" s="110" t="s">
        <v>99</v>
      </c>
      <c r="H86" s="111" t="s">
        <v>99</v>
      </c>
      <c r="I86" s="111" t="s">
        <v>99</v>
      </c>
      <c r="J86" s="116" t="s">
        <v>99</v>
      </c>
    </row>
    <row r="87" s="90" customFormat="1" ht="27.75" customHeight="1" spans="1:10">
      <c r="A87" s="108"/>
      <c r="B87" s="109"/>
      <c r="C87" s="110" t="s">
        <v>99</v>
      </c>
      <c r="D87" s="110" t="s">
        <v>99</v>
      </c>
      <c r="E87" s="110" t="s">
        <v>1173</v>
      </c>
      <c r="F87" s="111" t="s">
        <v>1043</v>
      </c>
      <c r="G87" s="110" t="s">
        <v>1095</v>
      </c>
      <c r="H87" s="111" t="s">
        <v>1035</v>
      </c>
      <c r="I87" s="111" t="s">
        <v>1030</v>
      </c>
      <c r="J87" s="116" t="s">
        <v>1174</v>
      </c>
    </row>
    <row r="88" s="90" customFormat="1" ht="27.75" customHeight="1" spans="1:10">
      <c r="A88" s="108"/>
      <c r="B88" s="109"/>
      <c r="C88" s="110" t="s">
        <v>1046</v>
      </c>
      <c r="D88" s="110" t="s">
        <v>99</v>
      </c>
      <c r="E88" s="110" t="s">
        <v>99</v>
      </c>
      <c r="F88" s="111" t="s">
        <v>99</v>
      </c>
      <c r="G88" s="110" t="s">
        <v>99</v>
      </c>
      <c r="H88" s="111" t="s">
        <v>99</v>
      </c>
      <c r="I88" s="111" t="s">
        <v>99</v>
      </c>
      <c r="J88" s="116" t="s">
        <v>99</v>
      </c>
    </row>
    <row r="89" s="90" customFormat="1" ht="27.75" customHeight="1" spans="1:10">
      <c r="A89" s="108"/>
      <c r="B89" s="109"/>
      <c r="C89" s="110" t="s">
        <v>99</v>
      </c>
      <c r="D89" s="110" t="s">
        <v>1047</v>
      </c>
      <c r="E89" s="110" t="s">
        <v>99</v>
      </c>
      <c r="F89" s="111" t="s">
        <v>99</v>
      </c>
      <c r="G89" s="110" t="s">
        <v>99</v>
      </c>
      <c r="H89" s="111" t="s">
        <v>99</v>
      </c>
      <c r="I89" s="111" t="s">
        <v>99</v>
      </c>
      <c r="J89" s="116" t="s">
        <v>99</v>
      </c>
    </row>
    <row r="90" s="90" customFormat="1" ht="27.75" customHeight="1" spans="1:10">
      <c r="A90" s="112"/>
      <c r="B90" s="113"/>
      <c r="C90" s="110" t="s">
        <v>99</v>
      </c>
      <c r="D90" s="110" t="s">
        <v>99</v>
      </c>
      <c r="E90" s="110" t="s">
        <v>1103</v>
      </c>
      <c r="F90" s="111" t="s">
        <v>1043</v>
      </c>
      <c r="G90" s="110" t="s">
        <v>1095</v>
      </c>
      <c r="H90" s="111" t="s">
        <v>1035</v>
      </c>
      <c r="I90" s="111" t="s">
        <v>1030</v>
      </c>
      <c r="J90" s="116" t="s">
        <v>1175</v>
      </c>
    </row>
    <row r="91" s="90" customFormat="1" ht="156.75" customHeight="1" spans="1:10">
      <c r="A91" s="104" t="s">
        <v>1176</v>
      </c>
      <c r="B91" s="105" t="s">
        <v>1177</v>
      </c>
      <c r="C91" s="106"/>
      <c r="D91" s="106"/>
      <c r="E91" s="106"/>
      <c r="F91" s="107"/>
      <c r="G91" s="106"/>
      <c r="H91" s="107"/>
      <c r="I91" s="107"/>
      <c r="J91" s="115"/>
    </row>
    <row r="92" s="90" customFormat="1" ht="27.75" customHeight="1" spans="1:10">
      <c r="A92" s="108"/>
      <c r="B92" s="109"/>
      <c r="C92" s="110" t="s">
        <v>1024</v>
      </c>
      <c r="D92" s="110" t="s">
        <v>99</v>
      </c>
      <c r="E92" s="110" t="s">
        <v>99</v>
      </c>
      <c r="F92" s="111" t="s">
        <v>99</v>
      </c>
      <c r="G92" s="110" t="s">
        <v>99</v>
      </c>
      <c r="H92" s="111" t="s">
        <v>99</v>
      </c>
      <c r="I92" s="111" t="s">
        <v>99</v>
      </c>
      <c r="J92" s="116" t="s">
        <v>99</v>
      </c>
    </row>
    <row r="93" s="90" customFormat="1" ht="27.75" customHeight="1" spans="1:10">
      <c r="A93" s="108"/>
      <c r="B93" s="109"/>
      <c r="C93" s="110" t="s">
        <v>99</v>
      </c>
      <c r="D93" s="110" t="s">
        <v>1025</v>
      </c>
      <c r="E93" s="110" t="s">
        <v>99</v>
      </c>
      <c r="F93" s="111" t="s">
        <v>99</v>
      </c>
      <c r="G93" s="110" t="s">
        <v>99</v>
      </c>
      <c r="H93" s="111" t="s">
        <v>99</v>
      </c>
      <c r="I93" s="111" t="s">
        <v>99</v>
      </c>
      <c r="J93" s="116" t="s">
        <v>99</v>
      </c>
    </row>
    <row r="94" s="90" customFormat="1" ht="27.75" customHeight="1" spans="1:10">
      <c r="A94" s="108"/>
      <c r="B94" s="109"/>
      <c r="C94" s="110" t="s">
        <v>99</v>
      </c>
      <c r="D94" s="110" t="s">
        <v>99</v>
      </c>
      <c r="E94" s="110" t="s">
        <v>1178</v>
      </c>
      <c r="F94" s="111" t="s">
        <v>1043</v>
      </c>
      <c r="G94" s="110" t="s">
        <v>1179</v>
      </c>
      <c r="H94" s="111" t="s">
        <v>1180</v>
      </c>
      <c r="I94" s="111" t="s">
        <v>1030</v>
      </c>
      <c r="J94" s="116" t="s">
        <v>1181</v>
      </c>
    </row>
    <row r="95" s="90" customFormat="1" ht="27.75" customHeight="1" spans="1:10">
      <c r="A95" s="108"/>
      <c r="B95" s="109"/>
      <c r="C95" s="110" t="s">
        <v>99</v>
      </c>
      <c r="D95" s="110" t="s">
        <v>99</v>
      </c>
      <c r="E95" s="110" t="s">
        <v>1182</v>
      </c>
      <c r="F95" s="111" t="s">
        <v>1043</v>
      </c>
      <c r="G95" s="110" t="s">
        <v>1183</v>
      </c>
      <c r="H95" s="111" t="s">
        <v>1070</v>
      </c>
      <c r="I95" s="111" t="s">
        <v>1030</v>
      </c>
      <c r="J95" s="116" t="s">
        <v>1184</v>
      </c>
    </row>
    <row r="96" s="90" customFormat="1" ht="27.75" customHeight="1" spans="1:10">
      <c r="A96" s="108"/>
      <c r="B96" s="109"/>
      <c r="C96" s="110" t="s">
        <v>1040</v>
      </c>
      <c r="D96" s="110" t="s">
        <v>99</v>
      </c>
      <c r="E96" s="110" t="s">
        <v>99</v>
      </c>
      <c r="F96" s="111" t="s">
        <v>99</v>
      </c>
      <c r="G96" s="110" t="s">
        <v>99</v>
      </c>
      <c r="H96" s="111" t="s">
        <v>99</v>
      </c>
      <c r="I96" s="111" t="s">
        <v>99</v>
      </c>
      <c r="J96" s="116" t="s">
        <v>99</v>
      </c>
    </row>
    <row r="97" s="90" customFormat="1" ht="27.75" customHeight="1" spans="1:10">
      <c r="A97" s="108"/>
      <c r="B97" s="109"/>
      <c r="C97" s="110" t="s">
        <v>99</v>
      </c>
      <c r="D97" s="110" t="s">
        <v>1041</v>
      </c>
      <c r="E97" s="110" t="s">
        <v>99</v>
      </c>
      <c r="F97" s="111" t="s">
        <v>99</v>
      </c>
      <c r="G97" s="110" t="s">
        <v>99</v>
      </c>
      <c r="H97" s="111" t="s">
        <v>99</v>
      </c>
      <c r="I97" s="111" t="s">
        <v>99</v>
      </c>
      <c r="J97" s="116" t="s">
        <v>99</v>
      </c>
    </row>
    <row r="98" s="90" customFormat="1" ht="27.75" customHeight="1" spans="1:10">
      <c r="A98" s="108"/>
      <c r="B98" s="109"/>
      <c r="C98" s="110" t="s">
        <v>99</v>
      </c>
      <c r="D98" s="110" t="s">
        <v>99</v>
      </c>
      <c r="E98" s="110" t="s">
        <v>1185</v>
      </c>
      <c r="F98" s="111" t="s">
        <v>1043</v>
      </c>
      <c r="G98" s="110" t="s">
        <v>1152</v>
      </c>
      <c r="H98" s="111" t="s">
        <v>1035</v>
      </c>
      <c r="I98" s="111" t="s">
        <v>1030</v>
      </c>
      <c r="J98" s="116" t="s">
        <v>1186</v>
      </c>
    </row>
    <row r="99" s="90" customFormat="1" ht="27.75" customHeight="1" spans="1:10">
      <c r="A99" s="108"/>
      <c r="B99" s="109"/>
      <c r="C99" s="110" t="s">
        <v>99</v>
      </c>
      <c r="D99" s="110" t="s">
        <v>99</v>
      </c>
      <c r="E99" s="110" t="s">
        <v>1187</v>
      </c>
      <c r="F99" s="111" t="s">
        <v>1043</v>
      </c>
      <c r="G99" s="110" t="s">
        <v>1142</v>
      </c>
      <c r="H99" s="111" t="s">
        <v>1035</v>
      </c>
      <c r="I99" s="111" t="s">
        <v>1030</v>
      </c>
      <c r="J99" s="116" t="s">
        <v>1188</v>
      </c>
    </row>
    <row r="100" s="90" customFormat="1" ht="27.75" customHeight="1" spans="1:10">
      <c r="A100" s="108"/>
      <c r="B100" s="109"/>
      <c r="C100" s="110" t="s">
        <v>99</v>
      </c>
      <c r="D100" s="110" t="s">
        <v>99</v>
      </c>
      <c r="E100" s="110" t="s">
        <v>1189</v>
      </c>
      <c r="F100" s="111" t="s">
        <v>1043</v>
      </c>
      <c r="G100" s="110" t="s">
        <v>1130</v>
      </c>
      <c r="H100" s="111" t="s">
        <v>1035</v>
      </c>
      <c r="I100" s="111" t="s">
        <v>1030</v>
      </c>
      <c r="J100" s="116" t="s">
        <v>1190</v>
      </c>
    </row>
    <row r="101" s="90" customFormat="1" ht="27.75" customHeight="1" spans="1:10">
      <c r="A101" s="108"/>
      <c r="B101" s="109"/>
      <c r="C101" s="110" t="s">
        <v>99</v>
      </c>
      <c r="D101" s="110" t="s">
        <v>1099</v>
      </c>
      <c r="E101" s="110" t="s">
        <v>99</v>
      </c>
      <c r="F101" s="111" t="s">
        <v>99</v>
      </c>
      <c r="G101" s="110" t="s">
        <v>99</v>
      </c>
      <c r="H101" s="111" t="s">
        <v>99</v>
      </c>
      <c r="I101" s="111" t="s">
        <v>99</v>
      </c>
      <c r="J101" s="116" t="s">
        <v>99</v>
      </c>
    </row>
    <row r="102" s="90" customFormat="1" ht="27.75" customHeight="1" spans="1:10">
      <c r="A102" s="108"/>
      <c r="B102" s="109"/>
      <c r="C102" s="110" t="s">
        <v>99</v>
      </c>
      <c r="D102" s="110" t="s">
        <v>99</v>
      </c>
      <c r="E102" s="110" t="s">
        <v>1191</v>
      </c>
      <c r="F102" s="111" t="s">
        <v>1043</v>
      </c>
      <c r="G102" s="110" t="s">
        <v>1152</v>
      </c>
      <c r="H102" s="111" t="s">
        <v>1035</v>
      </c>
      <c r="I102" s="111" t="s">
        <v>1030</v>
      </c>
      <c r="J102" s="116" t="s">
        <v>1192</v>
      </c>
    </row>
    <row r="103" s="90" customFormat="1" ht="27.75" customHeight="1" spans="1:10">
      <c r="A103" s="108"/>
      <c r="B103" s="109"/>
      <c r="C103" s="110" t="s">
        <v>1046</v>
      </c>
      <c r="D103" s="110" t="s">
        <v>99</v>
      </c>
      <c r="E103" s="110" t="s">
        <v>99</v>
      </c>
      <c r="F103" s="111" t="s">
        <v>99</v>
      </c>
      <c r="G103" s="110" t="s">
        <v>99</v>
      </c>
      <c r="H103" s="111" t="s">
        <v>99</v>
      </c>
      <c r="I103" s="111" t="s">
        <v>99</v>
      </c>
      <c r="J103" s="116" t="s">
        <v>99</v>
      </c>
    </row>
    <row r="104" s="90" customFormat="1" ht="27.75" customHeight="1" spans="1:10">
      <c r="A104" s="108"/>
      <c r="B104" s="109"/>
      <c r="C104" s="110" t="s">
        <v>99</v>
      </c>
      <c r="D104" s="110" t="s">
        <v>1047</v>
      </c>
      <c r="E104" s="110" t="s">
        <v>99</v>
      </c>
      <c r="F104" s="111" t="s">
        <v>99</v>
      </c>
      <c r="G104" s="110" t="s">
        <v>99</v>
      </c>
      <c r="H104" s="111" t="s">
        <v>99</v>
      </c>
      <c r="I104" s="111" t="s">
        <v>99</v>
      </c>
      <c r="J104" s="116" t="s">
        <v>99</v>
      </c>
    </row>
    <row r="105" s="90" customFormat="1" ht="27.75" customHeight="1" spans="1:10">
      <c r="A105" s="112"/>
      <c r="B105" s="113"/>
      <c r="C105" s="110" t="s">
        <v>99</v>
      </c>
      <c r="D105" s="110" t="s">
        <v>99</v>
      </c>
      <c r="E105" s="110" t="s">
        <v>1103</v>
      </c>
      <c r="F105" s="111" t="s">
        <v>1027</v>
      </c>
      <c r="G105" s="110" t="s">
        <v>1152</v>
      </c>
      <c r="H105" s="111" t="s">
        <v>1035</v>
      </c>
      <c r="I105" s="111" t="s">
        <v>1030</v>
      </c>
      <c r="J105" s="116" t="s">
        <v>1193</v>
      </c>
    </row>
    <row r="106" s="90" customFormat="1" ht="156.75" customHeight="1" spans="1:10">
      <c r="A106" s="104" t="s">
        <v>1194</v>
      </c>
      <c r="B106" s="105" t="s">
        <v>1195</v>
      </c>
      <c r="C106" s="106"/>
      <c r="D106" s="106"/>
      <c r="E106" s="106"/>
      <c r="F106" s="107"/>
      <c r="G106" s="106"/>
      <c r="H106" s="107"/>
      <c r="I106" s="107"/>
      <c r="J106" s="115"/>
    </row>
    <row r="107" s="90" customFormat="1" ht="27.75" customHeight="1" spans="1:10">
      <c r="A107" s="108"/>
      <c r="B107" s="109"/>
      <c r="C107" s="110" t="s">
        <v>1024</v>
      </c>
      <c r="D107" s="110" t="s">
        <v>99</v>
      </c>
      <c r="E107" s="110" t="s">
        <v>99</v>
      </c>
      <c r="F107" s="111" t="s">
        <v>99</v>
      </c>
      <c r="G107" s="110" t="s">
        <v>99</v>
      </c>
      <c r="H107" s="111" t="s">
        <v>99</v>
      </c>
      <c r="I107" s="111" t="s">
        <v>99</v>
      </c>
      <c r="J107" s="116" t="s">
        <v>99</v>
      </c>
    </row>
    <row r="108" s="90" customFormat="1" ht="27.75" customHeight="1" spans="1:10">
      <c r="A108" s="108"/>
      <c r="B108" s="109"/>
      <c r="C108" s="110" t="s">
        <v>99</v>
      </c>
      <c r="D108" s="110" t="s">
        <v>1025</v>
      </c>
      <c r="E108" s="110" t="s">
        <v>99</v>
      </c>
      <c r="F108" s="111" t="s">
        <v>99</v>
      </c>
      <c r="G108" s="110" t="s">
        <v>99</v>
      </c>
      <c r="H108" s="111" t="s">
        <v>99</v>
      </c>
      <c r="I108" s="111" t="s">
        <v>99</v>
      </c>
      <c r="J108" s="116" t="s">
        <v>99</v>
      </c>
    </row>
    <row r="109" s="90" customFormat="1" ht="27.75" customHeight="1" spans="1:10">
      <c r="A109" s="108"/>
      <c r="B109" s="109"/>
      <c r="C109" s="110" t="s">
        <v>99</v>
      </c>
      <c r="D109" s="110" t="s">
        <v>99</v>
      </c>
      <c r="E109" s="110" t="s">
        <v>1196</v>
      </c>
      <c r="F109" s="111" t="s">
        <v>1027</v>
      </c>
      <c r="G109" s="110" t="s">
        <v>1197</v>
      </c>
      <c r="H109" s="111" t="s">
        <v>1055</v>
      </c>
      <c r="I109" s="111" t="s">
        <v>1030</v>
      </c>
      <c r="J109" s="116" t="s">
        <v>1198</v>
      </c>
    </row>
    <row r="110" s="90" customFormat="1" ht="27.75" customHeight="1" spans="1:10">
      <c r="A110" s="108"/>
      <c r="B110" s="109"/>
      <c r="C110" s="110" t="s">
        <v>99</v>
      </c>
      <c r="D110" s="110" t="s">
        <v>99</v>
      </c>
      <c r="E110" s="110" t="s">
        <v>1199</v>
      </c>
      <c r="F110" s="111" t="s">
        <v>1027</v>
      </c>
      <c r="G110" s="110" t="s">
        <v>1200</v>
      </c>
      <c r="H110" s="111" t="s">
        <v>1201</v>
      </c>
      <c r="I110" s="111" t="s">
        <v>1030</v>
      </c>
      <c r="J110" s="116" t="s">
        <v>1202</v>
      </c>
    </row>
    <row r="111" s="90" customFormat="1" ht="27.75" customHeight="1" spans="1:10">
      <c r="A111" s="108"/>
      <c r="B111" s="109"/>
      <c r="C111" s="110" t="s">
        <v>99</v>
      </c>
      <c r="D111" s="110" t="s">
        <v>99</v>
      </c>
      <c r="E111" s="110" t="s">
        <v>1203</v>
      </c>
      <c r="F111" s="111" t="s">
        <v>1043</v>
      </c>
      <c r="G111" s="110" t="s">
        <v>1204</v>
      </c>
      <c r="H111" s="111" t="s">
        <v>1062</v>
      </c>
      <c r="I111" s="111" t="s">
        <v>1030</v>
      </c>
      <c r="J111" s="116" t="s">
        <v>1205</v>
      </c>
    </row>
    <row r="112" s="90" customFormat="1" ht="27.75" customHeight="1" spans="1:10">
      <c r="A112" s="108"/>
      <c r="B112" s="109"/>
      <c r="C112" s="110" t="s">
        <v>99</v>
      </c>
      <c r="D112" s="110" t="s">
        <v>1032</v>
      </c>
      <c r="E112" s="110" t="s">
        <v>99</v>
      </c>
      <c r="F112" s="111" t="s">
        <v>99</v>
      </c>
      <c r="G112" s="110" t="s">
        <v>99</v>
      </c>
      <c r="H112" s="111" t="s">
        <v>99</v>
      </c>
      <c r="I112" s="111" t="s">
        <v>99</v>
      </c>
      <c r="J112" s="116" t="s">
        <v>99</v>
      </c>
    </row>
    <row r="113" s="90" customFormat="1" ht="27.75" customHeight="1" spans="1:10">
      <c r="A113" s="108"/>
      <c r="B113" s="109"/>
      <c r="C113" s="110" t="s">
        <v>99</v>
      </c>
      <c r="D113" s="110" t="s">
        <v>99</v>
      </c>
      <c r="E113" s="110" t="s">
        <v>1206</v>
      </c>
      <c r="F113" s="111" t="s">
        <v>1043</v>
      </c>
      <c r="G113" s="110" t="s">
        <v>1095</v>
      </c>
      <c r="H113" s="111" t="s">
        <v>1035</v>
      </c>
      <c r="I113" s="111" t="s">
        <v>1030</v>
      </c>
      <c r="J113" s="116" t="s">
        <v>1207</v>
      </c>
    </row>
    <row r="114" s="90" customFormat="1" ht="27.75" customHeight="1" spans="1:10">
      <c r="A114" s="108"/>
      <c r="B114" s="109"/>
      <c r="C114" s="110" t="s">
        <v>1040</v>
      </c>
      <c r="D114" s="110" t="s">
        <v>99</v>
      </c>
      <c r="E114" s="110" t="s">
        <v>99</v>
      </c>
      <c r="F114" s="111" t="s">
        <v>99</v>
      </c>
      <c r="G114" s="110" t="s">
        <v>99</v>
      </c>
      <c r="H114" s="111" t="s">
        <v>99</v>
      </c>
      <c r="I114" s="111" t="s">
        <v>99</v>
      </c>
      <c r="J114" s="116" t="s">
        <v>99</v>
      </c>
    </row>
    <row r="115" s="90" customFormat="1" ht="27.75" customHeight="1" spans="1:10">
      <c r="A115" s="108"/>
      <c r="B115" s="109"/>
      <c r="C115" s="110" t="s">
        <v>99</v>
      </c>
      <c r="D115" s="110" t="s">
        <v>1041</v>
      </c>
      <c r="E115" s="110" t="s">
        <v>99</v>
      </c>
      <c r="F115" s="111" t="s">
        <v>99</v>
      </c>
      <c r="G115" s="110" t="s">
        <v>99</v>
      </c>
      <c r="H115" s="111" t="s">
        <v>99</v>
      </c>
      <c r="I115" s="111" t="s">
        <v>99</v>
      </c>
      <c r="J115" s="116" t="s">
        <v>99</v>
      </c>
    </row>
    <row r="116" s="90" customFormat="1" ht="27.75" customHeight="1" spans="1:10">
      <c r="A116" s="108"/>
      <c r="B116" s="109"/>
      <c r="C116" s="110" t="s">
        <v>99</v>
      </c>
      <c r="D116" s="110" t="s">
        <v>99</v>
      </c>
      <c r="E116" s="110" t="s">
        <v>1208</v>
      </c>
      <c r="F116" s="111" t="s">
        <v>1043</v>
      </c>
      <c r="G116" s="110" t="s">
        <v>1209</v>
      </c>
      <c r="H116" s="111" t="s">
        <v>1035</v>
      </c>
      <c r="I116" s="111" t="s">
        <v>1030</v>
      </c>
      <c r="J116" s="116" t="s">
        <v>1210</v>
      </c>
    </row>
    <row r="117" s="90" customFormat="1" ht="27.75" customHeight="1" spans="1:10">
      <c r="A117" s="108"/>
      <c r="B117" s="109"/>
      <c r="C117" s="110" t="s">
        <v>99</v>
      </c>
      <c r="D117" s="110" t="s">
        <v>99</v>
      </c>
      <c r="E117" s="110" t="s">
        <v>1211</v>
      </c>
      <c r="F117" s="111" t="s">
        <v>1043</v>
      </c>
      <c r="G117" s="110" t="s">
        <v>1152</v>
      </c>
      <c r="H117" s="111" t="s">
        <v>1035</v>
      </c>
      <c r="I117" s="111" t="s">
        <v>1030</v>
      </c>
      <c r="J117" s="116" t="s">
        <v>1212</v>
      </c>
    </row>
    <row r="118" s="90" customFormat="1" ht="27.75" customHeight="1" spans="1:10">
      <c r="A118" s="108"/>
      <c r="B118" s="109"/>
      <c r="C118" s="110" t="s">
        <v>1046</v>
      </c>
      <c r="D118" s="110" t="s">
        <v>99</v>
      </c>
      <c r="E118" s="110" t="s">
        <v>99</v>
      </c>
      <c r="F118" s="111" t="s">
        <v>99</v>
      </c>
      <c r="G118" s="110" t="s">
        <v>99</v>
      </c>
      <c r="H118" s="111" t="s">
        <v>99</v>
      </c>
      <c r="I118" s="111" t="s">
        <v>99</v>
      </c>
      <c r="J118" s="116" t="s">
        <v>99</v>
      </c>
    </row>
    <row r="119" s="90" customFormat="1" ht="27.75" customHeight="1" spans="1:10">
      <c r="A119" s="108"/>
      <c r="B119" s="109"/>
      <c r="C119" s="110" t="s">
        <v>99</v>
      </c>
      <c r="D119" s="110" t="s">
        <v>1047</v>
      </c>
      <c r="E119" s="110" t="s">
        <v>99</v>
      </c>
      <c r="F119" s="111" t="s">
        <v>99</v>
      </c>
      <c r="G119" s="110" t="s">
        <v>99</v>
      </c>
      <c r="H119" s="111" t="s">
        <v>99</v>
      </c>
      <c r="I119" s="111" t="s">
        <v>99</v>
      </c>
      <c r="J119" s="116" t="s">
        <v>99</v>
      </c>
    </row>
    <row r="120" s="90" customFormat="1" ht="27.75" customHeight="1" spans="1:10">
      <c r="A120" s="112"/>
      <c r="B120" s="113"/>
      <c r="C120" s="110" t="s">
        <v>99</v>
      </c>
      <c r="D120" s="110" t="s">
        <v>99</v>
      </c>
      <c r="E120" s="110" t="s">
        <v>1213</v>
      </c>
      <c r="F120" s="111" t="s">
        <v>1043</v>
      </c>
      <c r="G120" s="110" t="s">
        <v>1214</v>
      </c>
      <c r="H120" s="111" t="s">
        <v>1035</v>
      </c>
      <c r="I120" s="111" t="s">
        <v>1092</v>
      </c>
      <c r="J120" s="116" t="s">
        <v>1215</v>
      </c>
    </row>
    <row r="121" s="90" customFormat="1" ht="156.75" customHeight="1" spans="1:10">
      <c r="A121" s="104" t="s">
        <v>1216</v>
      </c>
      <c r="B121" s="105" t="s">
        <v>1217</v>
      </c>
      <c r="C121" s="106"/>
      <c r="D121" s="106"/>
      <c r="E121" s="106"/>
      <c r="F121" s="107"/>
      <c r="G121" s="106"/>
      <c r="H121" s="107"/>
      <c r="I121" s="107"/>
      <c r="J121" s="115"/>
    </row>
    <row r="122" s="90" customFormat="1" ht="27.75" customHeight="1" spans="1:10">
      <c r="A122" s="108"/>
      <c r="B122" s="109"/>
      <c r="C122" s="110" t="s">
        <v>1024</v>
      </c>
      <c r="D122" s="110" t="s">
        <v>99</v>
      </c>
      <c r="E122" s="110" t="s">
        <v>99</v>
      </c>
      <c r="F122" s="111" t="s">
        <v>99</v>
      </c>
      <c r="G122" s="110" t="s">
        <v>99</v>
      </c>
      <c r="H122" s="111" t="s">
        <v>99</v>
      </c>
      <c r="I122" s="111" t="s">
        <v>99</v>
      </c>
      <c r="J122" s="116" t="s">
        <v>99</v>
      </c>
    </row>
    <row r="123" s="90" customFormat="1" ht="27.75" customHeight="1" spans="1:10">
      <c r="A123" s="108"/>
      <c r="B123" s="109"/>
      <c r="C123" s="110" t="s">
        <v>99</v>
      </c>
      <c r="D123" s="110" t="s">
        <v>1025</v>
      </c>
      <c r="E123" s="110" t="s">
        <v>99</v>
      </c>
      <c r="F123" s="111" t="s">
        <v>99</v>
      </c>
      <c r="G123" s="110" t="s">
        <v>99</v>
      </c>
      <c r="H123" s="111" t="s">
        <v>99</v>
      </c>
      <c r="I123" s="111" t="s">
        <v>99</v>
      </c>
      <c r="J123" s="116" t="s">
        <v>99</v>
      </c>
    </row>
    <row r="124" s="90" customFormat="1" ht="27.75" customHeight="1" spans="1:10">
      <c r="A124" s="108"/>
      <c r="B124" s="109"/>
      <c r="C124" s="110" t="s">
        <v>99</v>
      </c>
      <c r="D124" s="110" t="s">
        <v>99</v>
      </c>
      <c r="E124" s="110" t="s">
        <v>1218</v>
      </c>
      <c r="F124" s="111" t="s">
        <v>1043</v>
      </c>
      <c r="G124" s="110" t="s">
        <v>1219</v>
      </c>
      <c r="H124" s="111" t="s">
        <v>1220</v>
      </c>
      <c r="I124" s="111" t="s">
        <v>1030</v>
      </c>
      <c r="J124" s="116" t="s">
        <v>1221</v>
      </c>
    </row>
    <row r="125" s="90" customFormat="1" ht="27.75" customHeight="1" spans="1:10">
      <c r="A125" s="108"/>
      <c r="B125" s="109"/>
      <c r="C125" s="110" t="s">
        <v>99</v>
      </c>
      <c r="D125" s="110" t="s">
        <v>99</v>
      </c>
      <c r="E125" s="110" t="s">
        <v>1222</v>
      </c>
      <c r="F125" s="111" t="s">
        <v>1043</v>
      </c>
      <c r="G125" s="110" t="s">
        <v>1223</v>
      </c>
      <c r="H125" s="111" t="s">
        <v>1224</v>
      </c>
      <c r="I125" s="111" t="s">
        <v>1030</v>
      </c>
      <c r="J125" s="116" t="s">
        <v>1225</v>
      </c>
    </row>
    <row r="126" s="90" customFormat="1" ht="27.75" customHeight="1" spans="1:10">
      <c r="A126" s="108"/>
      <c r="B126" s="109"/>
      <c r="C126" s="110" t="s">
        <v>99</v>
      </c>
      <c r="D126" s="110" t="s">
        <v>1032</v>
      </c>
      <c r="E126" s="110" t="s">
        <v>99</v>
      </c>
      <c r="F126" s="111" t="s">
        <v>99</v>
      </c>
      <c r="G126" s="110" t="s">
        <v>99</v>
      </c>
      <c r="H126" s="111" t="s">
        <v>99</v>
      </c>
      <c r="I126" s="111" t="s">
        <v>99</v>
      </c>
      <c r="J126" s="116" t="s">
        <v>99</v>
      </c>
    </row>
    <row r="127" s="90" customFormat="1" ht="27.75" customHeight="1" spans="1:10">
      <c r="A127" s="108"/>
      <c r="B127" s="109"/>
      <c r="C127" s="110" t="s">
        <v>99</v>
      </c>
      <c r="D127" s="110" t="s">
        <v>99</v>
      </c>
      <c r="E127" s="110" t="s">
        <v>1226</v>
      </c>
      <c r="F127" s="111" t="s">
        <v>1043</v>
      </c>
      <c r="G127" s="110" t="s">
        <v>1034</v>
      </c>
      <c r="H127" s="111" t="s">
        <v>1035</v>
      </c>
      <c r="I127" s="111" t="s">
        <v>1030</v>
      </c>
      <c r="J127" s="116" t="s">
        <v>1227</v>
      </c>
    </row>
    <row r="128" s="90" customFormat="1" ht="27.75" customHeight="1" spans="1:10">
      <c r="A128" s="108"/>
      <c r="B128" s="109"/>
      <c r="C128" s="110" t="s">
        <v>1040</v>
      </c>
      <c r="D128" s="110" t="s">
        <v>99</v>
      </c>
      <c r="E128" s="110" t="s">
        <v>99</v>
      </c>
      <c r="F128" s="111" t="s">
        <v>99</v>
      </c>
      <c r="G128" s="110" t="s">
        <v>99</v>
      </c>
      <c r="H128" s="111" t="s">
        <v>99</v>
      </c>
      <c r="I128" s="111" t="s">
        <v>99</v>
      </c>
      <c r="J128" s="116" t="s">
        <v>99</v>
      </c>
    </row>
    <row r="129" s="90" customFormat="1" ht="27.75" customHeight="1" spans="1:10">
      <c r="A129" s="108"/>
      <c r="B129" s="109"/>
      <c r="C129" s="110" t="s">
        <v>99</v>
      </c>
      <c r="D129" s="110" t="s">
        <v>1041</v>
      </c>
      <c r="E129" s="110" t="s">
        <v>99</v>
      </c>
      <c r="F129" s="111" t="s">
        <v>99</v>
      </c>
      <c r="G129" s="110" t="s">
        <v>99</v>
      </c>
      <c r="H129" s="111" t="s">
        <v>99</v>
      </c>
      <c r="I129" s="111" t="s">
        <v>99</v>
      </c>
      <c r="J129" s="116" t="s">
        <v>99</v>
      </c>
    </row>
    <row r="130" s="90" customFormat="1" ht="27.75" customHeight="1" spans="1:10">
      <c r="A130" s="108"/>
      <c r="B130" s="109"/>
      <c r="C130" s="110" t="s">
        <v>99</v>
      </c>
      <c r="D130" s="110" t="s">
        <v>99</v>
      </c>
      <c r="E130" s="110" t="s">
        <v>1228</v>
      </c>
      <c r="F130" s="111" t="s">
        <v>1043</v>
      </c>
      <c r="G130" s="110" t="s">
        <v>1115</v>
      </c>
      <c r="H130" s="111" t="s">
        <v>1229</v>
      </c>
      <c r="I130" s="111" t="s">
        <v>1030</v>
      </c>
      <c r="J130" s="116" t="s">
        <v>1230</v>
      </c>
    </row>
    <row r="131" s="90" customFormat="1" ht="27.75" customHeight="1" spans="1:10">
      <c r="A131" s="108"/>
      <c r="B131" s="109"/>
      <c r="C131" s="110" t="s">
        <v>99</v>
      </c>
      <c r="D131" s="110" t="s">
        <v>99</v>
      </c>
      <c r="E131" s="110" t="s">
        <v>1231</v>
      </c>
      <c r="F131" s="111" t="s">
        <v>1043</v>
      </c>
      <c r="G131" s="110" t="s">
        <v>1232</v>
      </c>
      <c r="H131" s="111" t="s">
        <v>1035</v>
      </c>
      <c r="I131" s="111" t="s">
        <v>1030</v>
      </c>
      <c r="J131" s="116" t="s">
        <v>1233</v>
      </c>
    </row>
    <row r="132" s="90" customFormat="1" ht="27.75" customHeight="1" spans="1:10">
      <c r="A132" s="108"/>
      <c r="B132" s="109"/>
      <c r="C132" s="110" t="s">
        <v>1046</v>
      </c>
      <c r="D132" s="110" t="s">
        <v>99</v>
      </c>
      <c r="E132" s="110" t="s">
        <v>99</v>
      </c>
      <c r="F132" s="111" t="s">
        <v>99</v>
      </c>
      <c r="G132" s="110" t="s">
        <v>99</v>
      </c>
      <c r="H132" s="111" t="s">
        <v>99</v>
      </c>
      <c r="I132" s="111" t="s">
        <v>99</v>
      </c>
      <c r="J132" s="116" t="s">
        <v>99</v>
      </c>
    </row>
    <row r="133" s="90" customFormat="1" ht="27.75" customHeight="1" spans="1:10">
      <c r="A133" s="108"/>
      <c r="B133" s="109"/>
      <c r="C133" s="110" t="s">
        <v>99</v>
      </c>
      <c r="D133" s="110" t="s">
        <v>1047</v>
      </c>
      <c r="E133" s="110" t="s">
        <v>99</v>
      </c>
      <c r="F133" s="111" t="s">
        <v>99</v>
      </c>
      <c r="G133" s="110" t="s">
        <v>99</v>
      </c>
      <c r="H133" s="111" t="s">
        <v>99</v>
      </c>
      <c r="I133" s="111" t="s">
        <v>99</v>
      </c>
      <c r="J133" s="116" t="s">
        <v>99</v>
      </c>
    </row>
    <row r="134" s="90" customFormat="1" ht="27.75" customHeight="1" spans="1:10">
      <c r="A134" s="112"/>
      <c r="B134" s="113"/>
      <c r="C134" s="110" t="s">
        <v>99</v>
      </c>
      <c r="D134" s="110" t="s">
        <v>99</v>
      </c>
      <c r="E134" s="110" t="s">
        <v>1234</v>
      </c>
      <c r="F134" s="111" t="s">
        <v>1043</v>
      </c>
      <c r="G134" s="110" t="s">
        <v>1232</v>
      </c>
      <c r="H134" s="111" t="s">
        <v>1035</v>
      </c>
      <c r="I134" s="111" t="s">
        <v>1030</v>
      </c>
      <c r="J134" s="116" t="s">
        <v>1235</v>
      </c>
    </row>
    <row r="135" s="90" customFormat="1" ht="156.75" customHeight="1" spans="1:10">
      <c r="A135" s="104" t="s">
        <v>1236</v>
      </c>
      <c r="B135" s="105" t="s">
        <v>1237</v>
      </c>
      <c r="C135" s="106"/>
      <c r="D135" s="106"/>
      <c r="E135" s="106"/>
      <c r="F135" s="107"/>
      <c r="G135" s="106"/>
      <c r="H135" s="107"/>
      <c r="I135" s="107"/>
      <c r="J135" s="115"/>
    </row>
    <row r="136" s="90" customFormat="1" ht="27.75" customHeight="1" spans="1:10">
      <c r="A136" s="108"/>
      <c r="B136" s="109"/>
      <c r="C136" s="110" t="s">
        <v>1024</v>
      </c>
      <c r="D136" s="110" t="s">
        <v>99</v>
      </c>
      <c r="E136" s="110" t="s">
        <v>99</v>
      </c>
      <c r="F136" s="111" t="s">
        <v>99</v>
      </c>
      <c r="G136" s="110" t="s">
        <v>99</v>
      </c>
      <c r="H136" s="111" t="s">
        <v>99</v>
      </c>
      <c r="I136" s="111" t="s">
        <v>99</v>
      </c>
      <c r="J136" s="116" t="s">
        <v>99</v>
      </c>
    </row>
    <row r="137" s="90" customFormat="1" ht="27.75" customHeight="1" spans="1:10">
      <c r="A137" s="108"/>
      <c r="B137" s="109"/>
      <c r="C137" s="110" t="s">
        <v>99</v>
      </c>
      <c r="D137" s="110" t="s">
        <v>1025</v>
      </c>
      <c r="E137" s="110" t="s">
        <v>99</v>
      </c>
      <c r="F137" s="111" t="s">
        <v>99</v>
      </c>
      <c r="G137" s="110" t="s">
        <v>99</v>
      </c>
      <c r="H137" s="111" t="s">
        <v>99</v>
      </c>
      <c r="I137" s="111" t="s">
        <v>99</v>
      </c>
      <c r="J137" s="116" t="s">
        <v>99</v>
      </c>
    </row>
    <row r="138" s="90" customFormat="1" ht="27.75" customHeight="1" spans="1:10">
      <c r="A138" s="108"/>
      <c r="B138" s="109"/>
      <c r="C138" s="110" t="s">
        <v>99</v>
      </c>
      <c r="D138" s="110" t="s">
        <v>99</v>
      </c>
      <c r="E138" s="110" t="s">
        <v>1238</v>
      </c>
      <c r="F138" s="111" t="s">
        <v>1027</v>
      </c>
      <c r="G138" s="110" t="s">
        <v>1239</v>
      </c>
      <c r="H138" s="111" t="s">
        <v>1062</v>
      </c>
      <c r="I138" s="111" t="s">
        <v>1030</v>
      </c>
      <c r="J138" s="116" t="s">
        <v>1240</v>
      </c>
    </row>
    <row r="139" s="90" customFormat="1" ht="27.75" customHeight="1" spans="1:10">
      <c r="A139" s="108"/>
      <c r="B139" s="109"/>
      <c r="C139" s="110" t="s">
        <v>99</v>
      </c>
      <c r="D139" s="110" t="s">
        <v>99</v>
      </c>
      <c r="E139" s="110" t="s">
        <v>1241</v>
      </c>
      <c r="F139" s="111" t="s">
        <v>1043</v>
      </c>
      <c r="G139" s="110" t="s">
        <v>1242</v>
      </c>
      <c r="H139" s="111" t="s">
        <v>1070</v>
      </c>
      <c r="I139" s="111" t="s">
        <v>1030</v>
      </c>
      <c r="J139" s="116" t="s">
        <v>1243</v>
      </c>
    </row>
    <row r="140" s="90" customFormat="1" ht="27.75" customHeight="1" spans="1:10">
      <c r="A140" s="108"/>
      <c r="B140" s="109"/>
      <c r="C140" s="110" t="s">
        <v>99</v>
      </c>
      <c r="D140" s="110" t="s">
        <v>99</v>
      </c>
      <c r="E140" s="110" t="s">
        <v>1244</v>
      </c>
      <c r="F140" s="111" t="s">
        <v>1043</v>
      </c>
      <c r="G140" s="110" t="s">
        <v>1239</v>
      </c>
      <c r="H140" s="111" t="s">
        <v>1224</v>
      </c>
      <c r="I140" s="111" t="s">
        <v>1030</v>
      </c>
      <c r="J140" s="116" t="s">
        <v>1240</v>
      </c>
    </row>
    <row r="141" s="90" customFormat="1" ht="27.75" customHeight="1" spans="1:10">
      <c r="A141" s="108"/>
      <c r="B141" s="109"/>
      <c r="C141" s="110" t="s">
        <v>99</v>
      </c>
      <c r="D141" s="110" t="s">
        <v>99</v>
      </c>
      <c r="E141" s="110" t="s">
        <v>1245</v>
      </c>
      <c r="F141" s="111" t="s">
        <v>1027</v>
      </c>
      <c r="G141" s="110" t="s">
        <v>1246</v>
      </c>
      <c r="H141" s="111" t="s">
        <v>1062</v>
      </c>
      <c r="I141" s="111" t="s">
        <v>1030</v>
      </c>
      <c r="J141" s="116" t="s">
        <v>1247</v>
      </c>
    </row>
    <row r="142" s="90" customFormat="1" ht="27.75" customHeight="1" spans="1:10">
      <c r="A142" s="108"/>
      <c r="B142" s="109"/>
      <c r="C142" s="110" t="s">
        <v>99</v>
      </c>
      <c r="D142" s="110" t="s">
        <v>1032</v>
      </c>
      <c r="E142" s="110" t="s">
        <v>99</v>
      </c>
      <c r="F142" s="111" t="s">
        <v>99</v>
      </c>
      <c r="G142" s="110" t="s">
        <v>99</v>
      </c>
      <c r="H142" s="111" t="s">
        <v>99</v>
      </c>
      <c r="I142" s="111" t="s">
        <v>99</v>
      </c>
      <c r="J142" s="116" t="s">
        <v>99</v>
      </c>
    </row>
    <row r="143" s="90" customFormat="1" ht="27.75" customHeight="1" spans="1:10">
      <c r="A143" s="108"/>
      <c r="B143" s="109"/>
      <c r="C143" s="110" t="s">
        <v>99</v>
      </c>
      <c r="D143" s="110" t="s">
        <v>99</v>
      </c>
      <c r="E143" s="110" t="s">
        <v>1248</v>
      </c>
      <c r="F143" s="111" t="s">
        <v>1043</v>
      </c>
      <c r="G143" s="110" t="s">
        <v>1232</v>
      </c>
      <c r="H143" s="111" t="s">
        <v>1035</v>
      </c>
      <c r="I143" s="111" t="s">
        <v>1030</v>
      </c>
      <c r="J143" s="116" t="s">
        <v>1249</v>
      </c>
    </row>
    <row r="144" s="90" customFormat="1" ht="27.75" customHeight="1" spans="1:10">
      <c r="A144" s="108"/>
      <c r="B144" s="109"/>
      <c r="C144" s="110" t="s">
        <v>99</v>
      </c>
      <c r="D144" s="110" t="s">
        <v>99</v>
      </c>
      <c r="E144" s="110" t="s">
        <v>1250</v>
      </c>
      <c r="F144" s="111" t="s">
        <v>1043</v>
      </c>
      <c r="G144" s="110" t="s">
        <v>1034</v>
      </c>
      <c r="H144" s="111" t="s">
        <v>1035</v>
      </c>
      <c r="I144" s="111" t="s">
        <v>1030</v>
      </c>
      <c r="J144" s="116" t="s">
        <v>1251</v>
      </c>
    </row>
    <row r="145" s="90" customFormat="1" ht="27.75" customHeight="1" spans="1:10">
      <c r="A145" s="108"/>
      <c r="B145" s="109"/>
      <c r="C145" s="110" t="s">
        <v>99</v>
      </c>
      <c r="D145" s="110" t="s">
        <v>99</v>
      </c>
      <c r="E145" s="110" t="s">
        <v>1252</v>
      </c>
      <c r="F145" s="111" t="s">
        <v>1043</v>
      </c>
      <c r="G145" s="110" t="s">
        <v>1034</v>
      </c>
      <c r="H145" s="111" t="s">
        <v>1035</v>
      </c>
      <c r="I145" s="111" t="s">
        <v>1030</v>
      </c>
      <c r="J145" s="116" t="s">
        <v>1253</v>
      </c>
    </row>
    <row r="146" s="90" customFormat="1" ht="27.75" customHeight="1" spans="1:10">
      <c r="A146" s="108"/>
      <c r="B146" s="109"/>
      <c r="C146" s="110" t="s">
        <v>99</v>
      </c>
      <c r="D146" s="110" t="s">
        <v>99</v>
      </c>
      <c r="E146" s="110" t="s">
        <v>1254</v>
      </c>
      <c r="F146" s="111" t="s">
        <v>1027</v>
      </c>
      <c r="G146" s="110" t="s">
        <v>1034</v>
      </c>
      <c r="H146" s="111" t="s">
        <v>1035</v>
      </c>
      <c r="I146" s="111" t="s">
        <v>1030</v>
      </c>
      <c r="J146" s="116" t="s">
        <v>1255</v>
      </c>
    </row>
    <row r="147" s="90" customFormat="1" ht="27.75" customHeight="1" spans="1:10">
      <c r="A147" s="108"/>
      <c r="B147" s="109"/>
      <c r="C147" s="110" t="s">
        <v>99</v>
      </c>
      <c r="D147" s="110" t="s">
        <v>99</v>
      </c>
      <c r="E147" s="110" t="s">
        <v>1248</v>
      </c>
      <c r="F147" s="111" t="s">
        <v>1027</v>
      </c>
      <c r="G147" s="110" t="s">
        <v>1034</v>
      </c>
      <c r="H147" s="111" t="s">
        <v>1035</v>
      </c>
      <c r="I147" s="111" t="s">
        <v>1030</v>
      </c>
      <c r="J147" s="116" t="s">
        <v>1256</v>
      </c>
    </row>
    <row r="148" s="90" customFormat="1" ht="27.75" customHeight="1" spans="1:10">
      <c r="A148" s="108"/>
      <c r="B148" s="109"/>
      <c r="C148" s="110" t="s">
        <v>1040</v>
      </c>
      <c r="D148" s="110" t="s">
        <v>99</v>
      </c>
      <c r="E148" s="110" t="s">
        <v>99</v>
      </c>
      <c r="F148" s="111" t="s">
        <v>99</v>
      </c>
      <c r="G148" s="110" t="s">
        <v>99</v>
      </c>
      <c r="H148" s="111" t="s">
        <v>99</v>
      </c>
      <c r="I148" s="111" t="s">
        <v>99</v>
      </c>
      <c r="J148" s="116" t="s">
        <v>99</v>
      </c>
    </row>
    <row r="149" s="90" customFormat="1" ht="27.75" customHeight="1" spans="1:10">
      <c r="A149" s="108"/>
      <c r="B149" s="109"/>
      <c r="C149" s="110" t="s">
        <v>99</v>
      </c>
      <c r="D149" s="110" t="s">
        <v>1041</v>
      </c>
      <c r="E149" s="110" t="s">
        <v>99</v>
      </c>
      <c r="F149" s="111" t="s">
        <v>99</v>
      </c>
      <c r="G149" s="110" t="s">
        <v>99</v>
      </c>
      <c r="H149" s="111" t="s">
        <v>99</v>
      </c>
      <c r="I149" s="111" t="s">
        <v>99</v>
      </c>
      <c r="J149" s="116" t="s">
        <v>99</v>
      </c>
    </row>
    <row r="150" s="90" customFormat="1" ht="27.75" customHeight="1" spans="1:10">
      <c r="A150" s="108"/>
      <c r="B150" s="109"/>
      <c r="C150" s="110" t="s">
        <v>99</v>
      </c>
      <c r="D150" s="110" t="s">
        <v>99</v>
      </c>
      <c r="E150" s="110" t="s">
        <v>1257</v>
      </c>
      <c r="F150" s="111" t="s">
        <v>1258</v>
      </c>
      <c r="G150" s="110" t="s">
        <v>1259</v>
      </c>
      <c r="H150" s="111" t="s">
        <v>1035</v>
      </c>
      <c r="I150" s="111" t="s">
        <v>1030</v>
      </c>
      <c r="J150" s="116" t="s">
        <v>1260</v>
      </c>
    </row>
    <row r="151" s="90" customFormat="1" ht="27.75" customHeight="1" spans="1:10">
      <c r="A151" s="108"/>
      <c r="B151" s="109"/>
      <c r="C151" s="110" t="s">
        <v>99</v>
      </c>
      <c r="D151" s="110" t="s">
        <v>1099</v>
      </c>
      <c r="E151" s="110" t="s">
        <v>99</v>
      </c>
      <c r="F151" s="111" t="s">
        <v>99</v>
      </c>
      <c r="G151" s="110" t="s">
        <v>99</v>
      </c>
      <c r="H151" s="111" t="s">
        <v>99</v>
      </c>
      <c r="I151" s="111" t="s">
        <v>99</v>
      </c>
      <c r="J151" s="116" t="s">
        <v>99</v>
      </c>
    </row>
    <row r="152" s="90" customFormat="1" ht="27.75" customHeight="1" spans="1:10">
      <c r="A152" s="108"/>
      <c r="B152" s="109"/>
      <c r="C152" s="110" t="s">
        <v>99</v>
      </c>
      <c r="D152" s="110" t="s">
        <v>99</v>
      </c>
      <c r="E152" s="110" t="s">
        <v>1261</v>
      </c>
      <c r="F152" s="111" t="s">
        <v>1027</v>
      </c>
      <c r="G152" s="110" t="s">
        <v>1034</v>
      </c>
      <c r="H152" s="111" t="s">
        <v>1035</v>
      </c>
      <c r="I152" s="111" t="s">
        <v>1030</v>
      </c>
      <c r="J152" s="116" t="s">
        <v>1262</v>
      </c>
    </row>
    <row r="153" s="90" customFormat="1" ht="27.75" customHeight="1" spans="1:10">
      <c r="A153" s="108"/>
      <c r="B153" s="109"/>
      <c r="C153" s="110" t="s">
        <v>1046</v>
      </c>
      <c r="D153" s="110" t="s">
        <v>99</v>
      </c>
      <c r="E153" s="110" t="s">
        <v>99</v>
      </c>
      <c r="F153" s="111" t="s">
        <v>99</v>
      </c>
      <c r="G153" s="110" t="s">
        <v>99</v>
      </c>
      <c r="H153" s="111" t="s">
        <v>99</v>
      </c>
      <c r="I153" s="111" t="s">
        <v>99</v>
      </c>
      <c r="J153" s="116" t="s">
        <v>99</v>
      </c>
    </row>
    <row r="154" s="90" customFormat="1" ht="27.75" customHeight="1" spans="1:10">
      <c r="A154" s="108"/>
      <c r="B154" s="109"/>
      <c r="C154" s="110" t="s">
        <v>99</v>
      </c>
      <c r="D154" s="110" t="s">
        <v>1047</v>
      </c>
      <c r="E154" s="110" t="s">
        <v>99</v>
      </c>
      <c r="F154" s="111" t="s">
        <v>99</v>
      </c>
      <c r="G154" s="110" t="s">
        <v>99</v>
      </c>
      <c r="H154" s="111" t="s">
        <v>99</v>
      </c>
      <c r="I154" s="111" t="s">
        <v>99</v>
      </c>
      <c r="J154" s="116" t="s">
        <v>99</v>
      </c>
    </row>
    <row r="155" s="90" customFormat="1" ht="27.75" customHeight="1" spans="1:10">
      <c r="A155" s="112"/>
      <c r="B155" s="113"/>
      <c r="C155" s="110" t="s">
        <v>99</v>
      </c>
      <c r="D155" s="110" t="s">
        <v>99</v>
      </c>
      <c r="E155" s="110" t="s">
        <v>1263</v>
      </c>
      <c r="F155" s="111" t="s">
        <v>1043</v>
      </c>
      <c r="G155" s="110" t="s">
        <v>1232</v>
      </c>
      <c r="H155" s="111" t="s">
        <v>1035</v>
      </c>
      <c r="I155" s="111" t="s">
        <v>1030</v>
      </c>
      <c r="J155" s="116" t="s">
        <v>1264</v>
      </c>
    </row>
    <row r="156" s="90" customFormat="1" ht="156.75" customHeight="1" spans="1:10">
      <c r="A156" s="104" t="s">
        <v>1265</v>
      </c>
      <c r="B156" s="105" t="s">
        <v>1266</v>
      </c>
      <c r="C156" s="106"/>
      <c r="D156" s="106"/>
      <c r="E156" s="106"/>
      <c r="F156" s="107"/>
      <c r="G156" s="106"/>
      <c r="H156" s="107"/>
      <c r="I156" s="107"/>
      <c r="J156" s="115"/>
    </row>
    <row r="157" s="90" customFormat="1" ht="27.75" customHeight="1" spans="1:10">
      <c r="A157" s="108"/>
      <c r="B157" s="109"/>
      <c r="C157" s="110" t="s">
        <v>1024</v>
      </c>
      <c r="D157" s="110" t="s">
        <v>99</v>
      </c>
      <c r="E157" s="110" t="s">
        <v>99</v>
      </c>
      <c r="F157" s="111" t="s">
        <v>99</v>
      </c>
      <c r="G157" s="110" t="s">
        <v>99</v>
      </c>
      <c r="H157" s="111" t="s">
        <v>99</v>
      </c>
      <c r="I157" s="111" t="s">
        <v>99</v>
      </c>
      <c r="J157" s="116" t="s">
        <v>99</v>
      </c>
    </row>
    <row r="158" s="90" customFormat="1" ht="27.75" customHeight="1" spans="1:10">
      <c r="A158" s="108"/>
      <c r="B158" s="109"/>
      <c r="C158" s="110" t="s">
        <v>99</v>
      </c>
      <c r="D158" s="110" t="s">
        <v>1025</v>
      </c>
      <c r="E158" s="110" t="s">
        <v>99</v>
      </c>
      <c r="F158" s="111" t="s">
        <v>99</v>
      </c>
      <c r="G158" s="110" t="s">
        <v>99</v>
      </c>
      <c r="H158" s="111" t="s">
        <v>99</v>
      </c>
      <c r="I158" s="111" t="s">
        <v>99</v>
      </c>
      <c r="J158" s="116" t="s">
        <v>99</v>
      </c>
    </row>
    <row r="159" s="90" customFormat="1" ht="27.75" customHeight="1" spans="1:10">
      <c r="A159" s="108"/>
      <c r="B159" s="109"/>
      <c r="C159" s="110" t="s">
        <v>99</v>
      </c>
      <c r="D159" s="110" t="s">
        <v>99</v>
      </c>
      <c r="E159" s="110" t="s">
        <v>1267</v>
      </c>
      <c r="F159" s="111" t="s">
        <v>1043</v>
      </c>
      <c r="G159" s="110" t="s">
        <v>1268</v>
      </c>
      <c r="H159" s="111" t="s">
        <v>1269</v>
      </c>
      <c r="I159" s="111" t="s">
        <v>1030</v>
      </c>
      <c r="J159" s="116" t="s">
        <v>1270</v>
      </c>
    </row>
    <row r="160" s="90" customFormat="1" ht="27.75" customHeight="1" spans="1:10">
      <c r="A160" s="108"/>
      <c r="B160" s="109"/>
      <c r="C160" s="110" t="s">
        <v>99</v>
      </c>
      <c r="D160" s="110" t="s">
        <v>99</v>
      </c>
      <c r="E160" s="110" t="s">
        <v>1271</v>
      </c>
      <c r="F160" s="111" t="s">
        <v>1043</v>
      </c>
      <c r="G160" s="110" t="s">
        <v>1242</v>
      </c>
      <c r="H160" s="111" t="s">
        <v>1070</v>
      </c>
      <c r="I160" s="111" t="s">
        <v>1030</v>
      </c>
      <c r="J160" s="116" t="s">
        <v>1272</v>
      </c>
    </row>
    <row r="161" s="90" customFormat="1" ht="27.75" customHeight="1" spans="1:10">
      <c r="A161" s="108"/>
      <c r="B161" s="109"/>
      <c r="C161" s="110" t="s">
        <v>99</v>
      </c>
      <c r="D161" s="110" t="s">
        <v>99</v>
      </c>
      <c r="E161" s="110" t="s">
        <v>1273</v>
      </c>
      <c r="F161" s="111" t="s">
        <v>1043</v>
      </c>
      <c r="G161" s="110" t="s">
        <v>1274</v>
      </c>
      <c r="H161" s="111" t="s">
        <v>1062</v>
      </c>
      <c r="I161" s="111" t="s">
        <v>1030</v>
      </c>
      <c r="J161" s="116" t="s">
        <v>1275</v>
      </c>
    </row>
    <row r="162" s="90" customFormat="1" ht="27.75" customHeight="1" spans="1:10">
      <c r="A162" s="108"/>
      <c r="B162" s="109"/>
      <c r="C162" s="110" t="s">
        <v>99</v>
      </c>
      <c r="D162" s="110" t="s">
        <v>1032</v>
      </c>
      <c r="E162" s="110" t="s">
        <v>99</v>
      </c>
      <c r="F162" s="111" t="s">
        <v>99</v>
      </c>
      <c r="G162" s="110" t="s">
        <v>99</v>
      </c>
      <c r="H162" s="111" t="s">
        <v>99</v>
      </c>
      <c r="I162" s="111" t="s">
        <v>99</v>
      </c>
      <c r="J162" s="116" t="s">
        <v>99</v>
      </c>
    </row>
    <row r="163" s="90" customFormat="1" ht="27.75" customHeight="1" spans="1:10">
      <c r="A163" s="108"/>
      <c r="B163" s="109"/>
      <c r="C163" s="110" t="s">
        <v>99</v>
      </c>
      <c r="D163" s="110" t="s">
        <v>99</v>
      </c>
      <c r="E163" s="110" t="s">
        <v>1276</v>
      </c>
      <c r="F163" s="111" t="s">
        <v>1027</v>
      </c>
      <c r="G163" s="110" t="s">
        <v>1034</v>
      </c>
      <c r="H163" s="111" t="s">
        <v>1035</v>
      </c>
      <c r="I163" s="111" t="s">
        <v>1030</v>
      </c>
      <c r="J163" s="116" t="s">
        <v>1277</v>
      </c>
    </row>
    <row r="164" s="90" customFormat="1" ht="27.75" customHeight="1" spans="1:10">
      <c r="A164" s="108"/>
      <c r="B164" s="109"/>
      <c r="C164" s="110" t="s">
        <v>1040</v>
      </c>
      <c r="D164" s="110" t="s">
        <v>99</v>
      </c>
      <c r="E164" s="110" t="s">
        <v>99</v>
      </c>
      <c r="F164" s="111" t="s">
        <v>99</v>
      </c>
      <c r="G164" s="110" t="s">
        <v>99</v>
      </c>
      <c r="H164" s="111" t="s">
        <v>99</v>
      </c>
      <c r="I164" s="111" t="s">
        <v>99</v>
      </c>
      <c r="J164" s="116" t="s">
        <v>99</v>
      </c>
    </row>
    <row r="165" s="90" customFormat="1" ht="27.75" customHeight="1" spans="1:10">
      <c r="A165" s="108"/>
      <c r="B165" s="109"/>
      <c r="C165" s="110" t="s">
        <v>99</v>
      </c>
      <c r="D165" s="110" t="s">
        <v>1041</v>
      </c>
      <c r="E165" s="110" t="s">
        <v>99</v>
      </c>
      <c r="F165" s="111" t="s">
        <v>99</v>
      </c>
      <c r="G165" s="110" t="s">
        <v>99</v>
      </c>
      <c r="H165" s="111" t="s">
        <v>99</v>
      </c>
      <c r="I165" s="111" t="s">
        <v>99</v>
      </c>
      <c r="J165" s="116" t="s">
        <v>99</v>
      </c>
    </row>
    <row r="166" s="90" customFormat="1" ht="27.75" customHeight="1" spans="1:10">
      <c r="A166" s="108"/>
      <c r="B166" s="109"/>
      <c r="C166" s="110" t="s">
        <v>99</v>
      </c>
      <c r="D166" s="110" t="s">
        <v>99</v>
      </c>
      <c r="E166" s="110" t="s">
        <v>1278</v>
      </c>
      <c r="F166" s="111" t="s">
        <v>1027</v>
      </c>
      <c r="G166" s="110" t="s">
        <v>1034</v>
      </c>
      <c r="H166" s="111" t="s">
        <v>1035</v>
      </c>
      <c r="I166" s="111" t="s">
        <v>1030</v>
      </c>
      <c r="J166" s="116" t="s">
        <v>1279</v>
      </c>
    </row>
    <row r="167" s="90" customFormat="1" ht="27.75" customHeight="1" spans="1:10">
      <c r="A167" s="108"/>
      <c r="B167" s="109"/>
      <c r="C167" s="110" t="s">
        <v>1046</v>
      </c>
      <c r="D167" s="110" t="s">
        <v>99</v>
      </c>
      <c r="E167" s="110" t="s">
        <v>99</v>
      </c>
      <c r="F167" s="111" t="s">
        <v>99</v>
      </c>
      <c r="G167" s="110" t="s">
        <v>99</v>
      </c>
      <c r="H167" s="111" t="s">
        <v>99</v>
      </c>
      <c r="I167" s="111" t="s">
        <v>99</v>
      </c>
      <c r="J167" s="116" t="s">
        <v>99</v>
      </c>
    </row>
    <row r="168" s="90" customFormat="1" ht="27.75" customHeight="1" spans="1:10">
      <c r="A168" s="108"/>
      <c r="B168" s="109"/>
      <c r="C168" s="110" t="s">
        <v>99</v>
      </c>
      <c r="D168" s="110" t="s">
        <v>1047</v>
      </c>
      <c r="E168" s="110" t="s">
        <v>99</v>
      </c>
      <c r="F168" s="111" t="s">
        <v>99</v>
      </c>
      <c r="G168" s="110" t="s">
        <v>99</v>
      </c>
      <c r="H168" s="111" t="s">
        <v>99</v>
      </c>
      <c r="I168" s="111" t="s">
        <v>99</v>
      </c>
      <c r="J168" s="116" t="s">
        <v>99</v>
      </c>
    </row>
    <row r="169" s="90" customFormat="1" ht="27.75" customHeight="1" spans="1:10">
      <c r="A169" s="112"/>
      <c r="B169" s="113"/>
      <c r="C169" s="110" t="s">
        <v>99</v>
      </c>
      <c r="D169" s="110" t="s">
        <v>99</v>
      </c>
      <c r="E169" s="110" t="s">
        <v>1280</v>
      </c>
      <c r="F169" s="111" t="s">
        <v>1043</v>
      </c>
      <c r="G169" s="110" t="s">
        <v>1232</v>
      </c>
      <c r="H169" s="111" t="s">
        <v>1035</v>
      </c>
      <c r="I169" s="111" t="s">
        <v>1030</v>
      </c>
      <c r="J169" s="116" t="s">
        <v>1281</v>
      </c>
    </row>
    <row r="170" s="90" customFormat="1" ht="156.75" customHeight="1" spans="1:10">
      <c r="A170" s="104" t="s">
        <v>1282</v>
      </c>
      <c r="B170" s="105" t="s">
        <v>1283</v>
      </c>
      <c r="C170" s="106"/>
      <c r="D170" s="106"/>
      <c r="E170" s="106"/>
      <c r="F170" s="107"/>
      <c r="G170" s="106"/>
      <c r="H170" s="107"/>
      <c r="I170" s="107"/>
      <c r="J170" s="115"/>
    </row>
    <row r="171" s="90" customFormat="1" ht="27.75" customHeight="1" spans="1:10">
      <c r="A171" s="108"/>
      <c r="B171" s="109"/>
      <c r="C171" s="110" t="s">
        <v>1024</v>
      </c>
      <c r="D171" s="110" t="s">
        <v>99</v>
      </c>
      <c r="E171" s="110" t="s">
        <v>99</v>
      </c>
      <c r="F171" s="111" t="s">
        <v>99</v>
      </c>
      <c r="G171" s="110" t="s">
        <v>99</v>
      </c>
      <c r="H171" s="111" t="s">
        <v>99</v>
      </c>
      <c r="I171" s="111" t="s">
        <v>99</v>
      </c>
      <c r="J171" s="116" t="s">
        <v>99</v>
      </c>
    </row>
    <row r="172" s="90" customFormat="1" ht="27.75" customHeight="1" spans="1:10">
      <c r="A172" s="108"/>
      <c r="B172" s="109"/>
      <c r="C172" s="110" t="s">
        <v>99</v>
      </c>
      <c r="D172" s="110" t="s">
        <v>1025</v>
      </c>
      <c r="E172" s="110" t="s">
        <v>99</v>
      </c>
      <c r="F172" s="111" t="s">
        <v>99</v>
      </c>
      <c r="G172" s="110" t="s">
        <v>99</v>
      </c>
      <c r="H172" s="111" t="s">
        <v>99</v>
      </c>
      <c r="I172" s="111" t="s">
        <v>99</v>
      </c>
      <c r="J172" s="116" t="s">
        <v>99</v>
      </c>
    </row>
    <row r="173" s="90" customFormat="1" ht="27.75" customHeight="1" spans="1:10">
      <c r="A173" s="108"/>
      <c r="B173" s="109"/>
      <c r="C173" s="110" t="s">
        <v>99</v>
      </c>
      <c r="D173" s="110" t="s">
        <v>99</v>
      </c>
      <c r="E173" s="110" t="s">
        <v>1284</v>
      </c>
      <c r="F173" s="111" t="s">
        <v>1043</v>
      </c>
      <c r="G173" s="110" t="s">
        <v>1285</v>
      </c>
      <c r="H173" s="111" t="s">
        <v>1269</v>
      </c>
      <c r="I173" s="111" t="s">
        <v>1030</v>
      </c>
      <c r="J173" s="116" t="s">
        <v>1286</v>
      </c>
    </row>
    <row r="174" s="90" customFormat="1" ht="27.75" customHeight="1" spans="1:10">
      <c r="A174" s="108"/>
      <c r="B174" s="109"/>
      <c r="C174" s="110" t="s">
        <v>99</v>
      </c>
      <c r="D174" s="110" t="s">
        <v>99</v>
      </c>
      <c r="E174" s="110" t="s">
        <v>1287</v>
      </c>
      <c r="F174" s="111" t="s">
        <v>1027</v>
      </c>
      <c r="G174" s="110" t="s">
        <v>1288</v>
      </c>
      <c r="H174" s="111" t="s">
        <v>1062</v>
      </c>
      <c r="I174" s="111" t="s">
        <v>1030</v>
      </c>
      <c r="J174" s="116" t="s">
        <v>1289</v>
      </c>
    </row>
    <row r="175" s="90" customFormat="1" ht="27.75" customHeight="1" spans="1:10">
      <c r="A175" s="108"/>
      <c r="B175" s="109"/>
      <c r="C175" s="110" t="s">
        <v>99</v>
      </c>
      <c r="D175" s="110" t="s">
        <v>99</v>
      </c>
      <c r="E175" s="110" t="s">
        <v>1290</v>
      </c>
      <c r="F175" s="111" t="s">
        <v>1027</v>
      </c>
      <c r="G175" s="110" t="s">
        <v>1285</v>
      </c>
      <c r="H175" s="111" t="s">
        <v>1062</v>
      </c>
      <c r="I175" s="111" t="s">
        <v>1030</v>
      </c>
      <c r="J175" s="116" t="s">
        <v>1291</v>
      </c>
    </row>
    <row r="176" s="90" customFormat="1" ht="27.75" customHeight="1" spans="1:10">
      <c r="A176" s="108"/>
      <c r="B176" s="109"/>
      <c r="C176" s="110" t="s">
        <v>99</v>
      </c>
      <c r="D176" s="110" t="s">
        <v>1032</v>
      </c>
      <c r="E176" s="110" t="s">
        <v>99</v>
      </c>
      <c r="F176" s="111" t="s">
        <v>99</v>
      </c>
      <c r="G176" s="110" t="s">
        <v>99</v>
      </c>
      <c r="H176" s="111" t="s">
        <v>99</v>
      </c>
      <c r="I176" s="111" t="s">
        <v>99</v>
      </c>
      <c r="J176" s="116" t="s">
        <v>99</v>
      </c>
    </row>
    <row r="177" s="90" customFormat="1" ht="27.75" customHeight="1" spans="1:10">
      <c r="A177" s="108"/>
      <c r="B177" s="109"/>
      <c r="C177" s="110" t="s">
        <v>99</v>
      </c>
      <c r="D177" s="110" t="s">
        <v>99</v>
      </c>
      <c r="E177" s="110" t="s">
        <v>1292</v>
      </c>
      <c r="F177" s="111" t="s">
        <v>1027</v>
      </c>
      <c r="G177" s="110" t="s">
        <v>1034</v>
      </c>
      <c r="H177" s="111" t="s">
        <v>1035</v>
      </c>
      <c r="I177" s="111" t="s">
        <v>1030</v>
      </c>
      <c r="J177" s="116" t="s">
        <v>1293</v>
      </c>
    </row>
    <row r="178" s="90" customFormat="1" ht="27.75" customHeight="1" spans="1:10">
      <c r="A178" s="108"/>
      <c r="B178" s="109"/>
      <c r="C178" s="110" t="s">
        <v>99</v>
      </c>
      <c r="D178" s="110" t="s">
        <v>1037</v>
      </c>
      <c r="E178" s="110" t="s">
        <v>99</v>
      </c>
      <c r="F178" s="111" t="s">
        <v>99</v>
      </c>
      <c r="G178" s="110" t="s">
        <v>99</v>
      </c>
      <c r="H178" s="111" t="s">
        <v>99</v>
      </c>
      <c r="I178" s="111" t="s">
        <v>99</v>
      </c>
      <c r="J178" s="116" t="s">
        <v>99</v>
      </c>
    </row>
    <row r="179" s="90" customFormat="1" ht="27.75" customHeight="1" spans="1:10">
      <c r="A179" s="108"/>
      <c r="B179" s="109"/>
      <c r="C179" s="110" t="s">
        <v>99</v>
      </c>
      <c r="D179" s="110" t="s">
        <v>99</v>
      </c>
      <c r="E179" s="110" t="s">
        <v>1254</v>
      </c>
      <c r="F179" s="111" t="s">
        <v>1027</v>
      </c>
      <c r="G179" s="110" t="s">
        <v>1294</v>
      </c>
      <c r="H179" s="111" t="s">
        <v>1295</v>
      </c>
      <c r="I179" s="111" t="s">
        <v>1030</v>
      </c>
      <c r="J179" s="116" t="s">
        <v>1296</v>
      </c>
    </row>
    <row r="180" s="90" customFormat="1" ht="27.75" customHeight="1" spans="1:10">
      <c r="A180" s="108"/>
      <c r="B180" s="109"/>
      <c r="C180" s="110" t="s">
        <v>1040</v>
      </c>
      <c r="D180" s="110" t="s">
        <v>99</v>
      </c>
      <c r="E180" s="110" t="s">
        <v>99</v>
      </c>
      <c r="F180" s="111" t="s">
        <v>99</v>
      </c>
      <c r="G180" s="110" t="s">
        <v>99</v>
      </c>
      <c r="H180" s="111" t="s">
        <v>99</v>
      </c>
      <c r="I180" s="111" t="s">
        <v>99</v>
      </c>
      <c r="J180" s="116" t="s">
        <v>99</v>
      </c>
    </row>
    <row r="181" s="90" customFormat="1" ht="27.75" customHeight="1" spans="1:10">
      <c r="A181" s="108"/>
      <c r="B181" s="109"/>
      <c r="C181" s="110" t="s">
        <v>99</v>
      </c>
      <c r="D181" s="110" t="s">
        <v>1170</v>
      </c>
      <c r="E181" s="110" t="s">
        <v>99</v>
      </c>
      <c r="F181" s="111" t="s">
        <v>99</v>
      </c>
      <c r="G181" s="110" t="s">
        <v>99</v>
      </c>
      <c r="H181" s="111" t="s">
        <v>99</v>
      </c>
      <c r="I181" s="111" t="s">
        <v>99</v>
      </c>
      <c r="J181" s="116" t="s">
        <v>99</v>
      </c>
    </row>
    <row r="182" s="90" customFormat="1" ht="27.75" customHeight="1" spans="1:10">
      <c r="A182" s="108"/>
      <c r="B182" s="109"/>
      <c r="C182" s="110" t="s">
        <v>99</v>
      </c>
      <c r="D182" s="110" t="s">
        <v>99</v>
      </c>
      <c r="E182" s="110" t="s">
        <v>1297</v>
      </c>
      <c r="F182" s="111" t="s">
        <v>1043</v>
      </c>
      <c r="G182" s="110" t="s">
        <v>1259</v>
      </c>
      <c r="H182" s="111" t="s">
        <v>1035</v>
      </c>
      <c r="I182" s="111" t="s">
        <v>1030</v>
      </c>
      <c r="J182" s="116" t="s">
        <v>1298</v>
      </c>
    </row>
    <row r="183" s="90" customFormat="1" ht="27.75" customHeight="1" spans="1:10">
      <c r="A183" s="108"/>
      <c r="B183" s="109"/>
      <c r="C183" s="110" t="s">
        <v>99</v>
      </c>
      <c r="D183" s="110" t="s">
        <v>99</v>
      </c>
      <c r="E183" s="110" t="s">
        <v>1299</v>
      </c>
      <c r="F183" s="111" t="s">
        <v>1043</v>
      </c>
      <c r="G183" s="110" t="s">
        <v>1246</v>
      </c>
      <c r="H183" s="111" t="s">
        <v>1035</v>
      </c>
      <c r="I183" s="111" t="s">
        <v>1030</v>
      </c>
      <c r="J183" s="116" t="s">
        <v>1300</v>
      </c>
    </row>
    <row r="184" s="90" customFormat="1" ht="27.75" customHeight="1" spans="1:10">
      <c r="A184" s="108"/>
      <c r="B184" s="109"/>
      <c r="C184" s="110" t="s">
        <v>1046</v>
      </c>
      <c r="D184" s="110" t="s">
        <v>99</v>
      </c>
      <c r="E184" s="110" t="s">
        <v>99</v>
      </c>
      <c r="F184" s="111" t="s">
        <v>99</v>
      </c>
      <c r="G184" s="110" t="s">
        <v>99</v>
      </c>
      <c r="H184" s="111" t="s">
        <v>99</v>
      </c>
      <c r="I184" s="111" t="s">
        <v>99</v>
      </c>
      <c r="J184" s="116" t="s">
        <v>99</v>
      </c>
    </row>
    <row r="185" s="90" customFormat="1" ht="27.75" customHeight="1" spans="1:10">
      <c r="A185" s="108"/>
      <c r="B185" s="109"/>
      <c r="C185" s="110" t="s">
        <v>99</v>
      </c>
      <c r="D185" s="110" t="s">
        <v>1047</v>
      </c>
      <c r="E185" s="110" t="s">
        <v>99</v>
      </c>
      <c r="F185" s="111" t="s">
        <v>99</v>
      </c>
      <c r="G185" s="110" t="s">
        <v>99</v>
      </c>
      <c r="H185" s="111" t="s">
        <v>99</v>
      </c>
      <c r="I185" s="111" t="s">
        <v>99</v>
      </c>
      <c r="J185" s="116" t="s">
        <v>99</v>
      </c>
    </row>
    <row r="186" s="90" customFormat="1" ht="27.75" customHeight="1" spans="1:10">
      <c r="A186" s="108"/>
      <c r="B186" s="109"/>
      <c r="C186" s="110" t="s">
        <v>99</v>
      </c>
      <c r="D186" s="110" t="s">
        <v>99</v>
      </c>
      <c r="E186" s="110" t="s">
        <v>1301</v>
      </c>
      <c r="F186" s="111" t="s">
        <v>1043</v>
      </c>
      <c r="G186" s="110" t="s">
        <v>1232</v>
      </c>
      <c r="H186" s="111" t="s">
        <v>1035</v>
      </c>
      <c r="I186" s="111" t="s">
        <v>1030</v>
      </c>
      <c r="J186" s="116" t="s">
        <v>1302</v>
      </c>
    </row>
    <row r="187" s="90" customFormat="1" ht="27.75" customHeight="1" spans="1:10">
      <c r="A187" s="112"/>
      <c r="B187" s="113"/>
      <c r="C187" s="110" t="s">
        <v>99</v>
      </c>
      <c r="D187" s="110" t="s">
        <v>99</v>
      </c>
      <c r="E187" s="110" t="s">
        <v>1303</v>
      </c>
      <c r="F187" s="111" t="s">
        <v>1043</v>
      </c>
      <c r="G187" s="110" t="s">
        <v>1232</v>
      </c>
      <c r="H187" s="111" t="s">
        <v>1035</v>
      </c>
      <c r="I187" s="111" t="s">
        <v>1030</v>
      </c>
      <c r="J187" s="116" t="s">
        <v>1304</v>
      </c>
    </row>
    <row r="188" s="90" customFormat="1" ht="156.75" customHeight="1" spans="1:10">
      <c r="A188" s="104" t="s">
        <v>1305</v>
      </c>
      <c r="B188" s="105" t="s">
        <v>1306</v>
      </c>
      <c r="C188" s="106"/>
      <c r="D188" s="106"/>
      <c r="E188" s="106"/>
      <c r="F188" s="107"/>
      <c r="G188" s="106"/>
      <c r="H188" s="107"/>
      <c r="I188" s="107"/>
      <c r="J188" s="115"/>
    </row>
    <row r="189" s="90" customFormat="1" ht="27.75" customHeight="1" spans="1:10">
      <c r="A189" s="108"/>
      <c r="B189" s="109"/>
      <c r="C189" s="110" t="s">
        <v>1024</v>
      </c>
      <c r="D189" s="110" t="s">
        <v>99</v>
      </c>
      <c r="E189" s="110" t="s">
        <v>99</v>
      </c>
      <c r="F189" s="111" t="s">
        <v>99</v>
      </c>
      <c r="G189" s="110" t="s">
        <v>99</v>
      </c>
      <c r="H189" s="111" t="s">
        <v>99</v>
      </c>
      <c r="I189" s="111" t="s">
        <v>99</v>
      </c>
      <c r="J189" s="116" t="s">
        <v>99</v>
      </c>
    </row>
    <row r="190" s="90" customFormat="1" ht="27.75" customHeight="1" spans="1:10">
      <c r="A190" s="108"/>
      <c r="B190" s="109"/>
      <c r="C190" s="110" t="s">
        <v>99</v>
      </c>
      <c r="D190" s="110" t="s">
        <v>1025</v>
      </c>
      <c r="E190" s="110" t="s">
        <v>99</v>
      </c>
      <c r="F190" s="111" t="s">
        <v>99</v>
      </c>
      <c r="G190" s="110" t="s">
        <v>99</v>
      </c>
      <c r="H190" s="111" t="s">
        <v>99</v>
      </c>
      <c r="I190" s="111" t="s">
        <v>99</v>
      </c>
      <c r="J190" s="116" t="s">
        <v>99</v>
      </c>
    </row>
    <row r="191" s="90" customFormat="1" ht="27.75" customHeight="1" spans="1:10">
      <c r="A191" s="108"/>
      <c r="B191" s="109"/>
      <c r="C191" s="110" t="s">
        <v>99</v>
      </c>
      <c r="D191" s="110" t="s">
        <v>99</v>
      </c>
      <c r="E191" s="110" t="s">
        <v>1307</v>
      </c>
      <c r="F191" s="111" t="s">
        <v>1043</v>
      </c>
      <c r="G191" s="110" t="s">
        <v>1115</v>
      </c>
      <c r="H191" s="111" t="s">
        <v>1143</v>
      </c>
      <c r="I191" s="111" t="s">
        <v>1030</v>
      </c>
      <c r="J191" s="116" t="s">
        <v>1308</v>
      </c>
    </row>
    <row r="192" s="90" customFormat="1" ht="27.75" customHeight="1" spans="1:10">
      <c r="A192" s="108"/>
      <c r="B192" s="109"/>
      <c r="C192" s="110" t="s">
        <v>99</v>
      </c>
      <c r="D192" s="110" t="s">
        <v>99</v>
      </c>
      <c r="E192" s="110" t="s">
        <v>1309</v>
      </c>
      <c r="F192" s="111" t="s">
        <v>1043</v>
      </c>
      <c r="G192" s="110" t="s">
        <v>1310</v>
      </c>
      <c r="H192" s="111" t="s">
        <v>1311</v>
      </c>
      <c r="I192" s="111" t="s">
        <v>1030</v>
      </c>
      <c r="J192" s="116" t="s">
        <v>1312</v>
      </c>
    </row>
    <row r="193" s="90" customFormat="1" ht="27.75" customHeight="1" spans="1:10">
      <c r="A193" s="108"/>
      <c r="B193" s="109"/>
      <c r="C193" s="110" t="s">
        <v>99</v>
      </c>
      <c r="D193" s="110" t="s">
        <v>99</v>
      </c>
      <c r="E193" s="110" t="s">
        <v>1313</v>
      </c>
      <c r="F193" s="111" t="s">
        <v>1027</v>
      </c>
      <c r="G193" s="110" t="s">
        <v>1314</v>
      </c>
      <c r="H193" s="111" t="s">
        <v>1055</v>
      </c>
      <c r="I193" s="111" t="s">
        <v>1030</v>
      </c>
      <c r="J193" s="116" t="s">
        <v>1315</v>
      </c>
    </row>
    <row r="194" s="90" customFormat="1" ht="27.75" customHeight="1" spans="1:10">
      <c r="A194" s="108"/>
      <c r="B194" s="109"/>
      <c r="C194" s="110" t="s">
        <v>99</v>
      </c>
      <c r="D194" s="110" t="s">
        <v>99</v>
      </c>
      <c r="E194" s="110" t="s">
        <v>1316</v>
      </c>
      <c r="F194" s="111" t="s">
        <v>1043</v>
      </c>
      <c r="G194" s="110" t="s">
        <v>1146</v>
      </c>
      <c r="H194" s="111" t="s">
        <v>1070</v>
      </c>
      <c r="I194" s="111" t="s">
        <v>1030</v>
      </c>
      <c r="J194" s="116" t="s">
        <v>1317</v>
      </c>
    </row>
    <row r="195" s="90" customFormat="1" ht="27.75" customHeight="1" spans="1:10">
      <c r="A195" s="108"/>
      <c r="B195" s="109"/>
      <c r="C195" s="110" t="s">
        <v>99</v>
      </c>
      <c r="D195" s="110" t="s">
        <v>99</v>
      </c>
      <c r="E195" s="110" t="s">
        <v>1318</v>
      </c>
      <c r="F195" s="111" t="s">
        <v>1043</v>
      </c>
      <c r="G195" s="110" t="s">
        <v>1319</v>
      </c>
      <c r="H195" s="111" t="s">
        <v>1224</v>
      </c>
      <c r="I195" s="111" t="s">
        <v>1030</v>
      </c>
      <c r="J195" s="116" t="s">
        <v>1320</v>
      </c>
    </row>
    <row r="196" s="90" customFormat="1" ht="27.75" customHeight="1" spans="1:10">
      <c r="A196" s="108"/>
      <c r="B196" s="109"/>
      <c r="C196" s="110" t="s">
        <v>99</v>
      </c>
      <c r="D196" s="110" t="s">
        <v>1037</v>
      </c>
      <c r="E196" s="110" t="s">
        <v>99</v>
      </c>
      <c r="F196" s="111" t="s">
        <v>99</v>
      </c>
      <c r="G196" s="110" t="s">
        <v>99</v>
      </c>
      <c r="H196" s="111" t="s">
        <v>99</v>
      </c>
      <c r="I196" s="111" t="s">
        <v>99</v>
      </c>
      <c r="J196" s="116" t="s">
        <v>99</v>
      </c>
    </row>
    <row r="197" s="90" customFormat="1" ht="27.75" customHeight="1" spans="1:10">
      <c r="A197" s="108"/>
      <c r="B197" s="109"/>
      <c r="C197" s="110" t="s">
        <v>99</v>
      </c>
      <c r="D197" s="110" t="s">
        <v>99</v>
      </c>
      <c r="E197" s="110" t="s">
        <v>1321</v>
      </c>
      <c r="F197" s="111" t="s">
        <v>1043</v>
      </c>
      <c r="G197" s="110" t="s">
        <v>1232</v>
      </c>
      <c r="H197" s="111" t="s">
        <v>1035</v>
      </c>
      <c r="I197" s="111" t="s">
        <v>1030</v>
      </c>
      <c r="J197" s="116" t="s">
        <v>1322</v>
      </c>
    </row>
    <row r="198" s="90" customFormat="1" ht="27.75" customHeight="1" spans="1:10">
      <c r="A198" s="108"/>
      <c r="B198" s="109"/>
      <c r="C198" s="110" t="s">
        <v>1040</v>
      </c>
      <c r="D198" s="110" t="s">
        <v>99</v>
      </c>
      <c r="E198" s="110" t="s">
        <v>99</v>
      </c>
      <c r="F198" s="111" t="s">
        <v>99</v>
      </c>
      <c r="G198" s="110" t="s">
        <v>99</v>
      </c>
      <c r="H198" s="111" t="s">
        <v>99</v>
      </c>
      <c r="I198" s="111" t="s">
        <v>99</v>
      </c>
      <c r="J198" s="116" t="s">
        <v>99</v>
      </c>
    </row>
    <row r="199" s="90" customFormat="1" ht="27.75" customHeight="1" spans="1:10">
      <c r="A199" s="108"/>
      <c r="B199" s="109"/>
      <c r="C199" s="110" t="s">
        <v>99</v>
      </c>
      <c r="D199" s="110" t="s">
        <v>1041</v>
      </c>
      <c r="E199" s="110" t="s">
        <v>99</v>
      </c>
      <c r="F199" s="111" t="s">
        <v>99</v>
      </c>
      <c r="G199" s="110" t="s">
        <v>99</v>
      </c>
      <c r="H199" s="111" t="s">
        <v>99</v>
      </c>
      <c r="I199" s="111" t="s">
        <v>99</v>
      </c>
      <c r="J199" s="116" t="s">
        <v>99</v>
      </c>
    </row>
    <row r="200" s="90" customFormat="1" ht="27.75" customHeight="1" spans="1:10">
      <c r="A200" s="108"/>
      <c r="B200" s="109"/>
      <c r="C200" s="110" t="s">
        <v>99</v>
      </c>
      <c r="D200" s="110" t="s">
        <v>99</v>
      </c>
      <c r="E200" s="110" t="s">
        <v>1323</v>
      </c>
      <c r="F200" s="111" t="s">
        <v>1027</v>
      </c>
      <c r="G200" s="110" t="s">
        <v>1034</v>
      </c>
      <c r="H200" s="111" t="s">
        <v>1035</v>
      </c>
      <c r="I200" s="111" t="s">
        <v>1030</v>
      </c>
      <c r="J200" s="116" t="s">
        <v>1324</v>
      </c>
    </row>
    <row r="201" s="90" customFormat="1" ht="27.75" customHeight="1" spans="1:10">
      <c r="A201" s="108"/>
      <c r="B201" s="109"/>
      <c r="C201" s="110" t="s">
        <v>99</v>
      </c>
      <c r="D201" s="110" t="s">
        <v>99</v>
      </c>
      <c r="E201" s="110" t="s">
        <v>1325</v>
      </c>
      <c r="F201" s="111" t="s">
        <v>1027</v>
      </c>
      <c r="G201" s="110" t="s">
        <v>1034</v>
      </c>
      <c r="H201" s="111" t="s">
        <v>1035</v>
      </c>
      <c r="I201" s="111" t="s">
        <v>1030</v>
      </c>
      <c r="J201" s="116" t="s">
        <v>1326</v>
      </c>
    </row>
    <row r="202" s="90" customFormat="1" ht="27.75" customHeight="1" spans="1:10">
      <c r="A202" s="108"/>
      <c r="B202" s="109"/>
      <c r="C202" s="110" t="s">
        <v>1046</v>
      </c>
      <c r="D202" s="110" t="s">
        <v>99</v>
      </c>
      <c r="E202" s="110" t="s">
        <v>99</v>
      </c>
      <c r="F202" s="111" t="s">
        <v>99</v>
      </c>
      <c r="G202" s="110" t="s">
        <v>99</v>
      </c>
      <c r="H202" s="111" t="s">
        <v>99</v>
      </c>
      <c r="I202" s="111" t="s">
        <v>99</v>
      </c>
      <c r="J202" s="116" t="s">
        <v>99</v>
      </c>
    </row>
    <row r="203" s="90" customFormat="1" ht="27.75" customHeight="1" spans="1:10">
      <c r="A203" s="108"/>
      <c r="B203" s="109"/>
      <c r="C203" s="110" t="s">
        <v>99</v>
      </c>
      <c r="D203" s="110" t="s">
        <v>1047</v>
      </c>
      <c r="E203" s="110" t="s">
        <v>99</v>
      </c>
      <c r="F203" s="111" t="s">
        <v>99</v>
      </c>
      <c r="G203" s="110" t="s">
        <v>99</v>
      </c>
      <c r="H203" s="111" t="s">
        <v>99</v>
      </c>
      <c r="I203" s="111" t="s">
        <v>99</v>
      </c>
      <c r="J203" s="116" t="s">
        <v>99</v>
      </c>
    </row>
    <row r="204" s="90" customFormat="1" ht="27.75" customHeight="1" spans="1:10">
      <c r="A204" s="112"/>
      <c r="B204" s="113"/>
      <c r="C204" s="110" t="s">
        <v>99</v>
      </c>
      <c r="D204" s="110" t="s">
        <v>99</v>
      </c>
      <c r="E204" s="110" t="s">
        <v>1327</v>
      </c>
      <c r="F204" s="111" t="s">
        <v>1043</v>
      </c>
      <c r="G204" s="110" t="s">
        <v>1232</v>
      </c>
      <c r="H204" s="111" t="s">
        <v>1035</v>
      </c>
      <c r="I204" s="111" t="s">
        <v>1030</v>
      </c>
      <c r="J204" s="116" t="s">
        <v>1328</v>
      </c>
    </row>
    <row r="205" s="90" customFormat="1" ht="156.75" customHeight="1" spans="1:10">
      <c r="A205" s="104" t="s">
        <v>1329</v>
      </c>
      <c r="B205" s="105" t="s">
        <v>1330</v>
      </c>
      <c r="C205" s="106"/>
      <c r="D205" s="106"/>
      <c r="E205" s="106"/>
      <c r="F205" s="107"/>
      <c r="G205" s="106"/>
      <c r="H205" s="107"/>
      <c r="I205" s="107"/>
      <c r="J205" s="115"/>
    </row>
    <row r="206" s="90" customFormat="1" ht="27.75" customHeight="1" spans="1:10">
      <c r="A206" s="108"/>
      <c r="B206" s="109"/>
      <c r="C206" s="110" t="s">
        <v>1024</v>
      </c>
      <c r="D206" s="110" t="s">
        <v>99</v>
      </c>
      <c r="E206" s="110" t="s">
        <v>99</v>
      </c>
      <c r="F206" s="111" t="s">
        <v>99</v>
      </c>
      <c r="G206" s="110" t="s">
        <v>99</v>
      </c>
      <c r="H206" s="111" t="s">
        <v>99</v>
      </c>
      <c r="I206" s="111" t="s">
        <v>99</v>
      </c>
      <c r="J206" s="116" t="s">
        <v>99</v>
      </c>
    </row>
    <row r="207" s="90" customFormat="1" ht="27.75" customHeight="1" spans="1:10">
      <c r="A207" s="108"/>
      <c r="B207" s="109"/>
      <c r="C207" s="110" t="s">
        <v>99</v>
      </c>
      <c r="D207" s="110" t="s">
        <v>1025</v>
      </c>
      <c r="E207" s="110" t="s">
        <v>99</v>
      </c>
      <c r="F207" s="111" t="s">
        <v>99</v>
      </c>
      <c r="G207" s="110" t="s">
        <v>99</v>
      </c>
      <c r="H207" s="111" t="s">
        <v>99</v>
      </c>
      <c r="I207" s="111" t="s">
        <v>99</v>
      </c>
      <c r="J207" s="116" t="s">
        <v>99</v>
      </c>
    </row>
    <row r="208" s="90" customFormat="1" ht="27.75" customHeight="1" spans="1:10">
      <c r="A208" s="108"/>
      <c r="B208" s="109"/>
      <c r="C208" s="110" t="s">
        <v>99</v>
      </c>
      <c r="D208" s="110" t="s">
        <v>99</v>
      </c>
      <c r="E208" s="110" t="s">
        <v>1331</v>
      </c>
      <c r="F208" s="111" t="s">
        <v>1027</v>
      </c>
      <c r="G208" s="110" t="s">
        <v>1332</v>
      </c>
      <c r="H208" s="111" t="s">
        <v>1062</v>
      </c>
      <c r="I208" s="111" t="s">
        <v>1030</v>
      </c>
      <c r="J208" s="116" t="s">
        <v>1333</v>
      </c>
    </row>
    <row r="209" s="90" customFormat="1" ht="27.75" customHeight="1" spans="1:10">
      <c r="A209" s="108"/>
      <c r="B209" s="109"/>
      <c r="C209" s="110" t="s">
        <v>99</v>
      </c>
      <c r="D209" s="110" t="s">
        <v>1032</v>
      </c>
      <c r="E209" s="110" t="s">
        <v>99</v>
      </c>
      <c r="F209" s="111" t="s">
        <v>99</v>
      </c>
      <c r="G209" s="110" t="s">
        <v>99</v>
      </c>
      <c r="H209" s="111" t="s">
        <v>99</v>
      </c>
      <c r="I209" s="111" t="s">
        <v>99</v>
      </c>
      <c r="J209" s="116" t="s">
        <v>99</v>
      </c>
    </row>
    <row r="210" s="90" customFormat="1" ht="27.75" customHeight="1" spans="1:10">
      <c r="A210" s="108"/>
      <c r="B210" s="109"/>
      <c r="C210" s="110" t="s">
        <v>99</v>
      </c>
      <c r="D210" s="110" t="s">
        <v>99</v>
      </c>
      <c r="E210" s="110" t="s">
        <v>1334</v>
      </c>
      <c r="F210" s="111" t="s">
        <v>1027</v>
      </c>
      <c r="G210" s="110" t="s">
        <v>1034</v>
      </c>
      <c r="H210" s="111" t="s">
        <v>1035</v>
      </c>
      <c r="I210" s="111" t="s">
        <v>1030</v>
      </c>
      <c r="J210" s="116" t="s">
        <v>1335</v>
      </c>
    </row>
    <row r="211" s="90" customFormat="1" ht="27.75" customHeight="1" spans="1:10">
      <c r="A211" s="108"/>
      <c r="B211" s="109"/>
      <c r="C211" s="110" t="s">
        <v>1040</v>
      </c>
      <c r="D211" s="110" t="s">
        <v>99</v>
      </c>
      <c r="E211" s="110" t="s">
        <v>99</v>
      </c>
      <c r="F211" s="111" t="s">
        <v>99</v>
      </c>
      <c r="G211" s="110" t="s">
        <v>99</v>
      </c>
      <c r="H211" s="111" t="s">
        <v>99</v>
      </c>
      <c r="I211" s="111" t="s">
        <v>99</v>
      </c>
      <c r="J211" s="116" t="s">
        <v>99</v>
      </c>
    </row>
    <row r="212" s="90" customFormat="1" ht="27.75" customHeight="1" spans="1:10">
      <c r="A212" s="108"/>
      <c r="B212" s="109"/>
      <c r="C212" s="110" t="s">
        <v>99</v>
      </c>
      <c r="D212" s="110" t="s">
        <v>1041</v>
      </c>
      <c r="E212" s="110" t="s">
        <v>99</v>
      </c>
      <c r="F212" s="111" t="s">
        <v>99</v>
      </c>
      <c r="G212" s="110" t="s">
        <v>99</v>
      </c>
      <c r="H212" s="111" t="s">
        <v>99</v>
      </c>
      <c r="I212" s="111" t="s">
        <v>99</v>
      </c>
      <c r="J212" s="116" t="s">
        <v>99</v>
      </c>
    </row>
    <row r="213" s="90" customFormat="1" ht="27.75" customHeight="1" spans="1:10">
      <c r="A213" s="108"/>
      <c r="B213" s="109"/>
      <c r="C213" s="110" t="s">
        <v>99</v>
      </c>
      <c r="D213" s="110" t="s">
        <v>99</v>
      </c>
      <c r="E213" s="110" t="s">
        <v>1336</v>
      </c>
      <c r="F213" s="111" t="s">
        <v>1043</v>
      </c>
      <c r="G213" s="110" t="s">
        <v>1214</v>
      </c>
      <c r="H213" s="111" t="s">
        <v>1035</v>
      </c>
      <c r="I213" s="111" t="s">
        <v>1030</v>
      </c>
      <c r="J213" s="116" t="s">
        <v>1337</v>
      </c>
    </row>
    <row r="214" s="90" customFormat="1" ht="27.75" customHeight="1" spans="1:10">
      <c r="A214" s="108"/>
      <c r="B214" s="109"/>
      <c r="C214" s="110" t="s">
        <v>99</v>
      </c>
      <c r="D214" s="110" t="s">
        <v>99</v>
      </c>
      <c r="E214" s="110" t="s">
        <v>1338</v>
      </c>
      <c r="F214" s="111" t="s">
        <v>1043</v>
      </c>
      <c r="G214" s="110" t="s">
        <v>1214</v>
      </c>
      <c r="H214" s="111" t="s">
        <v>1035</v>
      </c>
      <c r="I214" s="111" t="s">
        <v>1030</v>
      </c>
      <c r="J214" s="116" t="s">
        <v>1339</v>
      </c>
    </row>
    <row r="215" s="90" customFormat="1" ht="27.75" customHeight="1" spans="1:10">
      <c r="A215" s="108"/>
      <c r="B215" s="109"/>
      <c r="C215" s="110" t="s">
        <v>1046</v>
      </c>
      <c r="D215" s="110" t="s">
        <v>99</v>
      </c>
      <c r="E215" s="110" t="s">
        <v>99</v>
      </c>
      <c r="F215" s="111" t="s">
        <v>99</v>
      </c>
      <c r="G215" s="110" t="s">
        <v>99</v>
      </c>
      <c r="H215" s="111" t="s">
        <v>99</v>
      </c>
      <c r="I215" s="111" t="s">
        <v>99</v>
      </c>
      <c r="J215" s="116" t="s">
        <v>99</v>
      </c>
    </row>
    <row r="216" s="90" customFormat="1" ht="27.75" customHeight="1" spans="1:10">
      <c r="A216" s="108"/>
      <c r="B216" s="109"/>
      <c r="C216" s="110" t="s">
        <v>99</v>
      </c>
      <c r="D216" s="110" t="s">
        <v>1047</v>
      </c>
      <c r="E216" s="110" t="s">
        <v>99</v>
      </c>
      <c r="F216" s="111" t="s">
        <v>99</v>
      </c>
      <c r="G216" s="110" t="s">
        <v>99</v>
      </c>
      <c r="H216" s="111" t="s">
        <v>99</v>
      </c>
      <c r="I216" s="111" t="s">
        <v>99</v>
      </c>
      <c r="J216" s="116" t="s">
        <v>99</v>
      </c>
    </row>
    <row r="217" s="90" customFormat="1" ht="27.75" customHeight="1" spans="1:10">
      <c r="A217" s="112"/>
      <c r="B217" s="113"/>
      <c r="C217" s="110" t="s">
        <v>99</v>
      </c>
      <c r="D217" s="110" t="s">
        <v>99</v>
      </c>
      <c r="E217" s="110" t="s">
        <v>1213</v>
      </c>
      <c r="F217" s="111" t="s">
        <v>1043</v>
      </c>
      <c r="G217" s="110" t="s">
        <v>1232</v>
      </c>
      <c r="H217" s="111" t="s">
        <v>1035</v>
      </c>
      <c r="I217" s="111" t="s">
        <v>1030</v>
      </c>
      <c r="J217" s="116" t="s">
        <v>1340</v>
      </c>
    </row>
    <row r="218" s="90" customFormat="1" ht="156.75" customHeight="1" spans="1:10">
      <c r="A218" s="104" t="s">
        <v>1341</v>
      </c>
      <c r="B218" s="105" t="s">
        <v>1342</v>
      </c>
      <c r="C218" s="106"/>
      <c r="D218" s="106"/>
      <c r="E218" s="106"/>
      <c r="F218" s="107"/>
      <c r="G218" s="106"/>
      <c r="H218" s="107"/>
      <c r="I218" s="107"/>
      <c r="J218" s="115"/>
    </row>
    <row r="219" s="90" customFormat="1" ht="27.75" customHeight="1" spans="1:10">
      <c r="A219" s="108"/>
      <c r="B219" s="109"/>
      <c r="C219" s="110" t="s">
        <v>1024</v>
      </c>
      <c r="D219" s="110" t="s">
        <v>99</v>
      </c>
      <c r="E219" s="110" t="s">
        <v>99</v>
      </c>
      <c r="F219" s="111" t="s">
        <v>99</v>
      </c>
      <c r="G219" s="110" t="s">
        <v>99</v>
      </c>
      <c r="H219" s="111" t="s">
        <v>99</v>
      </c>
      <c r="I219" s="111" t="s">
        <v>99</v>
      </c>
      <c r="J219" s="116" t="s">
        <v>99</v>
      </c>
    </row>
    <row r="220" s="90" customFormat="1" ht="27.75" customHeight="1" spans="1:10">
      <c r="A220" s="108"/>
      <c r="B220" s="109"/>
      <c r="C220" s="110" t="s">
        <v>99</v>
      </c>
      <c r="D220" s="110" t="s">
        <v>1025</v>
      </c>
      <c r="E220" s="110" t="s">
        <v>99</v>
      </c>
      <c r="F220" s="111" t="s">
        <v>99</v>
      </c>
      <c r="G220" s="110" t="s">
        <v>99</v>
      </c>
      <c r="H220" s="111" t="s">
        <v>99</v>
      </c>
      <c r="I220" s="111" t="s">
        <v>99</v>
      </c>
      <c r="J220" s="116" t="s">
        <v>99</v>
      </c>
    </row>
    <row r="221" s="90" customFormat="1" ht="27.75" customHeight="1" spans="1:10">
      <c r="A221" s="108"/>
      <c r="B221" s="109"/>
      <c r="C221" s="110" t="s">
        <v>99</v>
      </c>
      <c r="D221" s="110" t="s">
        <v>99</v>
      </c>
      <c r="E221" s="110" t="s">
        <v>1343</v>
      </c>
      <c r="F221" s="111" t="s">
        <v>1027</v>
      </c>
      <c r="G221" s="110" t="s">
        <v>1344</v>
      </c>
      <c r="H221" s="111" t="s">
        <v>1087</v>
      </c>
      <c r="I221" s="111" t="s">
        <v>1030</v>
      </c>
      <c r="J221" s="116" t="s">
        <v>1345</v>
      </c>
    </row>
    <row r="222" s="90" customFormat="1" ht="27.75" customHeight="1" spans="1:10">
      <c r="A222" s="108"/>
      <c r="B222" s="109"/>
      <c r="C222" s="110" t="s">
        <v>99</v>
      </c>
      <c r="D222" s="110" t="s">
        <v>1032</v>
      </c>
      <c r="E222" s="110" t="s">
        <v>99</v>
      </c>
      <c r="F222" s="111" t="s">
        <v>99</v>
      </c>
      <c r="G222" s="110" t="s">
        <v>99</v>
      </c>
      <c r="H222" s="111" t="s">
        <v>99</v>
      </c>
      <c r="I222" s="111" t="s">
        <v>99</v>
      </c>
      <c r="J222" s="116" t="s">
        <v>99</v>
      </c>
    </row>
    <row r="223" s="90" customFormat="1" ht="27.75" customHeight="1" spans="1:10">
      <c r="A223" s="108"/>
      <c r="B223" s="109"/>
      <c r="C223" s="110" t="s">
        <v>99</v>
      </c>
      <c r="D223" s="110" t="s">
        <v>99</v>
      </c>
      <c r="E223" s="110" t="s">
        <v>1346</v>
      </c>
      <c r="F223" s="111" t="s">
        <v>1043</v>
      </c>
      <c r="G223" s="110" t="s">
        <v>1347</v>
      </c>
      <c r="H223" s="111" t="s">
        <v>1035</v>
      </c>
      <c r="I223" s="111" t="s">
        <v>1030</v>
      </c>
      <c r="J223" s="116" t="s">
        <v>1348</v>
      </c>
    </row>
    <row r="224" s="90" customFormat="1" ht="27.75" customHeight="1" spans="1:10">
      <c r="A224" s="108"/>
      <c r="B224" s="109"/>
      <c r="C224" s="110" t="s">
        <v>99</v>
      </c>
      <c r="D224" s="110" t="s">
        <v>1037</v>
      </c>
      <c r="E224" s="110" t="s">
        <v>99</v>
      </c>
      <c r="F224" s="111" t="s">
        <v>99</v>
      </c>
      <c r="G224" s="110" t="s">
        <v>99</v>
      </c>
      <c r="H224" s="111" t="s">
        <v>99</v>
      </c>
      <c r="I224" s="111" t="s">
        <v>99</v>
      </c>
      <c r="J224" s="116" t="s">
        <v>99</v>
      </c>
    </row>
    <row r="225" s="90" customFormat="1" ht="27.75" customHeight="1" spans="1:10">
      <c r="A225" s="108"/>
      <c r="B225" s="109"/>
      <c r="C225" s="110" t="s">
        <v>99</v>
      </c>
      <c r="D225" s="110" t="s">
        <v>99</v>
      </c>
      <c r="E225" s="110" t="s">
        <v>1349</v>
      </c>
      <c r="F225" s="111" t="s">
        <v>1258</v>
      </c>
      <c r="G225" s="110" t="s">
        <v>1149</v>
      </c>
      <c r="H225" s="111" t="s">
        <v>1143</v>
      </c>
      <c r="I225" s="111" t="s">
        <v>1030</v>
      </c>
      <c r="J225" s="116" t="s">
        <v>1350</v>
      </c>
    </row>
    <row r="226" s="90" customFormat="1" ht="27.75" customHeight="1" spans="1:10">
      <c r="A226" s="108"/>
      <c r="B226" s="109"/>
      <c r="C226" s="110" t="s">
        <v>99</v>
      </c>
      <c r="D226" s="110" t="s">
        <v>99</v>
      </c>
      <c r="E226" s="110" t="s">
        <v>1351</v>
      </c>
      <c r="F226" s="111" t="s">
        <v>1027</v>
      </c>
      <c r="G226" s="110" t="s">
        <v>1034</v>
      </c>
      <c r="H226" s="111" t="s">
        <v>1035</v>
      </c>
      <c r="I226" s="111" t="s">
        <v>1030</v>
      </c>
      <c r="J226" s="116" t="s">
        <v>1352</v>
      </c>
    </row>
    <row r="227" s="90" customFormat="1" ht="27.75" customHeight="1" spans="1:10">
      <c r="A227" s="108"/>
      <c r="B227" s="109"/>
      <c r="C227" s="110" t="s">
        <v>1040</v>
      </c>
      <c r="D227" s="110" t="s">
        <v>99</v>
      </c>
      <c r="E227" s="110" t="s">
        <v>99</v>
      </c>
      <c r="F227" s="111" t="s">
        <v>99</v>
      </c>
      <c r="G227" s="110" t="s">
        <v>99</v>
      </c>
      <c r="H227" s="111" t="s">
        <v>99</v>
      </c>
      <c r="I227" s="111" t="s">
        <v>99</v>
      </c>
      <c r="J227" s="116" t="s">
        <v>99</v>
      </c>
    </row>
    <row r="228" s="90" customFormat="1" ht="27.75" customHeight="1" spans="1:10">
      <c r="A228" s="108"/>
      <c r="B228" s="109"/>
      <c r="C228" s="110" t="s">
        <v>99</v>
      </c>
      <c r="D228" s="110" t="s">
        <v>1041</v>
      </c>
      <c r="E228" s="110" t="s">
        <v>99</v>
      </c>
      <c r="F228" s="111" t="s">
        <v>99</v>
      </c>
      <c r="G228" s="110" t="s">
        <v>99</v>
      </c>
      <c r="H228" s="111" t="s">
        <v>99</v>
      </c>
      <c r="I228" s="111" t="s">
        <v>99</v>
      </c>
      <c r="J228" s="116" t="s">
        <v>99</v>
      </c>
    </row>
    <row r="229" s="90" customFormat="1" ht="27.75" customHeight="1" spans="1:10">
      <c r="A229" s="108"/>
      <c r="B229" s="109"/>
      <c r="C229" s="110" t="s">
        <v>99</v>
      </c>
      <c r="D229" s="110" t="s">
        <v>99</v>
      </c>
      <c r="E229" s="110" t="s">
        <v>1353</v>
      </c>
      <c r="F229" s="111" t="s">
        <v>1043</v>
      </c>
      <c r="G229" s="110" t="s">
        <v>1354</v>
      </c>
      <c r="H229" s="111" t="s">
        <v>1035</v>
      </c>
      <c r="I229" s="111" t="s">
        <v>1030</v>
      </c>
      <c r="J229" s="116" t="s">
        <v>1355</v>
      </c>
    </row>
    <row r="230" s="90" customFormat="1" ht="27.75" customHeight="1" spans="1:10">
      <c r="A230" s="108"/>
      <c r="B230" s="109"/>
      <c r="C230" s="110" t="s">
        <v>99</v>
      </c>
      <c r="D230" s="110" t="s">
        <v>99</v>
      </c>
      <c r="E230" s="110" t="s">
        <v>1356</v>
      </c>
      <c r="F230" s="111" t="s">
        <v>1043</v>
      </c>
      <c r="G230" s="110" t="s">
        <v>1354</v>
      </c>
      <c r="H230" s="111" t="s">
        <v>1035</v>
      </c>
      <c r="I230" s="111" t="s">
        <v>1030</v>
      </c>
      <c r="J230" s="116" t="s">
        <v>1357</v>
      </c>
    </row>
    <row r="231" s="90" customFormat="1" ht="27.75" customHeight="1" spans="1:10">
      <c r="A231" s="108"/>
      <c r="B231" s="109"/>
      <c r="C231" s="110" t="s">
        <v>99</v>
      </c>
      <c r="D231" s="110" t="s">
        <v>99</v>
      </c>
      <c r="E231" s="110" t="s">
        <v>1358</v>
      </c>
      <c r="F231" s="111" t="s">
        <v>1043</v>
      </c>
      <c r="G231" s="110" t="s">
        <v>1232</v>
      </c>
      <c r="H231" s="111" t="s">
        <v>1035</v>
      </c>
      <c r="I231" s="111" t="s">
        <v>1030</v>
      </c>
      <c r="J231" s="116" t="s">
        <v>1359</v>
      </c>
    </row>
    <row r="232" s="90" customFormat="1" ht="27.75" customHeight="1" spans="1:10">
      <c r="A232" s="108"/>
      <c r="B232" s="109"/>
      <c r="C232" s="110" t="s">
        <v>1046</v>
      </c>
      <c r="D232" s="110" t="s">
        <v>99</v>
      </c>
      <c r="E232" s="110" t="s">
        <v>99</v>
      </c>
      <c r="F232" s="111" t="s">
        <v>99</v>
      </c>
      <c r="G232" s="110" t="s">
        <v>99</v>
      </c>
      <c r="H232" s="111" t="s">
        <v>99</v>
      </c>
      <c r="I232" s="111" t="s">
        <v>99</v>
      </c>
      <c r="J232" s="116" t="s">
        <v>99</v>
      </c>
    </row>
    <row r="233" s="90" customFormat="1" ht="27.75" customHeight="1" spans="1:10">
      <c r="A233" s="108"/>
      <c r="B233" s="109"/>
      <c r="C233" s="110" t="s">
        <v>99</v>
      </c>
      <c r="D233" s="110" t="s">
        <v>1047</v>
      </c>
      <c r="E233" s="110" t="s">
        <v>99</v>
      </c>
      <c r="F233" s="111" t="s">
        <v>99</v>
      </c>
      <c r="G233" s="110" t="s">
        <v>99</v>
      </c>
      <c r="H233" s="111" t="s">
        <v>99</v>
      </c>
      <c r="I233" s="111" t="s">
        <v>99</v>
      </c>
      <c r="J233" s="116" t="s">
        <v>99</v>
      </c>
    </row>
    <row r="234" s="90" customFormat="1" ht="27.75" customHeight="1" spans="1:10">
      <c r="A234" s="112"/>
      <c r="B234" s="113"/>
      <c r="C234" s="110" t="s">
        <v>99</v>
      </c>
      <c r="D234" s="110" t="s">
        <v>99</v>
      </c>
      <c r="E234" s="110" t="s">
        <v>1360</v>
      </c>
      <c r="F234" s="111" t="s">
        <v>1043</v>
      </c>
      <c r="G234" s="110" t="s">
        <v>1232</v>
      </c>
      <c r="H234" s="111" t="s">
        <v>1035</v>
      </c>
      <c r="I234" s="111" t="s">
        <v>1030</v>
      </c>
      <c r="J234" s="116" t="s">
        <v>1361</v>
      </c>
    </row>
    <row r="235" s="90" customFormat="1" ht="156.75" customHeight="1" spans="1:10">
      <c r="A235" s="104" t="s">
        <v>1362</v>
      </c>
      <c r="B235" s="105" t="s">
        <v>1363</v>
      </c>
      <c r="C235" s="106"/>
      <c r="D235" s="106"/>
      <c r="E235" s="106"/>
      <c r="F235" s="107"/>
      <c r="G235" s="106"/>
      <c r="H235" s="107"/>
      <c r="I235" s="107"/>
      <c r="J235" s="115"/>
    </row>
    <row r="236" s="90" customFormat="1" ht="27.75" customHeight="1" spans="1:10">
      <c r="A236" s="108"/>
      <c r="B236" s="109"/>
      <c r="C236" s="110" t="s">
        <v>1024</v>
      </c>
      <c r="D236" s="110" t="s">
        <v>99</v>
      </c>
      <c r="E236" s="110" t="s">
        <v>99</v>
      </c>
      <c r="F236" s="111" t="s">
        <v>99</v>
      </c>
      <c r="G236" s="110" t="s">
        <v>99</v>
      </c>
      <c r="H236" s="111" t="s">
        <v>99</v>
      </c>
      <c r="I236" s="111" t="s">
        <v>99</v>
      </c>
      <c r="J236" s="116" t="s">
        <v>99</v>
      </c>
    </row>
    <row r="237" s="90" customFormat="1" ht="27.75" customHeight="1" spans="1:10">
      <c r="A237" s="108"/>
      <c r="B237" s="109"/>
      <c r="C237" s="110" t="s">
        <v>99</v>
      </c>
      <c r="D237" s="110" t="s">
        <v>1025</v>
      </c>
      <c r="E237" s="110" t="s">
        <v>99</v>
      </c>
      <c r="F237" s="111" t="s">
        <v>99</v>
      </c>
      <c r="G237" s="110" t="s">
        <v>99</v>
      </c>
      <c r="H237" s="111" t="s">
        <v>99</v>
      </c>
      <c r="I237" s="111" t="s">
        <v>99</v>
      </c>
      <c r="J237" s="116" t="s">
        <v>99</v>
      </c>
    </row>
    <row r="238" s="90" customFormat="1" ht="27.75" customHeight="1" spans="1:10">
      <c r="A238" s="108"/>
      <c r="B238" s="109"/>
      <c r="C238" s="110" t="s">
        <v>99</v>
      </c>
      <c r="D238" s="110" t="s">
        <v>99</v>
      </c>
      <c r="E238" s="110" t="s">
        <v>1364</v>
      </c>
      <c r="F238" s="111" t="s">
        <v>1043</v>
      </c>
      <c r="G238" s="110" t="s">
        <v>1365</v>
      </c>
      <c r="H238" s="111" t="s">
        <v>1366</v>
      </c>
      <c r="I238" s="111" t="s">
        <v>1030</v>
      </c>
      <c r="J238" s="116" t="s">
        <v>1367</v>
      </c>
    </row>
    <row r="239" s="90" customFormat="1" ht="27.75" customHeight="1" spans="1:10">
      <c r="A239" s="108"/>
      <c r="B239" s="109"/>
      <c r="C239" s="110" t="s">
        <v>99</v>
      </c>
      <c r="D239" s="110" t="s">
        <v>1032</v>
      </c>
      <c r="E239" s="110" t="s">
        <v>99</v>
      </c>
      <c r="F239" s="111" t="s">
        <v>99</v>
      </c>
      <c r="G239" s="110" t="s">
        <v>99</v>
      </c>
      <c r="H239" s="111" t="s">
        <v>99</v>
      </c>
      <c r="I239" s="111" t="s">
        <v>99</v>
      </c>
      <c r="J239" s="116" t="s">
        <v>99</v>
      </c>
    </row>
    <row r="240" s="90" customFormat="1" ht="27.75" customHeight="1" spans="1:10">
      <c r="A240" s="108"/>
      <c r="B240" s="109"/>
      <c r="C240" s="110" t="s">
        <v>99</v>
      </c>
      <c r="D240" s="110" t="s">
        <v>99</v>
      </c>
      <c r="E240" s="110" t="s">
        <v>1368</v>
      </c>
      <c r="F240" s="111" t="s">
        <v>1043</v>
      </c>
      <c r="G240" s="110" t="s">
        <v>1369</v>
      </c>
      <c r="H240" s="111" t="s">
        <v>1035</v>
      </c>
      <c r="I240" s="111" t="s">
        <v>1030</v>
      </c>
      <c r="J240" s="116" t="s">
        <v>1370</v>
      </c>
    </row>
    <row r="241" s="90" customFormat="1" ht="27.75" customHeight="1" spans="1:10">
      <c r="A241" s="108"/>
      <c r="B241" s="109"/>
      <c r="C241" s="110" t="s">
        <v>99</v>
      </c>
      <c r="D241" s="110" t="s">
        <v>99</v>
      </c>
      <c r="E241" s="110" t="s">
        <v>1371</v>
      </c>
      <c r="F241" s="111" t="s">
        <v>1043</v>
      </c>
      <c r="G241" s="110" t="s">
        <v>1372</v>
      </c>
      <c r="H241" s="111" t="s">
        <v>1229</v>
      </c>
      <c r="I241" s="111" t="s">
        <v>1030</v>
      </c>
      <c r="J241" s="116" t="s">
        <v>1373</v>
      </c>
    </row>
    <row r="242" s="90" customFormat="1" ht="27.75" customHeight="1" spans="1:10">
      <c r="A242" s="108"/>
      <c r="B242" s="109"/>
      <c r="C242" s="110" t="s">
        <v>99</v>
      </c>
      <c r="D242" s="110" t="s">
        <v>99</v>
      </c>
      <c r="E242" s="110" t="s">
        <v>1374</v>
      </c>
      <c r="F242" s="111" t="s">
        <v>1043</v>
      </c>
      <c r="G242" s="110" t="s">
        <v>1214</v>
      </c>
      <c r="H242" s="111" t="s">
        <v>1035</v>
      </c>
      <c r="I242" s="111" t="s">
        <v>1030</v>
      </c>
      <c r="J242" s="116" t="s">
        <v>1375</v>
      </c>
    </row>
    <row r="243" s="90" customFormat="1" ht="27.75" customHeight="1" spans="1:10">
      <c r="A243" s="108"/>
      <c r="B243" s="109"/>
      <c r="C243" s="110" t="s">
        <v>99</v>
      </c>
      <c r="D243" s="110" t="s">
        <v>99</v>
      </c>
      <c r="E243" s="110" t="s">
        <v>1376</v>
      </c>
      <c r="F243" s="111" t="s">
        <v>1043</v>
      </c>
      <c r="G243" s="110" t="s">
        <v>1209</v>
      </c>
      <c r="H243" s="111" t="s">
        <v>1377</v>
      </c>
      <c r="I243" s="111" t="s">
        <v>1030</v>
      </c>
      <c r="J243" s="116" t="s">
        <v>1378</v>
      </c>
    </row>
    <row r="244" s="90" customFormat="1" ht="27.75" customHeight="1" spans="1:10">
      <c r="A244" s="108"/>
      <c r="B244" s="109"/>
      <c r="C244" s="110" t="s">
        <v>1040</v>
      </c>
      <c r="D244" s="110" t="s">
        <v>99</v>
      </c>
      <c r="E244" s="110" t="s">
        <v>99</v>
      </c>
      <c r="F244" s="111" t="s">
        <v>99</v>
      </c>
      <c r="G244" s="110" t="s">
        <v>99</v>
      </c>
      <c r="H244" s="111" t="s">
        <v>99</v>
      </c>
      <c r="I244" s="111" t="s">
        <v>99</v>
      </c>
      <c r="J244" s="116" t="s">
        <v>99</v>
      </c>
    </row>
    <row r="245" s="90" customFormat="1" ht="27.75" customHeight="1" spans="1:10">
      <c r="A245" s="108"/>
      <c r="B245" s="109"/>
      <c r="C245" s="110" t="s">
        <v>99</v>
      </c>
      <c r="D245" s="110" t="s">
        <v>1041</v>
      </c>
      <c r="E245" s="110" t="s">
        <v>99</v>
      </c>
      <c r="F245" s="111" t="s">
        <v>99</v>
      </c>
      <c r="G245" s="110" t="s">
        <v>99</v>
      </c>
      <c r="H245" s="111" t="s">
        <v>99</v>
      </c>
      <c r="I245" s="111" t="s">
        <v>99</v>
      </c>
      <c r="J245" s="116" t="s">
        <v>99</v>
      </c>
    </row>
    <row r="246" s="90" customFormat="1" ht="27.75" customHeight="1" spans="1:10">
      <c r="A246" s="108"/>
      <c r="B246" s="109"/>
      <c r="C246" s="110" t="s">
        <v>99</v>
      </c>
      <c r="D246" s="110" t="s">
        <v>99</v>
      </c>
      <c r="E246" s="110" t="s">
        <v>1379</v>
      </c>
      <c r="F246" s="111" t="s">
        <v>1027</v>
      </c>
      <c r="G246" s="110" t="s">
        <v>1209</v>
      </c>
      <c r="H246" s="111" t="s">
        <v>1380</v>
      </c>
      <c r="I246" s="111" t="s">
        <v>1030</v>
      </c>
      <c r="J246" s="116" t="s">
        <v>1381</v>
      </c>
    </row>
    <row r="247" s="90" customFormat="1" ht="27.75" customHeight="1" spans="1:10">
      <c r="A247" s="108"/>
      <c r="B247" s="109"/>
      <c r="C247" s="110" t="s">
        <v>99</v>
      </c>
      <c r="D247" s="110" t="s">
        <v>99</v>
      </c>
      <c r="E247" s="110" t="s">
        <v>1382</v>
      </c>
      <c r="F247" s="111" t="s">
        <v>1043</v>
      </c>
      <c r="G247" s="110" t="s">
        <v>1232</v>
      </c>
      <c r="H247" s="111" t="s">
        <v>1035</v>
      </c>
      <c r="I247" s="111" t="s">
        <v>1030</v>
      </c>
      <c r="J247" s="116" t="s">
        <v>1383</v>
      </c>
    </row>
    <row r="248" s="90" customFormat="1" ht="27.75" customHeight="1" spans="1:10">
      <c r="A248" s="108"/>
      <c r="B248" s="109"/>
      <c r="C248" s="110" t="s">
        <v>1046</v>
      </c>
      <c r="D248" s="110" t="s">
        <v>99</v>
      </c>
      <c r="E248" s="110" t="s">
        <v>99</v>
      </c>
      <c r="F248" s="111" t="s">
        <v>99</v>
      </c>
      <c r="G248" s="110" t="s">
        <v>99</v>
      </c>
      <c r="H248" s="111" t="s">
        <v>99</v>
      </c>
      <c r="I248" s="111" t="s">
        <v>99</v>
      </c>
      <c r="J248" s="116" t="s">
        <v>99</v>
      </c>
    </row>
    <row r="249" s="90" customFormat="1" ht="27.75" customHeight="1" spans="1:10">
      <c r="A249" s="108"/>
      <c r="B249" s="109"/>
      <c r="C249" s="110" t="s">
        <v>99</v>
      </c>
      <c r="D249" s="110" t="s">
        <v>1047</v>
      </c>
      <c r="E249" s="110" t="s">
        <v>99</v>
      </c>
      <c r="F249" s="111" t="s">
        <v>99</v>
      </c>
      <c r="G249" s="110" t="s">
        <v>99</v>
      </c>
      <c r="H249" s="111" t="s">
        <v>99</v>
      </c>
      <c r="I249" s="111" t="s">
        <v>99</v>
      </c>
      <c r="J249" s="116" t="s">
        <v>99</v>
      </c>
    </row>
    <row r="250" s="90" customFormat="1" ht="27.75" customHeight="1" spans="1:10">
      <c r="A250" s="112"/>
      <c r="B250" s="113"/>
      <c r="C250" s="110" t="s">
        <v>99</v>
      </c>
      <c r="D250" s="110" t="s">
        <v>99</v>
      </c>
      <c r="E250" s="110" t="s">
        <v>1384</v>
      </c>
      <c r="F250" s="111" t="s">
        <v>1043</v>
      </c>
      <c r="G250" s="110" t="s">
        <v>1049</v>
      </c>
      <c r="H250" s="111" t="s">
        <v>1035</v>
      </c>
      <c r="I250" s="111" t="s">
        <v>1030</v>
      </c>
      <c r="J250" s="116" t="s">
        <v>1385</v>
      </c>
    </row>
    <row r="251" s="90" customFormat="1" ht="156.75" customHeight="1" spans="1:10">
      <c r="A251" s="104" t="s">
        <v>1386</v>
      </c>
      <c r="B251" s="105" t="s">
        <v>1387</v>
      </c>
      <c r="C251" s="106"/>
      <c r="D251" s="106"/>
      <c r="E251" s="106"/>
      <c r="F251" s="107"/>
      <c r="G251" s="106"/>
      <c r="H251" s="107"/>
      <c r="I251" s="107"/>
      <c r="J251" s="115"/>
    </row>
    <row r="252" s="90" customFormat="1" ht="27.75" customHeight="1" spans="1:10">
      <c r="A252" s="108"/>
      <c r="B252" s="109"/>
      <c r="C252" s="110" t="s">
        <v>1024</v>
      </c>
      <c r="D252" s="110" t="s">
        <v>99</v>
      </c>
      <c r="E252" s="110" t="s">
        <v>99</v>
      </c>
      <c r="F252" s="111" t="s">
        <v>99</v>
      </c>
      <c r="G252" s="110" t="s">
        <v>99</v>
      </c>
      <c r="H252" s="111" t="s">
        <v>99</v>
      </c>
      <c r="I252" s="111" t="s">
        <v>99</v>
      </c>
      <c r="J252" s="116" t="s">
        <v>99</v>
      </c>
    </row>
    <row r="253" s="90" customFormat="1" ht="27.75" customHeight="1" spans="1:10">
      <c r="A253" s="108"/>
      <c r="B253" s="109"/>
      <c r="C253" s="110" t="s">
        <v>99</v>
      </c>
      <c r="D253" s="110" t="s">
        <v>1025</v>
      </c>
      <c r="E253" s="110" t="s">
        <v>99</v>
      </c>
      <c r="F253" s="111" t="s">
        <v>99</v>
      </c>
      <c r="G253" s="110" t="s">
        <v>99</v>
      </c>
      <c r="H253" s="111" t="s">
        <v>99</v>
      </c>
      <c r="I253" s="111" t="s">
        <v>99</v>
      </c>
      <c r="J253" s="116" t="s">
        <v>99</v>
      </c>
    </row>
    <row r="254" s="90" customFormat="1" ht="27.75" customHeight="1" spans="1:10">
      <c r="A254" s="108"/>
      <c r="B254" s="109"/>
      <c r="C254" s="110" t="s">
        <v>99</v>
      </c>
      <c r="D254" s="110" t="s">
        <v>99</v>
      </c>
      <c r="E254" s="110" t="s">
        <v>1388</v>
      </c>
      <c r="F254" s="111" t="s">
        <v>1043</v>
      </c>
      <c r="G254" s="110" t="s">
        <v>1259</v>
      </c>
      <c r="H254" s="111" t="s">
        <v>1229</v>
      </c>
      <c r="I254" s="111" t="s">
        <v>1030</v>
      </c>
      <c r="J254" s="116" t="s">
        <v>1389</v>
      </c>
    </row>
    <row r="255" s="90" customFormat="1" ht="27.75" customHeight="1" spans="1:10">
      <c r="A255" s="108"/>
      <c r="B255" s="109"/>
      <c r="C255" s="110" t="s">
        <v>99</v>
      </c>
      <c r="D255" s="110" t="s">
        <v>99</v>
      </c>
      <c r="E255" s="110" t="s">
        <v>1390</v>
      </c>
      <c r="F255" s="111" t="s">
        <v>1043</v>
      </c>
      <c r="G255" s="110" t="s">
        <v>1391</v>
      </c>
      <c r="H255" s="111" t="s">
        <v>1311</v>
      </c>
      <c r="I255" s="111" t="s">
        <v>1030</v>
      </c>
      <c r="J255" s="116" t="s">
        <v>1392</v>
      </c>
    </row>
    <row r="256" s="90" customFormat="1" ht="27.75" customHeight="1" spans="1:10">
      <c r="A256" s="108"/>
      <c r="B256" s="109"/>
      <c r="C256" s="110" t="s">
        <v>99</v>
      </c>
      <c r="D256" s="110" t="s">
        <v>1037</v>
      </c>
      <c r="E256" s="110" t="s">
        <v>99</v>
      </c>
      <c r="F256" s="111" t="s">
        <v>99</v>
      </c>
      <c r="G256" s="110" t="s">
        <v>99</v>
      </c>
      <c r="H256" s="111" t="s">
        <v>99</v>
      </c>
      <c r="I256" s="111" t="s">
        <v>99</v>
      </c>
      <c r="J256" s="116" t="s">
        <v>99</v>
      </c>
    </row>
    <row r="257" s="90" customFormat="1" ht="27.75" customHeight="1" spans="1:10">
      <c r="A257" s="108"/>
      <c r="B257" s="109"/>
      <c r="C257" s="110" t="s">
        <v>99</v>
      </c>
      <c r="D257" s="110" t="s">
        <v>99</v>
      </c>
      <c r="E257" s="110" t="s">
        <v>1393</v>
      </c>
      <c r="F257" s="111" t="s">
        <v>1027</v>
      </c>
      <c r="G257" s="110" t="s">
        <v>1394</v>
      </c>
      <c r="H257" s="111" t="s">
        <v>1395</v>
      </c>
      <c r="I257" s="111" t="s">
        <v>1030</v>
      </c>
      <c r="J257" s="116" t="s">
        <v>1396</v>
      </c>
    </row>
    <row r="258" s="90" customFormat="1" ht="27.75" customHeight="1" spans="1:10">
      <c r="A258" s="108"/>
      <c r="B258" s="109"/>
      <c r="C258" s="110" t="s">
        <v>1040</v>
      </c>
      <c r="D258" s="110" t="s">
        <v>99</v>
      </c>
      <c r="E258" s="110" t="s">
        <v>99</v>
      </c>
      <c r="F258" s="111" t="s">
        <v>99</v>
      </c>
      <c r="G258" s="110" t="s">
        <v>99</v>
      </c>
      <c r="H258" s="111" t="s">
        <v>99</v>
      </c>
      <c r="I258" s="111" t="s">
        <v>99</v>
      </c>
      <c r="J258" s="116" t="s">
        <v>99</v>
      </c>
    </row>
    <row r="259" s="90" customFormat="1" ht="27.75" customHeight="1" spans="1:10">
      <c r="A259" s="108"/>
      <c r="B259" s="109"/>
      <c r="C259" s="110" t="s">
        <v>99</v>
      </c>
      <c r="D259" s="110" t="s">
        <v>1041</v>
      </c>
      <c r="E259" s="110" t="s">
        <v>99</v>
      </c>
      <c r="F259" s="111" t="s">
        <v>99</v>
      </c>
      <c r="G259" s="110" t="s">
        <v>99</v>
      </c>
      <c r="H259" s="111" t="s">
        <v>99</v>
      </c>
      <c r="I259" s="111" t="s">
        <v>99</v>
      </c>
      <c r="J259" s="116" t="s">
        <v>99</v>
      </c>
    </row>
    <row r="260" s="90" customFormat="1" ht="27.75" customHeight="1" spans="1:10">
      <c r="A260" s="108"/>
      <c r="B260" s="109"/>
      <c r="C260" s="110" t="s">
        <v>99</v>
      </c>
      <c r="D260" s="110" t="s">
        <v>99</v>
      </c>
      <c r="E260" s="110" t="s">
        <v>1397</v>
      </c>
      <c r="F260" s="111" t="s">
        <v>1043</v>
      </c>
      <c r="G260" s="110" t="s">
        <v>1294</v>
      </c>
      <c r="H260" s="111" t="s">
        <v>1035</v>
      </c>
      <c r="I260" s="111" t="s">
        <v>1030</v>
      </c>
      <c r="J260" s="116" t="s">
        <v>1398</v>
      </c>
    </row>
    <row r="261" s="90" customFormat="1" ht="27.75" customHeight="1" spans="1:10">
      <c r="A261" s="108"/>
      <c r="B261" s="109"/>
      <c r="C261" s="110" t="s">
        <v>99</v>
      </c>
      <c r="D261" s="110" t="s">
        <v>99</v>
      </c>
      <c r="E261" s="110" t="s">
        <v>1399</v>
      </c>
      <c r="F261" s="111" t="s">
        <v>1027</v>
      </c>
      <c r="G261" s="110" t="s">
        <v>1400</v>
      </c>
      <c r="H261" s="111" t="s">
        <v>99</v>
      </c>
      <c r="I261" s="111" t="s">
        <v>1092</v>
      </c>
      <c r="J261" s="116" t="s">
        <v>1401</v>
      </c>
    </row>
    <row r="262" s="90" customFormat="1" ht="27.75" customHeight="1" spans="1:10">
      <c r="A262" s="108"/>
      <c r="B262" s="109"/>
      <c r="C262" s="110" t="s">
        <v>1046</v>
      </c>
      <c r="D262" s="110" t="s">
        <v>99</v>
      </c>
      <c r="E262" s="110" t="s">
        <v>99</v>
      </c>
      <c r="F262" s="111" t="s">
        <v>99</v>
      </c>
      <c r="G262" s="110" t="s">
        <v>99</v>
      </c>
      <c r="H262" s="111" t="s">
        <v>99</v>
      </c>
      <c r="I262" s="111" t="s">
        <v>99</v>
      </c>
      <c r="J262" s="116" t="s">
        <v>99</v>
      </c>
    </row>
    <row r="263" s="90" customFormat="1" ht="27.75" customHeight="1" spans="1:10">
      <c r="A263" s="108"/>
      <c r="B263" s="113"/>
      <c r="C263" s="110" t="s">
        <v>99</v>
      </c>
      <c r="D263" s="110" t="s">
        <v>1047</v>
      </c>
      <c r="E263" s="110" t="s">
        <v>99</v>
      </c>
      <c r="F263" s="111" t="s">
        <v>99</v>
      </c>
      <c r="G263" s="110" t="s">
        <v>99</v>
      </c>
      <c r="H263" s="111" t="s">
        <v>99</v>
      </c>
      <c r="I263" s="111" t="s">
        <v>99</v>
      </c>
      <c r="J263" s="116" t="s">
        <v>99</v>
      </c>
    </row>
    <row r="264" s="90" customFormat="1" ht="27.75" customHeight="1" spans="1:10">
      <c r="A264" s="112"/>
      <c r="B264" s="106"/>
      <c r="C264" s="110" t="s">
        <v>99</v>
      </c>
      <c r="D264" s="110" t="s">
        <v>99</v>
      </c>
      <c r="E264" s="110" t="s">
        <v>1402</v>
      </c>
      <c r="F264" s="111" t="s">
        <v>1043</v>
      </c>
      <c r="G264" s="110" t="s">
        <v>1214</v>
      </c>
      <c r="H264" s="111" t="s">
        <v>1035</v>
      </c>
      <c r="I264" s="111" t="s">
        <v>1030</v>
      </c>
      <c r="J264" s="116" t="s">
        <v>1403</v>
      </c>
    </row>
    <row r="265" s="90" customFormat="1" ht="156.75" customHeight="1" spans="1:10">
      <c r="A265" s="104" t="s">
        <v>1404</v>
      </c>
      <c r="B265" s="105" t="s">
        <v>1405</v>
      </c>
      <c r="C265" s="106"/>
      <c r="D265" s="106"/>
      <c r="E265" s="106"/>
      <c r="F265" s="107"/>
      <c r="G265" s="106"/>
      <c r="H265" s="107"/>
      <c r="I265" s="107"/>
      <c r="J265" s="115"/>
    </row>
    <row r="266" s="90" customFormat="1" ht="27.75" customHeight="1" spans="1:10">
      <c r="A266" s="108"/>
      <c r="B266" s="109"/>
      <c r="C266" s="110" t="s">
        <v>1024</v>
      </c>
      <c r="D266" s="110" t="s">
        <v>99</v>
      </c>
      <c r="E266" s="110" t="s">
        <v>99</v>
      </c>
      <c r="F266" s="111" t="s">
        <v>99</v>
      </c>
      <c r="G266" s="110" t="s">
        <v>99</v>
      </c>
      <c r="H266" s="111" t="s">
        <v>99</v>
      </c>
      <c r="I266" s="111" t="s">
        <v>99</v>
      </c>
      <c r="J266" s="116" t="s">
        <v>99</v>
      </c>
    </row>
    <row r="267" s="90" customFormat="1" ht="27.75" customHeight="1" spans="1:10">
      <c r="A267" s="108"/>
      <c r="B267" s="109"/>
      <c r="C267" s="110" t="s">
        <v>99</v>
      </c>
      <c r="D267" s="110" t="s">
        <v>1025</v>
      </c>
      <c r="E267" s="110" t="s">
        <v>99</v>
      </c>
      <c r="F267" s="111" t="s">
        <v>99</v>
      </c>
      <c r="G267" s="110" t="s">
        <v>99</v>
      </c>
      <c r="H267" s="111" t="s">
        <v>99</v>
      </c>
      <c r="I267" s="111" t="s">
        <v>99</v>
      </c>
      <c r="J267" s="116" t="s">
        <v>99</v>
      </c>
    </row>
    <row r="268" s="90" customFormat="1" ht="27.75" customHeight="1" spans="1:10">
      <c r="A268" s="108"/>
      <c r="B268" s="109"/>
      <c r="C268" s="110" t="s">
        <v>99</v>
      </c>
      <c r="D268" s="110" t="s">
        <v>99</v>
      </c>
      <c r="E268" s="110" t="s">
        <v>1406</v>
      </c>
      <c r="F268" s="111" t="s">
        <v>1027</v>
      </c>
      <c r="G268" s="110" t="s">
        <v>1407</v>
      </c>
      <c r="H268" s="111" t="s">
        <v>1408</v>
      </c>
      <c r="I268" s="111" t="s">
        <v>1030</v>
      </c>
      <c r="J268" s="116" t="s">
        <v>1409</v>
      </c>
    </row>
    <row r="269" s="90" customFormat="1" ht="27.75" customHeight="1" spans="1:10">
      <c r="A269" s="108"/>
      <c r="B269" s="109"/>
      <c r="C269" s="110" t="s">
        <v>99</v>
      </c>
      <c r="D269" s="110" t="s">
        <v>1032</v>
      </c>
      <c r="E269" s="110" t="s">
        <v>99</v>
      </c>
      <c r="F269" s="111" t="s">
        <v>99</v>
      </c>
      <c r="G269" s="110" t="s">
        <v>99</v>
      </c>
      <c r="H269" s="111" t="s">
        <v>99</v>
      </c>
      <c r="I269" s="111" t="s">
        <v>99</v>
      </c>
      <c r="J269" s="116" t="s">
        <v>99</v>
      </c>
    </row>
    <row r="270" s="90" customFormat="1" ht="27.75" customHeight="1" spans="1:10">
      <c r="A270" s="108"/>
      <c r="B270" s="109"/>
      <c r="C270" s="110" t="s">
        <v>99</v>
      </c>
      <c r="D270" s="110" t="s">
        <v>99</v>
      </c>
      <c r="E270" s="110" t="s">
        <v>1410</v>
      </c>
      <c r="F270" s="111" t="s">
        <v>1027</v>
      </c>
      <c r="G270" s="110" t="s">
        <v>1034</v>
      </c>
      <c r="H270" s="111" t="s">
        <v>1035</v>
      </c>
      <c r="I270" s="111" t="s">
        <v>1030</v>
      </c>
      <c r="J270" s="116" t="s">
        <v>1411</v>
      </c>
    </row>
    <row r="271" s="90" customFormat="1" ht="27.75" customHeight="1" spans="1:10">
      <c r="A271" s="108"/>
      <c r="B271" s="109"/>
      <c r="C271" s="110" t="s">
        <v>1040</v>
      </c>
      <c r="D271" s="110" t="s">
        <v>99</v>
      </c>
      <c r="E271" s="110" t="s">
        <v>99</v>
      </c>
      <c r="F271" s="111" t="s">
        <v>99</v>
      </c>
      <c r="G271" s="110" t="s">
        <v>99</v>
      </c>
      <c r="H271" s="111" t="s">
        <v>99</v>
      </c>
      <c r="I271" s="111" t="s">
        <v>99</v>
      </c>
      <c r="J271" s="116" t="s">
        <v>99</v>
      </c>
    </row>
    <row r="272" s="90" customFormat="1" ht="27.75" customHeight="1" spans="1:10">
      <c r="A272" s="108"/>
      <c r="B272" s="109"/>
      <c r="C272" s="110" t="s">
        <v>99</v>
      </c>
      <c r="D272" s="110" t="s">
        <v>1041</v>
      </c>
      <c r="E272" s="110" t="s">
        <v>99</v>
      </c>
      <c r="F272" s="111" t="s">
        <v>99</v>
      </c>
      <c r="G272" s="110" t="s">
        <v>99</v>
      </c>
      <c r="H272" s="111" t="s">
        <v>99</v>
      </c>
      <c r="I272" s="111" t="s">
        <v>99</v>
      </c>
      <c r="J272" s="116" t="s">
        <v>99</v>
      </c>
    </row>
    <row r="273" s="90" customFormat="1" ht="27.75" customHeight="1" spans="1:10">
      <c r="A273" s="108"/>
      <c r="B273" s="109"/>
      <c r="C273" s="110" t="s">
        <v>99</v>
      </c>
      <c r="D273" s="110" t="s">
        <v>99</v>
      </c>
      <c r="E273" s="110" t="s">
        <v>1336</v>
      </c>
      <c r="F273" s="111" t="s">
        <v>1027</v>
      </c>
      <c r="G273" s="110" t="s">
        <v>1214</v>
      </c>
      <c r="H273" s="111" t="s">
        <v>1035</v>
      </c>
      <c r="I273" s="111" t="s">
        <v>1030</v>
      </c>
      <c r="J273" s="116" t="s">
        <v>1412</v>
      </c>
    </row>
    <row r="274" s="90" customFormat="1" ht="27.75" customHeight="1" spans="1:10">
      <c r="A274" s="108"/>
      <c r="B274" s="109"/>
      <c r="C274" s="110" t="s">
        <v>1046</v>
      </c>
      <c r="D274" s="110" t="s">
        <v>99</v>
      </c>
      <c r="E274" s="110" t="s">
        <v>99</v>
      </c>
      <c r="F274" s="111" t="s">
        <v>99</v>
      </c>
      <c r="G274" s="110" t="s">
        <v>99</v>
      </c>
      <c r="H274" s="111" t="s">
        <v>99</v>
      </c>
      <c r="I274" s="111" t="s">
        <v>99</v>
      </c>
      <c r="J274" s="116" t="s">
        <v>99</v>
      </c>
    </row>
    <row r="275" s="90" customFormat="1" ht="27.75" customHeight="1" spans="1:10">
      <c r="A275" s="108"/>
      <c r="B275" s="109"/>
      <c r="C275" s="110" t="s">
        <v>99</v>
      </c>
      <c r="D275" s="110" t="s">
        <v>1047</v>
      </c>
      <c r="E275" s="110" t="s">
        <v>99</v>
      </c>
      <c r="F275" s="111" t="s">
        <v>99</v>
      </c>
      <c r="G275" s="110" t="s">
        <v>99</v>
      </c>
      <c r="H275" s="111" t="s">
        <v>99</v>
      </c>
      <c r="I275" s="111" t="s">
        <v>99</v>
      </c>
      <c r="J275" s="116" t="s">
        <v>99</v>
      </c>
    </row>
    <row r="276" s="90" customFormat="1" ht="27.75" customHeight="1" spans="1:10">
      <c r="A276" s="112"/>
      <c r="B276" s="113"/>
      <c r="C276" s="110" t="s">
        <v>99</v>
      </c>
      <c r="D276" s="110" t="s">
        <v>99</v>
      </c>
      <c r="E276" s="110" t="s">
        <v>1213</v>
      </c>
      <c r="F276" s="111" t="s">
        <v>1027</v>
      </c>
      <c r="G276" s="110" t="s">
        <v>1152</v>
      </c>
      <c r="H276" s="111" t="s">
        <v>1035</v>
      </c>
      <c r="I276" s="111" t="s">
        <v>1030</v>
      </c>
      <c r="J276" s="116" t="s">
        <v>1215</v>
      </c>
    </row>
    <row r="277" s="90" customFormat="1" ht="156.75" customHeight="1" spans="1:10">
      <c r="A277" s="104" t="s">
        <v>1413</v>
      </c>
      <c r="B277" s="105" t="s">
        <v>1414</v>
      </c>
      <c r="C277" s="106"/>
      <c r="D277" s="106"/>
      <c r="E277" s="106"/>
      <c r="F277" s="107"/>
      <c r="G277" s="106"/>
      <c r="H277" s="107"/>
      <c r="I277" s="107"/>
      <c r="J277" s="115"/>
    </row>
    <row r="278" s="90" customFormat="1" ht="27.75" customHeight="1" spans="1:10">
      <c r="A278" s="108"/>
      <c r="B278" s="109"/>
      <c r="C278" s="110" t="s">
        <v>1024</v>
      </c>
      <c r="D278" s="110" t="s">
        <v>99</v>
      </c>
      <c r="E278" s="110" t="s">
        <v>99</v>
      </c>
      <c r="F278" s="111" t="s">
        <v>99</v>
      </c>
      <c r="G278" s="110" t="s">
        <v>99</v>
      </c>
      <c r="H278" s="111" t="s">
        <v>99</v>
      </c>
      <c r="I278" s="111" t="s">
        <v>99</v>
      </c>
      <c r="J278" s="116" t="s">
        <v>99</v>
      </c>
    </row>
    <row r="279" s="90" customFormat="1" ht="27.75" customHeight="1" spans="1:10">
      <c r="A279" s="108"/>
      <c r="B279" s="109"/>
      <c r="C279" s="110" t="s">
        <v>99</v>
      </c>
      <c r="D279" s="110" t="s">
        <v>1025</v>
      </c>
      <c r="E279" s="110" t="s">
        <v>99</v>
      </c>
      <c r="F279" s="111" t="s">
        <v>99</v>
      </c>
      <c r="G279" s="110" t="s">
        <v>99</v>
      </c>
      <c r="H279" s="111" t="s">
        <v>99</v>
      </c>
      <c r="I279" s="111" t="s">
        <v>99</v>
      </c>
      <c r="J279" s="116" t="s">
        <v>99</v>
      </c>
    </row>
    <row r="280" s="90" customFormat="1" ht="27.75" customHeight="1" spans="1:10">
      <c r="A280" s="108"/>
      <c r="B280" s="109"/>
      <c r="C280" s="110" t="s">
        <v>99</v>
      </c>
      <c r="D280" s="110" t="s">
        <v>99</v>
      </c>
      <c r="E280" s="110" t="s">
        <v>1406</v>
      </c>
      <c r="F280" s="111" t="s">
        <v>1043</v>
      </c>
      <c r="G280" s="110" t="s">
        <v>1415</v>
      </c>
      <c r="H280" s="111" t="s">
        <v>1408</v>
      </c>
      <c r="I280" s="111" t="s">
        <v>1030</v>
      </c>
      <c r="J280" s="116" t="s">
        <v>1416</v>
      </c>
    </row>
    <row r="281" s="90" customFormat="1" ht="27.75" customHeight="1" spans="1:10">
      <c r="A281" s="108"/>
      <c r="B281" s="109"/>
      <c r="C281" s="110" t="s">
        <v>99</v>
      </c>
      <c r="D281" s="110" t="s">
        <v>1032</v>
      </c>
      <c r="E281" s="110" t="s">
        <v>99</v>
      </c>
      <c r="F281" s="111" t="s">
        <v>99</v>
      </c>
      <c r="G281" s="110" t="s">
        <v>99</v>
      </c>
      <c r="H281" s="111" t="s">
        <v>99</v>
      </c>
      <c r="I281" s="111" t="s">
        <v>99</v>
      </c>
      <c r="J281" s="116" t="s">
        <v>99</v>
      </c>
    </row>
    <row r="282" s="90" customFormat="1" ht="27.75" customHeight="1" spans="1:10">
      <c r="A282" s="108"/>
      <c r="B282" s="109"/>
      <c r="C282" s="110" t="s">
        <v>99</v>
      </c>
      <c r="D282" s="110" t="s">
        <v>99</v>
      </c>
      <c r="E282" s="110" t="s">
        <v>1417</v>
      </c>
      <c r="F282" s="111" t="s">
        <v>1043</v>
      </c>
      <c r="G282" s="110" t="s">
        <v>1049</v>
      </c>
      <c r="H282" s="111" t="s">
        <v>1035</v>
      </c>
      <c r="I282" s="111" t="s">
        <v>1030</v>
      </c>
      <c r="J282" s="116" t="s">
        <v>1418</v>
      </c>
    </row>
    <row r="283" s="90" customFormat="1" ht="27.75" customHeight="1" spans="1:10">
      <c r="A283" s="108"/>
      <c r="B283" s="109"/>
      <c r="C283" s="110" t="s">
        <v>1040</v>
      </c>
      <c r="D283" s="110" t="s">
        <v>99</v>
      </c>
      <c r="E283" s="110" t="s">
        <v>99</v>
      </c>
      <c r="F283" s="111" t="s">
        <v>99</v>
      </c>
      <c r="G283" s="110" t="s">
        <v>99</v>
      </c>
      <c r="H283" s="111" t="s">
        <v>99</v>
      </c>
      <c r="I283" s="111" t="s">
        <v>99</v>
      </c>
      <c r="J283" s="116" t="s">
        <v>99</v>
      </c>
    </row>
    <row r="284" s="90" customFormat="1" ht="27.75" customHeight="1" spans="1:10">
      <c r="A284" s="108"/>
      <c r="B284" s="109"/>
      <c r="C284" s="110" t="s">
        <v>99</v>
      </c>
      <c r="D284" s="110" t="s">
        <v>1041</v>
      </c>
      <c r="E284" s="110" t="s">
        <v>99</v>
      </c>
      <c r="F284" s="111" t="s">
        <v>99</v>
      </c>
      <c r="G284" s="110" t="s">
        <v>99</v>
      </c>
      <c r="H284" s="111" t="s">
        <v>99</v>
      </c>
      <c r="I284" s="111" t="s">
        <v>99</v>
      </c>
      <c r="J284" s="116" t="s">
        <v>99</v>
      </c>
    </row>
    <row r="285" s="90" customFormat="1" ht="27.75" customHeight="1" spans="1:10">
      <c r="A285" s="108"/>
      <c r="B285" s="109"/>
      <c r="C285" s="110" t="s">
        <v>99</v>
      </c>
      <c r="D285" s="110" t="s">
        <v>99</v>
      </c>
      <c r="E285" s="110" t="s">
        <v>1336</v>
      </c>
      <c r="F285" s="111" t="s">
        <v>1043</v>
      </c>
      <c r="G285" s="110" t="s">
        <v>1354</v>
      </c>
      <c r="H285" s="111" t="s">
        <v>1035</v>
      </c>
      <c r="I285" s="111" t="s">
        <v>1030</v>
      </c>
      <c r="J285" s="116" t="s">
        <v>1412</v>
      </c>
    </row>
    <row r="286" s="90" customFormat="1" ht="27.75" customHeight="1" spans="1:10">
      <c r="A286" s="108"/>
      <c r="B286" s="109"/>
      <c r="C286" s="110" t="s">
        <v>1046</v>
      </c>
      <c r="D286" s="110" t="s">
        <v>99</v>
      </c>
      <c r="E286" s="110" t="s">
        <v>99</v>
      </c>
      <c r="F286" s="111" t="s">
        <v>99</v>
      </c>
      <c r="G286" s="110" t="s">
        <v>99</v>
      </c>
      <c r="H286" s="111" t="s">
        <v>99</v>
      </c>
      <c r="I286" s="111" t="s">
        <v>99</v>
      </c>
      <c r="J286" s="116" t="s">
        <v>99</v>
      </c>
    </row>
    <row r="287" s="90" customFormat="1" ht="27.75" customHeight="1" spans="1:10">
      <c r="A287" s="108"/>
      <c r="B287" s="109"/>
      <c r="C287" s="110" t="s">
        <v>99</v>
      </c>
      <c r="D287" s="110" t="s">
        <v>1047</v>
      </c>
      <c r="E287" s="110" t="s">
        <v>99</v>
      </c>
      <c r="F287" s="111" t="s">
        <v>99</v>
      </c>
      <c r="G287" s="110" t="s">
        <v>99</v>
      </c>
      <c r="H287" s="111" t="s">
        <v>99</v>
      </c>
      <c r="I287" s="111" t="s">
        <v>99</v>
      </c>
      <c r="J287" s="116" t="s">
        <v>99</v>
      </c>
    </row>
    <row r="288" s="90" customFormat="1" ht="27.75" customHeight="1" spans="1:10">
      <c r="A288" s="112"/>
      <c r="B288" s="113"/>
      <c r="C288" s="110" t="s">
        <v>99</v>
      </c>
      <c r="D288" s="110" t="s">
        <v>99</v>
      </c>
      <c r="E288" s="110" t="s">
        <v>1213</v>
      </c>
      <c r="F288" s="111" t="s">
        <v>1043</v>
      </c>
      <c r="G288" s="110" t="s">
        <v>1049</v>
      </c>
      <c r="H288" s="111" t="s">
        <v>1035</v>
      </c>
      <c r="I288" s="111" t="s">
        <v>1030</v>
      </c>
      <c r="J288" s="116" t="s">
        <v>1215</v>
      </c>
    </row>
    <row r="289" s="90" customFormat="1" ht="156.75" customHeight="1" spans="1:10">
      <c r="A289" s="104" t="s">
        <v>1419</v>
      </c>
      <c r="B289" s="105" t="s">
        <v>1420</v>
      </c>
      <c r="C289" s="106"/>
      <c r="D289" s="106"/>
      <c r="E289" s="106"/>
      <c r="F289" s="107"/>
      <c r="G289" s="106"/>
      <c r="H289" s="107"/>
      <c r="I289" s="107"/>
      <c r="J289" s="115"/>
    </row>
    <row r="290" s="90" customFormat="1" ht="27.75" customHeight="1" spans="1:10">
      <c r="A290" s="108"/>
      <c r="B290" s="109"/>
      <c r="C290" s="110" t="s">
        <v>1024</v>
      </c>
      <c r="D290" s="110" t="s">
        <v>99</v>
      </c>
      <c r="E290" s="110" t="s">
        <v>99</v>
      </c>
      <c r="F290" s="111" t="s">
        <v>99</v>
      </c>
      <c r="G290" s="110" t="s">
        <v>99</v>
      </c>
      <c r="H290" s="111" t="s">
        <v>99</v>
      </c>
      <c r="I290" s="111" t="s">
        <v>99</v>
      </c>
      <c r="J290" s="116" t="s">
        <v>99</v>
      </c>
    </row>
    <row r="291" s="90" customFormat="1" ht="27.75" customHeight="1" spans="1:10">
      <c r="A291" s="108"/>
      <c r="B291" s="109"/>
      <c r="C291" s="110" t="s">
        <v>99</v>
      </c>
      <c r="D291" s="110" t="s">
        <v>1025</v>
      </c>
      <c r="E291" s="110" t="s">
        <v>99</v>
      </c>
      <c r="F291" s="111" t="s">
        <v>99</v>
      </c>
      <c r="G291" s="110" t="s">
        <v>99</v>
      </c>
      <c r="H291" s="111" t="s">
        <v>99</v>
      </c>
      <c r="I291" s="111" t="s">
        <v>99</v>
      </c>
      <c r="J291" s="116" t="s">
        <v>99</v>
      </c>
    </row>
    <row r="292" s="90" customFormat="1" ht="27.75" customHeight="1" spans="1:10">
      <c r="A292" s="108"/>
      <c r="B292" s="109"/>
      <c r="C292" s="110" t="s">
        <v>99</v>
      </c>
      <c r="D292" s="110" t="s">
        <v>99</v>
      </c>
      <c r="E292" s="110" t="s">
        <v>1421</v>
      </c>
      <c r="F292" s="111" t="s">
        <v>1027</v>
      </c>
      <c r="G292" s="110" t="s">
        <v>1142</v>
      </c>
      <c r="H292" s="111" t="s">
        <v>1422</v>
      </c>
      <c r="I292" s="111" t="s">
        <v>1030</v>
      </c>
      <c r="J292" s="116" t="s">
        <v>1423</v>
      </c>
    </row>
    <row r="293" s="90" customFormat="1" ht="27.75" customHeight="1" spans="1:10">
      <c r="A293" s="108"/>
      <c r="B293" s="109"/>
      <c r="C293" s="110" t="s">
        <v>99</v>
      </c>
      <c r="D293" s="110" t="s">
        <v>99</v>
      </c>
      <c r="E293" s="110" t="s">
        <v>1241</v>
      </c>
      <c r="F293" s="111" t="s">
        <v>1043</v>
      </c>
      <c r="G293" s="110" t="s">
        <v>1142</v>
      </c>
      <c r="H293" s="111" t="s">
        <v>1070</v>
      </c>
      <c r="I293" s="111" t="s">
        <v>1030</v>
      </c>
      <c r="J293" s="116" t="s">
        <v>1423</v>
      </c>
    </row>
    <row r="294" s="90" customFormat="1" ht="27.75" customHeight="1" spans="1:10">
      <c r="A294" s="108"/>
      <c r="B294" s="109"/>
      <c r="C294" s="110" t="s">
        <v>99</v>
      </c>
      <c r="D294" s="110" t="s">
        <v>99</v>
      </c>
      <c r="E294" s="110" t="s">
        <v>1244</v>
      </c>
      <c r="F294" s="111" t="s">
        <v>1043</v>
      </c>
      <c r="G294" s="110" t="s">
        <v>1424</v>
      </c>
      <c r="H294" s="111" t="s">
        <v>1224</v>
      </c>
      <c r="I294" s="111" t="s">
        <v>1030</v>
      </c>
      <c r="J294" s="116" t="s">
        <v>1425</v>
      </c>
    </row>
    <row r="295" s="90" customFormat="1" ht="27.75" customHeight="1" spans="1:10">
      <c r="A295" s="108"/>
      <c r="B295" s="109"/>
      <c r="C295" s="110" t="s">
        <v>99</v>
      </c>
      <c r="D295" s="110" t="s">
        <v>1032</v>
      </c>
      <c r="E295" s="110" t="s">
        <v>99</v>
      </c>
      <c r="F295" s="111" t="s">
        <v>99</v>
      </c>
      <c r="G295" s="110" t="s">
        <v>99</v>
      </c>
      <c r="H295" s="111" t="s">
        <v>99</v>
      </c>
      <c r="I295" s="111" t="s">
        <v>99</v>
      </c>
      <c r="J295" s="116" t="s">
        <v>99</v>
      </c>
    </row>
    <row r="296" s="90" customFormat="1" ht="27.75" customHeight="1" spans="1:10">
      <c r="A296" s="108"/>
      <c r="B296" s="109"/>
      <c r="C296" s="110" t="s">
        <v>99</v>
      </c>
      <c r="D296" s="110" t="s">
        <v>99</v>
      </c>
      <c r="E296" s="110" t="s">
        <v>1248</v>
      </c>
      <c r="F296" s="111" t="s">
        <v>1043</v>
      </c>
      <c r="G296" s="110" t="s">
        <v>1034</v>
      </c>
      <c r="H296" s="111" t="s">
        <v>1035</v>
      </c>
      <c r="I296" s="111" t="s">
        <v>1030</v>
      </c>
      <c r="J296" s="116" t="s">
        <v>1426</v>
      </c>
    </row>
    <row r="297" s="90" customFormat="1" ht="27.75" customHeight="1" spans="1:10">
      <c r="A297" s="108"/>
      <c r="B297" s="109"/>
      <c r="C297" s="110" t="s">
        <v>99</v>
      </c>
      <c r="D297" s="110" t="s">
        <v>99</v>
      </c>
      <c r="E297" s="110" t="s">
        <v>1250</v>
      </c>
      <c r="F297" s="111" t="s">
        <v>1043</v>
      </c>
      <c r="G297" s="110" t="s">
        <v>1034</v>
      </c>
      <c r="H297" s="111" t="s">
        <v>1035</v>
      </c>
      <c r="I297" s="111" t="s">
        <v>1030</v>
      </c>
      <c r="J297" s="116" t="s">
        <v>1427</v>
      </c>
    </row>
    <row r="298" s="90" customFormat="1" ht="27.75" customHeight="1" spans="1:10">
      <c r="A298" s="108"/>
      <c r="B298" s="109"/>
      <c r="C298" s="110" t="s">
        <v>99</v>
      </c>
      <c r="D298" s="110" t="s">
        <v>99</v>
      </c>
      <c r="E298" s="110" t="s">
        <v>1252</v>
      </c>
      <c r="F298" s="111" t="s">
        <v>1043</v>
      </c>
      <c r="G298" s="110" t="s">
        <v>1034</v>
      </c>
      <c r="H298" s="111" t="s">
        <v>1035</v>
      </c>
      <c r="I298" s="111" t="s">
        <v>1030</v>
      </c>
      <c r="J298" s="116" t="s">
        <v>1428</v>
      </c>
    </row>
    <row r="299" s="90" customFormat="1" ht="27.75" customHeight="1" spans="1:10">
      <c r="A299" s="108"/>
      <c r="B299" s="109"/>
      <c r="C299" s="110" t="s">
        <v>1040</v>
      </c>
      <c r="D299" s="110" t="s">
        <v>99</v>
      </c>
      <c r="E299" s="110" t="s">
        <v>99</v>
      </c>
      <c r="F299" s="111" t="s">
        <v>99</v>
      </c>
      <c r="G299" s="110" t="s">
        <v>99</v>
      </c>
      <c r="H299" s="111" t="s">
        <v>99</v>
      </c>
      <c r="I299" s="111" t="s">
        <v>99</v>
      </c>
      <c r="J299" s="116" t="s">
        <v>99</v>
      </c>
    </row>
    <row r="300" s="90" customFormat="1" ht="27.75" customHeight="1" spans="1:10">
      <c r="A300" s="108"/>
      <c r="B300" s="109"/>
      <c r="C300" s="110" t="s">
        <v>99</v>
      </c>
      <c r="D300" s="110" t="s">
        <v>1041</v>
      </c>
      <c r="E300" s="110" t="s">
        <v>99</v>
      </c>
      <c r="F300" s="111" t="s">
        <v>99</v>
      </c>
      <c r="G300" s="110" t="s">
        <v>99</v>
      </c>
      <c r="H300" s="111" t="s">
        <v>99</v>
      </c>
      <c r="I300" s="111" t="s">
        <v>99</v>
      </c>
      <c r="J300" s="116" t="s">
        <v>99</v>
      </c>
    </row>
    <row r="301" s="90" customFormat="1" ht="27.75" customHeight="1" spans="1:10">
      <c r="A301" s="108"/>
      <c r="B301" s="109"/>
      <c r="C301" s="110" t="s">
        <v>99</v>
      </c>
      <c r="D301" s="110" t="s">
        <v>99</v>
      </c>
      <c r="E301" s="110" t="s">
        <v>1429</v>
      </c>
      <c r="F301" s="111" t="s">
        <v>1043</v>
      </c>
      <c r="G301" s="110" t="s">
        <v>1430</v>
      </c>
      <c r="H301" s="111" t="s">
        <v>1224</v>
      </c>
      <c r="I301" s="111" t="s">
        <v>1030</v>
      </c>
      <c r="J301" s="116" t="s">
        <v>1431</v>
      </c>
    </row>
    <row r="302" s="90" customFormat="1" ht="27.75" customHeight="1" spans="1:10">
      <c r="A302" s="108"/>
      <c r="B302" s="109"/>
      <c r="C302" s="110" t="s">
        <v>1046</v>
      </c>
      <c r="D302" s="110" t="s">
        <v>99</v>
      </c>
      <c r="E302" s="110" t="s">
        <v>99</v>
      </c>
      <c r="F302" s="111" t="s">
        <v>99</v>
      </c>
      <c r="G302" s="110" t="s">
        <v>99</v>
      </c>
      <c r="H302" s="111" t="s">
        <v>99</v>
      </c>
      <c r="I302" s="111" t="s">
        <v>99</v>
      </c>
      <c r="J302" s="116" t="s">
        <v>99</v>
      </c>
    </row>
    <row r="303" s="90" customFormat="1" ht="27.75" customHeight="1" spans="1:10">
      <c r="A303" s="108"/>
      <c r="B303" s="109"/>
      <c r="C303" s="110" t="s">
        <v>99</v>
      </c>
      <c r="D303" s="110" t="s">
        <v>1047</v>
      </c>
      <c r="E303" s="110" t="s">
        <v>99</v>
      </c>
      <c r="F303" s="111" t="s">
        <v>99</v>
      </c>
      <c r="G303" s="110" t="s">
        <v>99</v>
      </c>
      <c r="H303" s="111" t="s">
        <v>99</v>
      </c>
      <c r="I303" s="111" t="s">
        <v>99</v>
      </c>
      <c r="J303" s="116" t="s">
        <v>99</v>
      </c>
    </row>
    <row r="304" s="90" customFormat="1" ht="27.75" customHeight="1" spans="1:10">
      <c r="A304" s="112"/>
      <c r="B304" s="113"/>
      <c r="C304" s="110" t="s">
        <v>99</v>
      </c>
      <c r="D304" s="110" t="s">
        <v>99</v>
      </c>
      <c r="E304" s="110" t="s">
        <v>1263</v>
      </c>
      <c r="F304" s="111" t="s">
        <v>1043</v>
      </c>
      <c r="G304" s="110" t="s">
        <v>1232</v>
      </c>
      <c r="H304" s="111" t="s">
        <v>1035</v>
      </c>
      <c r="I304" s="111" t="s">
        <v>1030</v>
      </c>
      <c r="J304" s="116" t="s">
        <v>1432</v>
      </c>
    </row>
    <row r="305" s="90" customFormat="1" ht="156.75" customHeight="1" spans="1:10">
      <c r="A305" s="104" t="s">
        <v>1433</v>
      </c>
      <c r="B305" s="105" t="s">
        <v>1434</v>
      </c>
      <c r="C305" s="106"/>
      <c r="D305" s="106"/>
      <c r="E305" s="106"/>
      <c r="F305" s="107"/>
      <c r="G305" s="106"/>
      <c r="H305" s="107"/>
      <c r="I305" s="107"/>
      <c r="J305" s="115"/>
    </row>
    <row r="306" s="90" customFormat="1" ht="27.75" customHeight="1" spans="1:10">
      <c r="A306" s="108"/>
      <c r="B306" s="109"/>
      <c r="C306" s="110" t="s">
        <v>1024</v>
      </c>
      <c r="D306" s="110" t="s">
        <v>99</v>
      </c>
      <c r="E306" s="110" t="s">
        <v>99</v>
      </c>
      <c r="F306" s="111" t="s">
        <v>99</v>
      </c>
      <c r="G306" s="110" t="s">
        <v>99</v>
      </c>
      <c r="H306" s="111" t="s">
        <v>99</v>
      </c>
      <c r="I306" s="111" t="s">
        <v>99</v>
      </c>
      <c r="J306" s="116" t="s">
        <v>99</v>
      </c>
    </row>
    <row r="307" s="90" customFormat="1" ht="27.75" customHeight="1" spans="1:10">
      <c r="A307" s="108"/>
      <c r="B307" s="109"/>
      <c r="C307" s="110" t="s">
        <v>99</v>
      </c>
      <c r="D307" s="110" t="s">
        <v>1025</v>
      </c>
      <c r="E307" s="110" t="s">
        <v>99</v>
      </c>
      <c r="F307" s="111" t="s">
        <v>99</v>
      </c>
      <c r="G307" s="110" t="s">
        <v>99</v>
      </c>
      <c r="H307" s="111" t="s">
        <v>99</v>
      </c>
      <c r="I307" s="111" t="s">
        <v>99</v>
      </c>
      <c r="J307" s="116" t="s">
        <v>99</v>
      </c>
    </row>
    <row r="308" s="90" customFormat="1" ht="27.75" customHeight="1" spans="1:10">
      <c r="A308" s="108"/>
      <c r="B308" s="109"/>
      <c r="C308" s="110" t="s">
        <v>99</v>
      </c>
      <c r="D308" s="110" t="s">
        <v>99</v>
      </c>
      <c r="E308" s="110" t="s">
        <v>1435</v>
      </c>
      <c r="F308" s="111" t="s">
        <v>1043</v>
      </c>
      <c r="G308" s="110" t="s">
        <v>1137</v>
      </c>
      <c r="H308" s="111" t="s">
        <v>1269</v>
      </c>
      <c r="I308" s="111" t="s">
        <v>1030</v>
      </c>
      <c r="J308" s="116" t="s">
        <v>1436</v>
      </c>
    </row>
    <row r="309" s="90" customFormat="1" ht="27.75" customHeight="1" spans="1:10">
      <c r="A309" s="108"/>
      <c r="B309" s="109"/>
      <c r="C309" s="110" t="s">
        <v>99</v>
      </c>
      <c r="D309" s="110" t="s">
        <v>1032</v>
      </c>
      <c r="E309" s="110" t="s">
        <v>99</v>
      </c>
      <c r="F309" s="111" t="s">
        <v>99</v>
      </c>
      <c r="G309" s="110" t="s">
        <v>99</v>
      </c>
      <c r="H309" s="111" t="s">
        <v>99</v>
      </c>
      <c r="I309" s="111" t="s">
        <v>99</v>
      </c>
      <c r="J309" s="116" t="s">
        <v>99</v>
      </c>
    </row>
    <row r="310" s="90" customFormat="1" ht="27.75" customHeight="1" spans="1:10">
      <c r="A310" s="108"/>
      <c r="B310" s="109"/>
      <c r="C310" s="110" t="s">
        <v>99</v>
      </c>
      <c r="D310" s="110" t="s">
        <v>99</v>
      </c>
      <c r="E310" s="110" t="s">
        <v>1437</v>
      </c>
      <c r="F310" s="111" t="s">
        <v>1043</v>
      </c>
      <c r="G310" s="110" t="s">
        <v>1438</v>
      </c>
      <c r="H310" s="111" t="s">
        <v>1143</v>
      </c>
      <c r="I310" s="111" t="s">
        <v>1030</v>
      </c>
      <c r="J310" s="116" t="s">
        <v>1439</v>
      </c>
    </row>
    <row r="311" s="90" customFormat="1" ht="27.75" customHeight="1" spans="1:10">
      <c r="A311" s="108"/>
      <c r="B311" s="109"/>
      <c r="C311" s="110" t="s">
        <v>1040</v>
      </c>
      <c r="D311" s="110" t="s">
        <v>99</v>
      </c>
      <c r="E311" s="110" t="s">
        <v>99</v>
      </c>
      <c r="F311" s="111" t="s">
        <v>99</v>
      </c>
      <c r="G311" s="110" t="s">
        <v>99</v>
      </c>
      <c r="H311" s="111" t="s">
        <v>99</v>
      </c>
      <c r="I311" s="111" t="s">
        <v>99</v>
      </c>
      <c r="J311" s="116" t="s">
        <v>99</v>
      </c>
    </row>
    <row r="312" s="90" customFormat="1" ht="27.75" customHeight="1" spans="1:10">
      <c r="A312" s="108"/>
      <c r="B312" s="109"/>
      <c r="C312" s="110" t="s">
        <v>99</v>
      </c>
      <c r="D312" s="110" t="s">
        <v>1170</v>
      </c>
      <c r="E312" s="110" t="s">
        <v>99</v>
      </c>
      <c r="F312" s="111" t="s">
        <v>99</v>
      </c>
      <c r="G312" s="110" t="s">
        <v>99</v>
      </c>
      <c r="H312" s="111" t="s">
        <v>99</v>
      </c>
      <c r="I312" s="111" t="s">
        <v>99</v>
      </c>
      <c r="J312" s="116" t="s">
        <v>99</v>
      </c>
    </row>
    <row r="313" s="90" customFormat="1" ht="27.75" customHeight="1" spans="1:10">
      <c r="A313" s="108"/>
      <c r="B313" s="109"/>
      <c r="C313" s="110" t="s">
        <v>99</v>
      </c>
      <c r="D313" s="110" t="s">
        <v>99</v>
      </c>
      <c r="E313" s="110" t="s">
        <v>1440</v>
      </c>
      <c r="F313" s="111" t="s">
        <v>1043</v>
      </c>
      <c r="G313" s="110" t="s">
        <v>1441</v>
      </c>
      <c r="H313" s="111" t="s">
        <v>1442</v>
      </c>
      <c r="I313" s="111" t="s">
        <v>1030</v>
      </c>
      <c r="J313" s="116" t="s">
        <v>1443</v>
      </c>
    </row>
    <row r="314" s="90" customFormat="1" ht="27.75" customHeight="1" spans="1:10">
      <c r="A314" s="108"/>
      <c r="B314" s="109"/>
      <c r="C314" s="110" t="s">
        <v>99</v>
      </c>
      <c r="D314" s="110" t="s">
        <v>1099</v>
      </c>
      <c r="E314" s="110" t="s">
        <v>99</v>
      </c>
      <c r="F314" s="111" t="s">
        <v>99</v>
      </c>
      <c r="G314" s="110" t="s">
        <v>99</v>
      </c>
      <c r="H314" s="111" t="s">
        <v>99</v>
      </c>
      <c r="I314" s="111" t="s">
        <v>99</v>
      </c>
      <c r="J314" s="116" t="s">
        <v>99</v>
      </c>
    </row>
    <row r="315" s="90" customFormat="1" ht="27.75" customHeight="1" spans="1:10">
      <c r="A315" s="108"/>
      <c r="B315" s="109"/>
      <c r="C315" s="110" t="s">
        <v>99</v>
      </c>
      <c r="D315" s="110" t="s">
        <v>99</v>
      </c>
      <c r="E315" s="110" t="s">
        <v>1444</v>
      </c>
      <c r="F315" s="111" t="s">
        <v>1043</v>
      </c>
      <c r="G315" s="110" t="s">
        <v>1142</v>
      </c>
      <c r="H315" s="111" t="s">
        <v>1091</v>
      </c>
      <c r="I315" s="111" t="s">
        <v>1030</v>
      </c>
      <c r="J315" s="116" t="s">
        <v>1445</v>
      </c>
    </row>
    <row r="316" s="90" customFormat="1" ht="27.75" customHeight="1" spans="1:10">
      <c r="A316" s="108"/>
      <c r="B316" s="109"/>
      <c r="C316" s="110" t="s">
        <v>1046</v>
      </c>
      <c r="D316" s="110" t="s">
        <v>99</v>
      </c>
      <c r="E316" s="110" t="s">
        <v>99</v>
      </c>
      <c r="F316" s="111" t="s">
        <v>99</v>
      </c>
      <c r="G316" s="110" t="s">
        <v>99</v>
      </c>
      <c r="H316" s="111" t="s">
        <v>99</v>
      </c>
      <c r="I316" s="111" t="s">
        <v>99</v>
      </c>
      <c r="J316" s="116" t="s">
        <v>99</v>
      </c>
    </row>
    <row r="317" s="90" customFormat="1" ht="27.75" customHeight="1" spans="1:10">
      <c r="A317" s="108"/>
      <c r="B317" s="109"/>
      <c r="C317" s="110" t="s">
        <v>99</v>
      </c>
      <c r="D317" s="110" t="s">
        <v>1047</v>
      </c>
      <c r="E317" s="110" t="s">
        <v>99</v>
      </c>
      <c r="F317" s="111" t="s">
        <v>99</v>
      </c>
      <c r="G317" s="110" t="s">
        <v>99</v>
      </c>
      <c r="H317" s="111" t="s">
        <v>99</v>
      </c>
      <c r="I317" s="111" t="s">
        <v>99</v>
      </c>
      <c r="J317" s="116" t="s">
        <v>99</v>
      </c>
    </row>
    <row r="318" s="90" customFormat="1" ht="27.75" customHeight="1" spans="1:10">
      <c r="A318" s="112"/>
      <c r="B318" s="113"/>
      <c r="C318" s="110" t="s">
        <v>99</v>
      </c>
      <c r="D318" s="110" t="s">
        <v>99</v>
      </c>
      <c r="E318" s="110" t="s">
        <v>1446</v>
      </c>
      <c r="F318" s="111" t="s">
        <v>1043</v>
      </c>
      <c r="G318" s="110" t="s">
        <v>1232</v>
      </c>
      <c r="H318" s="111" t="s">
        <v>1035</v>
      </c>
      <c r="I318" s="111" t="s">
        <v>1030</v>
      </c>
      <c r="J318" s="116" t="s">
        <v>1447</v>
      </c>
    </row>
    <row r="319" s="90" customFormat="1" ht="156.75" customHeight="1" spans="1:10">
      <c r="A319" s="104" t="s">
        <v>1448</v>
      </c>
      <c r="B319" s="105" t="s">
        <v>1449</v>
      </c>
      <c r="C319" s="106"/>
      <c r="D319" s="106"/>
      <c r="E319" s="106"/>
      <c r="F319" s="107"/>
      <c r="G319" s="106"/>
      <c r="H319" s="107"/>
      <c r="I319" s="107"/>
      <c r="J319" s="115"/>
    </row>
    <row r="320" s="90" customFormat="1" ht="27.75" customHeight="1" spans="1:10">
      <c r="A320" s="108"/>
      <c r="B320" s="109"/>
      <c r="C320" s="110" t="s">
        <v>1024</v>
      </c>
      <c r="D320" s="110" t="s">
        <v>99</v>
      </c>
      <c r="E320" s="110" t="s">
        <v>99</v>
      </c>
      <c r="F320" s="111" t="s">
        <v>99</v>
      </c>
      <c r="G320" s="110" t="s">
        <v>99</v>
      </c>
      <c r="H320" s="111" t="s">
        <v>99</v>
      </c>
      <c r="I320" s="111" t="s">
        <v>99</v>
      </c>
      <c r="J320" s="116" t="s">
        <v>99</v>
      </c>
    </row>
    <row r="321" s="90" customFormat="1" ht="27.75" customHeight="1" spans="1:10">
      <c r="A321" s="108"/>
      <c r="B321" s="109"/>
      <c r="C321" s="110" t="s">
        <v>99</v>
      </c>
      <c r="D321" s="110" t="s">
        <v>1025</v>
      </c>
      <c r="E321" s="110" t="s">
        <v>99</v>
      </c>
      <c r="F321" s="111" t="s">
        <v>99</v>
      </c>
      <c r="G321" s="110" t="s">
        <v>99</v>
      </c>
      <c r="H321" s="111" t="s">
        <v>99</v>
      </c>
      <c r="I321" s="111" t="s">
        <v>99</v>
      </c>
      <c r="J321" s="116" t="s">
        <v>99</v>
      </c>
    </row>
    <row r="322" s="90" customFormat="1" ht="27.75" customHeight="1" spans="1:10">
      <c r="A322" s="108"/>
      <c r="B322" s="109"/>
      <c r="C322" s="110" t="s">
        <v>99</v>
      </c>
      <c r="D322" s="110" t="s">
        <v>99</v>
      </c>
      <c r="E322" s="110" t="s">
        <v>1450</v>
      </c>
      <c r="F322" s="111" t="s">
        <v>1043</v>
      </c>
      <c r="G322" s="110" t="s">
        <v>1232</v>
      </c>
      <c r="H322" s="111" t="s">
        <v>1035</v>
      </c>
      <c r="I322" s="111" t="s">
        <v>1030</v>
      </c>
      <c r="J322" s="116" t="s">
        <v>1451</v>
      </c>
    </row>
    <row r="323" s="90" customFormat="1" ht="27.75" customHeight="1" spans="1:10">
      <c r="A323" s="108"/>
      <c r="B323" s="109"/>
      <c r="C323" s="110" t="s">
        <v>99</v>
      </c>
      <c r="D323" s="110" t="s">
        <v>99</v>
      </c>
      <c r="E323" s="110" t="s">
        <v>1452</v>
      </c>
      <c r="F323" s="111" t="s">
        <v>1043</v>
      </c>
      <c r="G323" s="110" t="s">
        <v>1453</v>
      </c>
      <c r="H323" s="111" t="s">
        <v>1269</v>
      </c>
      <c r="I323" s="111" t="s">
        <v>1030</v>
      </c>
      <c r="J323" s="116" t="s">
        <v>1452</v>
      </c>
    </row>
    <row r="324" s="90" customFormat="1" ht="27.75" customHeight="1" spans="1:10">
      <c r="A324" s="108"/>
      <c r="B324" s="109"/>
      <c r="C324" s="110" t="s">
        <v>99</v>
      </c>
      <c r="D324" s="110" t="s">
        <v>1032</v>
      </c>
      <c r="E324" s="110" t="s">
        <v>99</v>
      </c>
      <c r="F324" s="111" t="s">
        <v>99</v>
      </c>
      <c r="G324" s="110" t="s">
        <v>99</v>
      </c>
      <c r="H324" s="111" t="s">
        <v>99</v>
      </c>
      <c r="I324" s="111" t="s">
        <v>99</v>
      </c>
      <c r="J324" s="116" t="s">
        <v>99</v>
      </c>
    </row>
    <row r="325" s="90" customFormat="1" ht="27.75" customHeight="1" spans="1:10">
      <c r="A325" s="108"/>
      <c r="B325" s="109"/>
      <c r="C325" s="110" t="s">
        <v>99</v>
      </c>
      <c r="D325" s="110" t="s">
        <v>99</v>
      </c>
      <c r="E325" s="110" t="s">
        <v>1454</v>
      </c>
      <c r="F325" s="111" t="s">
        <v>1043</v>
      </c>
      <c r="G325" s="110" t="s">
        <v>1232</v>
      </c>
      <c r="H325" s="111" t="s">
        <v>1035</v>
      </c>
      <c r="I325" s="111" t="s">
        <v>1030</v>
      </c>
      <c r="J325" s="116" t="s">
        <v>1455</v>
      </c>
    </row>
    <row r="326" s="90" customFormat="1" ht="27.75" customHeight="1" spans="1:10">
      <c r="A326" s="108"/>
      <c r="B326" s="109"/>
      <c r="C326" s="110" t="s">
        <v>99</v>
      </c>
      <c r="D326" s="110" t="s">
        <v>1037</v>
      </c>
      <c r="E326" s="110" t="s">
        <v>99</v>
      </c>
      <c r="F326" s="111" t="s">
        <v>99</v>
      </c>
      <c r="G326" s="110" t="s">
        <v>99</v>
      </c>
      <c r="H326" s="111" t="s">
        <v>99</v>
      </c>
      <c r="I326" s="111" t="s">
        <v>99</v>
      </c>
      <c r="J326" s="116" t="s">
        <v>99</v>
      </c>
    </row>
    <row r="327" s="90" customFormat="1" ht="27.75" customHeight="1" spans="1:10">
      <c r="A327" s="108"/>
      <c r="B327" s="109"/>
      <c r="C327" s="110" t="s">
        <v>99</v>
      </c>
      <c r="D327" s="110" t="s">
        <v>99</v>
      </c>
      <c r="E327" s="110" t="s">
        <v>1456</v>
      </c>
      <c r="F327" s="111" t="s">
        <v>1258</v>
      </c>
      <c r="G327" s="110" t="s">
        <v>1209</v>
      </c>
      <c r="H327" s="111" t="s">
        <v>1311</v>
      </c>
      <c r="I327" s="111" t="s">
        <v>1030</v>
      </c>
      <c r="J327" s="116" t="s">
        <v>1457</v>
      </c>
    </row>
    <row r="328" s="90" customFormat="1" ht="27.75" customHeight="1" spans="1:10">
      <c r="A328" s="108"/>
      <c r="B328" s="109"/>
      <c r="C328" s="110" t="s">
        <v>1040</v>
      </c>
      <c r="D328" s="110" t="s">
        <v>99</v>
      </c>
      <c r="E328" s="110" t="s">
        <v>99</v>
      </c>
      <c r="F328" s="111" t="s">
        <v>99</v>
      </c>
      <c r="G328" s="110" t="s">
        <v>99</v>
      </c>
      <c r="H328" s="111" t="s">
        <v>99</v>
      </c>
      <c r="I328" s="111" t="s">
        <v>99</v>
      </c>
      <c r="J328" s="116" t="s">
        <v>99</v>
      </c>
    </row>
    <row r="329" s="90" customFormat="1" ht="27.75" customHeight="1" spans="1:10">
      <c r="A329" s="108"/>
      <c r="B329" s="109"/>
      <c r="C329" s="110" t="s">
        <v>99</v>
      </c>
      <c r="D329" s="110" t="s">
        <v>1170</v>
      </c>
      <c r="E329" s="110" t="s">
        <v>99</v>
      </c>
      <c r="F329" s="111" t="s">
        <v>99</v>
      </c>
      <c r="G329" s="110" t="s">
        <v>99</v>
      </c>
      <c r="H329" s="111" t="s">
        <v>99</v>
      </c>
      <c r="I329" s="111" t="s">
        <v>99</v>
      </c>
      <c r="J329" s="116" t="s">
        <v>99</v>
      </c>
    </row>
    <row r="330" s="90" customFormat="1" ht="27.75" customHeight="1" spans="1:10">
      <c r="A330" s="108"/>
      <c r="B330" s="109"/>
      <c r="C330" s="110" t="s">
        <v>99</v>
      </c>
      <c r="D330" s="110" t="s">
        <v>99</v>
      </c>
      <c r="E330" s="110" t="s">
        <v>1458</v>
      </c>
      <c r="F330" s="111" t="s">
        <v>1043</v>
      </c>
      <c r="G330" s="110" t="s">
        <v>1232</v>
      </c>
      <c r="H330" s="111" t="s">
        <v>1035</v>
      </c>
      <c r="I330" s="111" t="s">
        <v>1030</v>
      </c>
      <c r="J330" s="116" t="s">
        <v>1459</v>
      </c>
    </row>
    <row r="331" s="90" customFormat="1" ht="27.75" customHeight="1" spans="1:10">
      <c r="A331" s="108"/>
      <c r="B331" s="109"/>
      <c r="C331" s="110" t="s">
        <v>1046</v>
      </c>
      <c r="D331" s="110" t="s">
        <v>99</v>
      </c>
      <c r="E331" s="110" t="s">
        <v>99</v>
      </c>
      <c r="F331" s="111" t="s">
        <v>99</v>
      </c>
      <c r="G331" s="110" t="s">
        <v>99</v>
      </c>
      <c r="H331" s="111" t="s">
        <v>99</v>
      </c>
      <c r="I331" s="111" t="s">
        <v>99</v>
      </c>
      <c r="J331" s="116" t="s">
        <v>99</v>
      </c>
    </row>
    <row r="332" s="90" customFormat="1" ht="27.75" customHeight="1" spans="1:10">
      <c r="A332" s="108"/>
      <c r="B332" s="109"/>
      <c r="C332" s="110" t="s">
        <v>99</v>
      </c>
      <c r="D332" s="110" t="s">
        <v>1047</v>
      </c>
      <c r="E332" s="110" t="s">
        <v>99</v>
      </c>
      <c r="F332" s="111" t="s">
        <v>99</v>
      </c>
      <c r="G332" s="110" t="s">
        <v>99</v>
      </c>
      <c r="H332" s="111" t="s">
        <v>99</v>
      </c>
      <c r="I332" s="111" t="s">
        <v>99</v>
      </c>
      <c r="J332" s="116" t="s">
        <v>99</v>
      </c>
    </row>
    <row r="333" s="90" customFormat="1" ht="27.75" customHeight="1" spans="1:10">
      <c r="A333" s="112"/>
      <c r="B333" s="113"/>
      <c r="C333" s="110" t="s">
        <v>99</v>
      </c>
      <c r="D333" s="110" t="s">
        <v>99</v>
      </c>
      <c r="E333" s="110" t="s">
        <v>1460</v>
      </c>
      <c r="F333" s="111" t="s">
        <v>1043</v>
      </c>
      <c r="G333" s="110" t="s">
        <v>1232</v>
      </c>
      <c r="H333" s="111" t="s">
        <v>1035</v>
      </c>
      <c r="I333" s="111" t="s">
        <v>1030</v>
      </c>
      <c r="J333" s="116" t="s">
        <v>1461</v>
      </c>
    </row>
    <row r="334" s="90" customFormat="1" ht="156.75" customHeight="1" spans="1:10">
      <c r="A334" s="104" t="s">
        <v>1462</v>
      </c>
      <c r="B334" s="105" t="s">
        <v>1463</v>
      </c>
      <c r="C334" s="106"/>
      <c r="D334" s="106"/>
      <c r="E334" s="106"/>
      <c r="F334" s="107"/>
      <c r="G334" s="106"/>
      <c r="H334" s="107"/>
      <c r="I334" s="107"/>
      <c r="J334" s="115"/>
    </row>
    <row r="335" s="90" customFormat="1" ht="27.75" customHeight="1" spans="1:10">
      <c r="A335" s="108"/>
      <c r="B335" s="109"/>
      <c r="C335" s="110" t="s">
        <v>1024</v>
      </c>
      <c r="D335" s="110" t="s">
        <v>99</v>
      </c>
      <c r="E335" s="110" t="s">
        <v>99</v>
      </c>
      <c r="F335" s="111" t="s">
        <v>99</v>
      </c>
      <c r="G335" s="110" t="s">
        <v>99</v>
      </c>
      <c r="H335" s="111" t="s">
        <v>99</v>
      </c>
      <c r="I335" s="111" t="s">
        <v>99</v>
      </c>
      <c r="J335" s="116" t="s">
        <v>99</v>
      </c>
    </row>
    <row r="336" s="90" customFormat="1" ht="27.75" customHeight="1" spans="1:10">
      <c r="A336" s="108"/>
      <c r="B336" s="109"/>
      <c r="C336" s="110" t="s">
        <v>99</v>
      </c>
      <c r="D336" s="110" t="s">
        <v>1025</v>
      </c>
      <c r="E336" s="110" t="s">
        <v>99</v>
      </c>
      <c r="F336" s="111" t="s">
        <v>99</v>
      </c>
      <c r="G336" s="110" t="s">
        <v>99</v>
      </c>
      <c r="H336" s="111" t="s">
        <v>99</v>
      </c>
      <c r="I336" s="111" t="s">
        <v>99</v>
      </c>
      <c r="J336" s="116" t="s">
        <v>99</v>
      </c>
    </row>
    <row r="337" s="90" customFormat="1" ht="27.75" customHeight="1" spans="1:10">
      <c r="A337" s="108"/>
      <c r="B337" s="109"/>
      <c r="C337" s="110" t="s">
        <v>99</v>
      </c>
      <c r="D337" s="110" t="s">
        <v>99</v>
      </c>
      <c r="E337" s="110" t="s">
        <v>1464</v>
      </c>
      <c r="F337" s="111" t="s">
        <v>1027</v>
      </c>
      <c r="G337" s="110" t="s">
        <v>1465</v>
      </c>
      <c r="H337" s="111" t="s">
        <v>1087</v>
      </c>
      <c r="I337" s="111" t="s">
        <v>1030</v>
      </c>
      <c r="J337" s="116" t="s">
        <v>1466</v>
      </c>
    </row>
    <row r="338" s="90" customFormat="1" ht="27.75" customHeight="1" spans="1:10">
      <c r="A338" s="108"/>
      <c r="B338" s="109"/>
      <c r="C338" s="110" t="s">
        <v>99</v>
      </c>
      <c r="D338" s="110" t="s">
        <v>99</v>
      </c>
      <c r="E338" s="110" t="s">
        <v>1250</v>
      </c>
      <c r="F338" s="111" t="s">
        <v>1027</v>
      </c>
      <c r="G338" s="110" t="s">
        <v>1034</v>
      </c>
      <c r="H338" s="111" t="s">
        <v>1035</v>
      </c>
      <c r="I338" s="111" t="s">
        <v>1030</v>
      </c>
      <c r="J338" s="116" t="s">
        <v>1467</v>
      </c>
    </row>
    <row r="339" s="90" customFormat="1" ht="27.75" customHeight="1" spans="1:10">
      <c r="A339" s="108"/>
      <c r="B339" s="109"/>
      <c r="C339" s="110" t="s">
        <v>99</v>
      </c>
      <c r="D339" s="110" t="s">
        <v>1032</v>
      </c>
      <c r="E339" s="110" t="s">
        <v>99</v>
      </c>
      <c r="F339" s="111" t="s">
        <v>99</v>
      </c>
      <c r="G339" s="110" t="s">
        <v>99</v>
      </c>
      <c r="H339" s="111" t="s">
        <v>99</v>
      </c>
      <c r="I339" s="111" t="s">
        <v>99</v>
      </c>
      <c r="J339" s="116" t="s">
        <v>99</v>
      </c>
    </row>
    <row r="340" s="90" customFormat="1" ht="27.75" customHeight="1" spans="1:10">
      <c r="A340" s="108"/>
      <c r="B340" s="109"/>
      <c r="C340" s="110" t="s">
        <v>99</v>
      </c>
      <c r="D340" s="110" t="s">
        <v>99</v>
      </c>
      <c r="E340" s="110" t="s">
        <v>1468</v>
      </c>
      <c r="F340" s="111" t="s">
        <v>1027</v>
      </c>
      <c r="G340" s="110" t="s">
        <v>1034</v>
      </c>
      <c r="H340" s="111" t="s">
        <v>1035</v>
      </c>
      <c r="I340" s="111" t="s">
        <v>1030</v>
      </c>
      <c r="J340" s="116" t="s">
        <v>1469</v>
      </c>
    </row>
    <row r="341" s="90" customFormat="1" ht="27.75" customHeight="1" spans="1:10">
      <c r="A341" s="108"/>
      <c r="B341" s="109"/>
      <c r="C341" s="110" t="s">
        <v>99</v>
      </c>
      <c r="D341" s="110" t="s">
        <v>99</v>
      </c>
      <c r="E341" s="110" t="s">
        <v>1470</v>
      </c>
      <c r="F341" s="111" t="s">
        <v>1027</v>
      </c>
      <c r="G341" s="110" t="s">
        <v>1034</v>
      </c>
      <c r="H341" s="111" t="s">
        <v>1035</v>
      </c>
      <c r="I341" s="111" t="s">
        <v>1030</v>
      </c>
      <c r="J341" s="116" t="s">
        <v>1471</v>
      </c>
    </row>
    <row r="342" s="90" customFormat="1" ht="27.75" customHeight="1" spans="1:10">
      <c r="A342" s="108"/>
      <c r="B342" s="109"/>
      <c r="C342" s="110" t="s">
        <v>1040</v>
      </c>
      <c r="D342" s="110" t="s">
        <v>99</v>
      </c>
      <c r="E342" s="110" t="s">
        <v>99</v>
      </c>
      <c r="F342" s="111" t="s">
        <v>99</v>
      </c>
      <c r="G342" s="110" t="s">
        <v>99</v>
      </c>
      <c r="H342" s="111" t="s">
        <v>99</v>
      </c>
      <c r="I342" s="111" t="s">
        <v>99</v>
      </c>
      <c r="J342" s="116" t="s">
        <v>99</v>
      </c>
    </row>
    <row r="343" s="90" customFormat="1" ht="27.75" customHeight="1" spans="1:10">
      <c r="A343" s="108"/>
      <c r="B343" s="109"/>
      <c r="C343" s="110" t="s">
        <v>99</v>
      </c>
      <c r="D343" s="110" t="s">
        <v>1170</v>
      </c>
      <c r="E343" s="110" t="s">
        <v>99</v>
      </c>
      <c r="F343" s="111" t="s">
        <v>99</v>
      </c>
      <c r="G343" s="110" t="s">
        <v>99</v>
      </c>
      <c r="H343" s="111" t="s">
        <v>99</v>
      </c>
      <c r="I343" s="111" t="s">
        <v>99</v>
      </c>
      <c r="J343" s="116" t="s">
        <v>99</v>
      </c>
    </row>
    <row r="344" s="90" customFormat="1" ht="27.75" customHeight="1" spans="1:10">
      <c r="A344" s="108"/>
      <c r="B344" s="109"/>
      <c r="C344" s="110" t="s">
        <v>99</v>
      </c>
      <c r="D344" s="110" t="s">
        <v>99</v>
      </c>
      <c r="E344" s="110" t="s">
        <v>1472</v>
      </c>
      <c r="F344" s="111" t="s">
        <v>1043</v>
      </c>
      <c r="G344" s="110" t="s">
        <v>1049</v>
      </c>
      <c r="H344" s="111" t="s">
        <v>1035</v>
      </c>
      <c r="I344" s="111" t="s">
        <v>1030</v>
      </c>
      <c r="J344" s="116" t="s">
        <v>1473</v>
      </c>
    </row>
    <row r="345" s="90" customFormat="1" ht="27.75" customHeight="1" spans="1:10">
      <c r="A345" s="108"/>
      <c r="B345" s="109"/>
      <c r="C345" s="110" t="s">
        <v>99</v>
      </c>
      <c r="D345" s="110" t="s">
        <v>1041</v>
      </c>
      <c r="E345" s="110" t="s">
        <v>99</v>
      </c>
      <c r="F345" s="111" t="s">
        <v>99</v>
      </c>
      <c r="G345" s="110" t="s">
        <v>99</v>
      </c>
      <c r="H345" s="111" t="s">
        <v>99</v>
      </c>
      <c r="I345" s="111" t="s">
        <v>99</v>
      </c>
      <c r="J345" s="116" t="s">
        <v>99</v>
      </c>
    </row>
    <row r="346" s="90" customFormat="1" ht="27.75" customHeight="1" spans="1:10">
      <c r="A346" s="108"/>
      <c r="B346" s="109"/>
      <c r="C346" s="110" t="s">
        <v>99</v>
      </c>
      <c r="D346" s="110" t="s">
        <v>99</v>
      </c>
      <c r="E346" s="110" t="s">
        <v>1336</v>
      </c>
      <c r="F346" s="111" t="s">
        <v>1043</v>
      </c>
      <c r="G346" s="110" t="s">
        <v>1214</v>
      </c>
      <c r="H346" s="111" t="s">
        <v>1035</v>
      </c>
      <c r="I346" s="111" t="s">
        <v>1092</v>
      </c>
      <c r="J346" s="116" t="s">
        <v>1474</v>
      </c>
    </row>
    <row r="347" s="90" customFormat="1" ht="27.75" customHeight="1" spans="1:10">
      <c r="A347" s="108"/>
      <c r="B347" s="109"/>
      <c r="C347" s="110" t="s">
        <v>99</v>
      </c>
      <c r="D347" s="110" t="s">
        <v>99</v>
      </c>
      <c r="E347" s="110" t="s">
        <v>1475</v>
      </c>
      <c r="F347" s="111" t="s">
        <v>1043</v>
      </c>
      <c r="G347" s="110" t="s">
        <v>1232</v>
      </c>
      <c r="H347" s="111" t="s">
        <v>1035</v>
      </c>
      <c r="I347" s="111" t="s">
        <v>1092</v>
      </c>
      <c r="J347" s="116" t="s">
        <v>1474</v>
      </c>
    </row>
    <row r="348" s="90" customFormat="1" ht="27.75" customHeight="1" spans="1:10">
      <c r="A348" s="108"/>
      <c r="B348" s="109"/>
      <c r="C348" s="110" t="s">
        <v>1046</v>
      </c>
      <c r="D348" s="110" t="s">
        <v>99</v>
      </c>
      <c r="E348" s="110" t="s">
        <v>99</v>
      </c>
      <c r="F348" s="111" t="s">
        <v>99</v>
      </c>
      <c r="G348" s="110" t="s">
        <v>99</v>
      </c>
      <c r="H348" s="111" t="s">
        <v>99</v>
      </c>
      <c r="I348" s="111" t="s">
        <v>99</v>
      </c>
      <c r="J348" s="116" t="s">
        <v>99</v>
      </c>
    </row>
    <row r="349" s="90" customFormat="1" ht="27.75" customHeight="1" spans="1:10">
      <c r="A349" s="108"/>
      <c r="B349" s="109"/>
      <c r="C349" s="110" t="s">
        <v>99</v>
      </c>
      <c r="D349" s="110" t="s">
        <v>1047</v>
      </c>
      <c r="E349" s="110" t="s">
        <v>99</v>
      </c>
      <c r="F349" s="111" t="s">
        <v>99</v>
      </c>
      <c r="G349" s="110" t="s">
        <v>99</v>
      </c>
      <c r="H349" s="111" t="s">
        <v>99</v>
      </c>
      <c r="I349" s="111" t="s">
        <v>99</v>
      </c>
      <c r="J349" s="116" t="s">
        <v>99</v>
      </c>
    </row>
    <row r="350" s="90" customFormat="1" ht="27.75" customHeight="1" spans="1:10">
      <c r="A350" s="112"/>
      <c r="B350" s="113"/>
      <c r="C350" s="110" t="s">
        <v>99</v>
      </c>
      <c r="D350" s="110" t="s">
        <v>99</v>
      </c>
      <c r="E350" s="110" t="s">
        <v>1213</v>
      </c>
      <c r="F350" s="111" t="s">
        <v>1043</v>
      </c>
      <c r="G350" s="110" t="s">
        <v>1232</v>
      </c>
      <c r="H350" s="111" t="s">
        <v>1035</v>
      </c>
      <c r="I350" s="111" t="s">
        <v>1092</v>
      </c>
      <c r="J350" s="116" t="s">
        <v>1215</v>
      </c>
    </row>
  </sheetData>
  <mergeCells count="45">
    <mergeCell ref="A2:J2"/>
    <mergeCell ref="A6:A19"/>
    <mergeCell ref="A20:A43"/>
    <mergeCell ref="A44:A63"/>
    <mergeCell ref="A64:A76"/>
    <mergeCell ref="A77:A90"/>
    <mergeCell ref="A91:A105"/>
    <mergeCell ref="A106:A120"/>
    <mergeCell ref="A121:A134"/>
    <mergeCell ref="A135:A155"/>
    <mergeCell ref="A156:A169"/>
    <mergeCell ref="A170:A187"/>
    <mergeCell ref="A188:A204"/>
    <mergeCell ref="A205:A217"/>
    <mergeCell ref="A218:A234"/>
    <mergeCell ref="A235:A250"/>
    <mergeCell ref="A251:A264"/>
    <mergeCell ref="A265:A276"/>
    <mergeCell ref="A277:A288"/>
    <mergeCell ref="A289:A304"/>
    <mergeCell ref="A305:A318"/>
    <mergeCell ref="A319:A333"/>
    <mergeCell ref="A334:A350"/>
    <mergeCell ref="B6:B19"/>
    <mergeCell ref="B20:B43"/>
    <mergeCell ref="B44:B63"/>
    <mergeCell ref="B64:B76"/>
    <mergeCell ref="B77:B90"/>
    <mergeCell ref="B91:B105"/>
    <mergeCell ref="B106:B120"/>
    <mergeCell ref="B121:B134"/>
    <mergeCell ref="B135:B155"/>
    <mergeCell ref="B156:B169"/>
    <mergeCell ref="B170:B187"/>
    <mergeCell ref="B188:B204"/>
    <mergeCell ref="B205:B217"/>
    <mergeCell ref="B218:B234"/>
    <mergeCell ref="B235:B250"/>
    <mergeCell ref="B251:B263"/>
    <mergeCell ref="B265:B276"/>
    <mergeCell ref="B277:B288"/>
    <mergeCell ref="B289:B304"/>
    <mergeCell ref="B305:B318"/>
    <mergeCell ref="B319:B333"/>
    <mergeCell ref="B334:B350"/>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abSelected="1" workbookViewId="0">
      <selection activeCell="F7" sqref="F7"/>
    </sheetView>
  </sheetViews>
  <sheetFormatPr defaultColWidth="9" defaultRowHeight="13.5" outlineLevelCol="1"/>
  <cols>
    <col min="1" max="1" width="30.375" style="83" customWidth="1"/>
    <col min="2" max="2" width="91.625" style="83" customWidth="1"/>
    <col min="3" max="16384" width="9" style="83"/>
  </cols>
  <sheetData>
    <row r="1" s="83" customFormat="1" spans="1:1">
      <c r="A1" s="83" t="s">
        <v>1476</v>
      </c>
    </row>
    <row r="2" s="83" customFormat="1" ht="32" customHeight="1" spans="1:2">
      <c r="A2" s="84" t="s">
        <v>1477</v>
      </c>
      <c r="B2" s="84"/>
    </row>
    <row r="3" s="83" customFormat="1" ht="40" customHeight="1" spans="1:2">
      <c r="A3" s="85" t="s">
        <v>1478</v>
      </c>
      <c r="B3" s="86" t="s">
        <v>1479</v>
      </c>
    </row>
    <row r="4" s="83" customFormat="1" ht="64" customHeight="1" spans="1:2">
      <c r="A4" s="87" t="s">
        <v>1480</v>
      </c>
      <c r="B4" s="88" t="s">
        <v>1481</v>
      </c>
    </row>
    <row r="5" s="83" customFormat="1" ht="318" customHeight="1" spans="1:2">
      <c r="A5" s="87" t="s">
        <v>1482</v>
      </c>
      <c r="B5" s="88" t="s">
        <v>1483</v>
      </c>
    </row>
    <row r="6" s="83" customFormat="1" ht="74" customHeight="1" spans="1:2">
      <c r="A6" s="87" t="s">
        <v>1484</v>
      </c>
      <c r="B6" s="88" t="s">
        <v>1485</v>
      </c>
    </row>
    <row r="7" s="83" customFormat="1" ht="243" customHeight="1" spans="1:2">
      <c r="A7" s="87" t="s">
        <v>1486</v>
      </c>
      <c r="B7" s="88" t="s">
        <v>1487</v>
      </c>
    </row>
    <row r="8" s="83" customFormat="1" ht="295" customHeight="1" spans="1:2">
      <c r="A8" s="87" t="s">
        <v>1488</v>
      </c>
      <c r="B8" s="88" t="s">
        <v>1489</v>
      </c>
    </row>
    <row r="9" s="83" customFormat="1" ht="96" customHeight="1" spans="1:2">
      <c r="A9" s="87" t="s">
        <v>1490</v>
      </c>
      <c r="B9" s="88" t="s">
        <v>1491</v>
      </c>
    </row>
    <row r="10" s="83" customFormat="1" ht="96" customHeight="1" spans="1:2">
      <c r="A10" s="87" t="s">
        <v>1492</v>
      </c>
      <c r="B10" s="88" t="s">
        <v>1493</v>
      </c>
    </row>
    <row r="11" s="83" customFormat="1" ht="96" customHeight="1" spans="1:2">
      <c r="A11" s="87" t="s">
        <v>1494</v>
      </c>
      <c r="B11" s="88" t="s">
        <v>1495</v>
      </c>
    </row>
    <row r="12" s="83" customFormat="1" ht="122" customHeight="1" spans="1:2">
      <c r="A12" s="87" t="s">
        <v>1496</v>
      </c>
      <c r="B12" s="88" t="s">
        <v>1497</v>
      </c>
    </row>
    <row r="13" s="83" customFormat="1" ht="331" customHeight="1" spans="1:2">
      <c r="A13" s="89" t="s">
        <v>1498</v>
      </c>
      <c r="B13" s="89" t="s">
        <v>1499</v>
      </c>
    </row>
  </sheetData>
  <mergeCells count="1">
    <mergeCell ref="A2:B2"/>
  </mergeCells>
  <conditionalFormatting sqref="A4">
    <cfRule type="expression" dxfId="1" priority="1" stopIfTrue="1">
      <formula>"len($A:$A)=3"</formula>
    </cfRule>
  </conditionalFormatting>
  <conditionalFormatting sqref="A7">
    <cfRule type="expression" dxfId="1" priority="2" stopIfTrue="1">
      <formula>"len($A:$A)=3"</formula>
    </cfRule>
  </conditionalFormatting>
  <conditionalFormatting sqref="A5:A6">
    <cfRule type="expression" dxfId="1" priority="3" stopIfTrue="1">
      <formula>"len($A:$A)=3"</formula>
    </cfRule>
  </conditionalFormatting>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N1712"/>
  <sheetViews>
    <sheetView zoomScale="86" zoomScaleNormal="86" workbookViewId="0">
      <pane ySplit="6" topLeftCell="A7" activePane="bottomLeft" state="frozen"/>
      <selection/>
      <selection pane="bottomLeft" activeCell="G1712" sqref="G1712"/>
    </sheetView>
  </sheetViews>
  <sheetFormatPr defaultColWidth="9" defaultRowHeight="14.25"/>
  <cols>
    <col min="1" max="1" width="44.625" style="3" customWidth="1"/>
    <col min="2" max="3" width="11.125" style="3" customWidth="1"/>
    <col min="4" max="4" width="38" style="3" customWidth="1"/>
    <col min="5" max="5" width="11.375" style="3" customWidth="1"/>
    <col min="6" max="6" width="14.625" style="3" customWidth="1"/>
    <col min="7" max="7" width="14.625" style="4" customWidth="1"/>
    <col min="8" max="8" width="53" style="4" customWidth="1"/>
    <col min="9" max="9" width="10.875" style="4" customWidth="1"/>
    <col min="10" max="10" width="9.625" style="3" customWidth="1"/>
    <col min="11" max="11" width="28.25" style="3" customWidth="1"/>
    <col min="12" max="12" width="13" style="3" customWidth="1"/>
    <col min="13" max="14" width="14.625" style="3" customWidth="1"/>
    <col min="15" max="16384" width="9" style="3"/>
  </cols>
  <sheetData>
    <row r="1" spans="1:13">
      <c r="A1" s="5" t="s">
        <v>1500</v>
      </c>
      <c r="B1" s="6" t="str">
        <f>""</f>
        <v/>
      </c>
      <c r="C1" s="5"/>
      <c r="D1" s="5"/>
      <c r="E1" s="5"/>
      <c r="F1" s="5"/>
      <c r="J1" s="5"/>
      <c r="K1" s="5"/>
      <c r="L1" s="5"/>
      <c r="M1" s="5"/>
    </row>
    <row r="2" s="1" customFormat="1" ht="25.5" spans="1:14">
      <c r="A2" s="7" t="e">
        <f>#REF!&amp;"年预算收支取数表"</f>
        <v>#REF!</v>
      </c>
      <c r="B2" s="7"/>
      <c r="C2" s="7"/>
      <c r="D2" s="7"/>
      <c r="E2" s="7"/>
      <c r="F2" s="7"/>
      <c r="G2" s="7"/>
      <c r="H2" s="7"/>
      <c r="I2" s="7"/>
      <c r="J2" s="7"/>
      <c r="K2" s="7"/>
      <c r="L2" s="7"/>
      <c r="M2" s="7"/>
      <c r="N2" s="7"/>
    </row>
    <row r="3" spans="1:14">
      <c r="A3" s="6" t="str">
        <f>""</f>
        <v/>
      </c>
      <c r="B3" s="6" t="str">
        <f>""</f>
        <v/>
      </c>
      <c r="C3" s="5"/>
      <c r="D3" s="5"/>
      <c r="E3" s="5"/>
      <c r="F3" s="5"/>
      <c r="J3" s="5"/>
      <c r="K3" s="5"/>
      <c r="L3" s="5"/>
      <c r="M3" s="5"/>
      <c r="N3" s="32" t="s">
        <v>2</v>
      </c>
    </row>
    <row r="4" ht="20.1" customHeight="1" spans="1:14">
      <c r="A4" s="8" t="s">
        <v>1501</v>
      </c>
      <c r="B4" s="8"/>
      <c r="C4" s="8"/>
      <c r="D4" s="8"/>
      <c r="E4" s="8"/>
      <c r="F4" s="8"/>
      <c r="G4" s="8"/>
      <c r="H4" s="8" t="s">
        <v>1502</v>
      </c>
      <c r="I4" s="8"/>
      <c r="J4" s="8"/>
      <c r="K4" s="8"/>
      <c r="L4" s="8"/>
      <c r="M4" s="8"/>
      <c r="N4" s="8"/>
    </row>
    <row r="5" ht="20.1" hidden="1" customHeight="1" spans="1:14">
      <c r="A5" s="9" t="s">
        <v>1501</v>
      </c>
      <c r="B5" s="9" t="s">
        <v>1501</v>
      </c>
      <c r="C5" s="9"/>
      <c r="D5" s="9"/>
      <c r="E5" s="9"/>
      <c r="F5" s="9"/>
      <c r="G5" s="9" t="s">
        <v>1501</v>
      </c>
      <c r="H5" s="9"/>
      <c r="I5" s="9"/>
      <c r="J5" s="9"/>
      <c r="K5" s="9"/>
      <c r="L5" s="9"/>
      <c r="M5" s="9"/>
      <c r="N5" s="9" t="s">
        <v>1502</v>
      </c>
    </row>
    <row r="6" ht="30" customHeight="1" spans="1:14">
      <c r="A6" s="10" t="s">
        <v>1503</v>
      </c>
      <c r="B6" s="11" t="s">
        <v>3</v>
      </c>
      <c r="C6" s="11" t="s">
        <v>1504</v>
      </c>
      <c r="D6" s="11" t="s">
        <v>1505</v>
      </c>
      <c r="E6" s="11" t="s">
        <v>1506</v>
      </c>
      <c r="F6" s="11" t="s">
        <v>1507</v>
      </c>
      <c r="G6" s="11" t="s">
        <v>1508</v>
      </c>
      <c r="H6" s="10" t="s">
        <v>1503</v>
      </c>
      <c r="I6" s="11" t="s">
        <v>3</v>
      </c>
      <c r="J6" s="11" t="s">
        <v>1504</v>
      </c>
      <c r="K6" s="11" t="s">
        <v>1505</v>
      </c>
      <c r="L6" s="11" t="s">
        <v>1506</v>
      </c>
      <c r="M6" s="11" t="s">
        <v>1507</v>
      </c>
      <c r="N6" s="11" t="s">
        <v>1508</v>
      </c>
    </row>
    <row r="7" ht="18.95" customHeight="1" spans="1:14">
      <c r="A7" s="12" t="s">
        <v>8</v>
      </c>
      <c r="B7" s="12" t="s">
        <v>1509</v>
      </c>
      <c r="C7" s="402" t="s">
        <v>1509</v>
      </c>
      <c r="D7" s="12" t="s">
        <v>1510</v>
      </c>
      <c r="E7" s="13" t="s">
        <v>1511</v>
      </c>
      <c r="F7" s="13">
        <v>36399</v>
      </c>
      <c r="G7" s="14"/>
      <c r="H7" s="15" t="s">
        <v>1512</v>
      </c>
      <c r="I7" s="33" t="s">
        <v>1513</v>
      </c>
      <c r="J7" s="403" t="s">
        <v>1513</v>
      </c>
      <c r="K7" s="33" t="s">
        <v>1514</v>
      </c>
      <c r="L7" s="13" t="s">
        <v>1511</v>
      </c>
      <c r="M7" s="13">
        <v>27716</v>
      </c>
      <c r="N7" s="14"/>
    </row>
    <row r="8" ht="18.95" customHeight="1" spans="1:14">
      <c r="A8" s="12" t="s">
        <v>1515</v>
      </c>
      <c r="B8" s="12" t="s">
        <v>1516</v>
      </c>
      <c r="C8" s="402" t="s">
        <v>1516</v>
      </c>
      <c r="D8" s="12" t="s">
        <v>1517</v>
      </c>
      <c r="E8" s="13" t="s">
        <v>1511</v>
      </c>
      <c r="F8" s="13">
        <v>2875</v>
      </c>
      <c r="G8" s="14"/>
      <c r="H8" s="15" t="s">
        <v>1518</v>
      </c>
      <c r="I8" s="33" t="s">
        <v>1519</v>
      </c>
      <c r="J8" s="403" t="s">
        <v>1519</v>
      </c>
      <c r="K8" s="33" t="s">
        <v>1520</v>
      </c>
      <c r="L8" s="13" t="s">
        <v>1511</v>
      </c>
      <c r="M8" s="13">
        <v>636</v>
      </c>
      <c r="N8" s="14"/>
    </row>
    <row r="9" ht="18.95" customHeight="1" spans="1:14">
      <c r="A9" s="12" t="s">
        <v>1521</v>
      </c>
      <c r="B9" s="12" t="s">
        <v>1522</v>
      </c>
      <c r="C9" s="402" t="s">
        <v>1522</v>
      </c>
      <c r="D9" s="12" t="s">
        <v>1523</v>
      </c>
      <c r="E9" s="13" t="s">
        <v>1511</v>
      </c>
      <c r="F9" s="13">
        <v>9438</v>
      </c>
      <c r="G9" s="14"/>
      <c r="H9" s="15" t="s">
        <v>1524</v>
      </c>
      <c r="I9" s="33" t="s">
        <v>1525</v>
      </c>
      <c r="J9" s="403" t="s">
        <v>1525</v>
      </c>
      <c r="K9" s="33" t="s">
        <v>1526</v>
      </c>
      <c r="L9" s="13" t="s">
        <v>1511</v>
      </c>
      <c r="M9" s="13">
        <v>268</v>
      </c>
      <c r="N9" s="14"/>
    </row>
    <row r="10" ht="18.95" customHeight="1" spans="1:14">
      <c r="A10" s="12" t="s">
        <v>1527</v>
      </c>
      <c r="B10" s="12" t="s">
        <v>1528</v>
      </c>
      <c r="C10" s="402" t="s">
        <v>1528</v>
      </c>
      <c r="D10" s="12" t="s">
        <v>1529</v>
      </c>
      <c r="E10" s="13" t="s">
        <v>1511</v>
      </c>
      <c r="F10" s="13">
        <v>1139</v>
      </c>
      <c r="G10" s="14"/>
      <c r="H10" s="15" t="s">
        <v>1530</v>
      </c>
      <c r="I10" s="33" t="s">
        <v>1531</v>
      </c>
      <c r="J10" s="403" t="s">
        <v>1531</v>
      </c>
      <c r="K10" s="33" t="s">
        <v>1532</v>
      </c>
      <c r="L10" s="13" t="s">
        <v>1511</v>
      </c>
      <c r="M10" s="13">
        <v>122</v>
      </c>
      <c r="N10" s="14"/>
    </row>
    <row r="11" ht="18.95" customHeight="1" spans="1:14">
      <c r="A11" s="12" t="s">
        <v>1533</v>
      </c>
      <c r="B11" s="12" t="s">
        <v>1534</v>
      </c>
      <c r="C11" s="402" t="s">
        <v>1534</v>
      </c>
      <c r="D11" s="12" t="s">
        <v>1535</v>
      </c>
      <c r="E11" s="13" t="s">
        <v>1511</v>
      </c>
      <c r="F11" s="13">
        <v>0</v>
      </c>
      <c r="G11" s="14"/>
      <c r="H11" s="15" t="s">
        <v>1536</v>
      </c>
      <c r="I11" s="33" t="s">
        <v>1537</v>
      </c>
      <c r="J11" s="403" t="s">
        <v>1537</v>
      </c>
      <c r="K11" s="33" t="s">
        <v>1538</v>
      </c>
      <c r="L11" s="13" t="s">
        <v>1511</v>
      </c>
      <c r="M11" s="13">
        <v>0</v>
      </c>
      <c r="N11" s="14"/>
    </row>
    <row r="12" ht="18.95" customHeight="1" spans="1:14">
      <c r="A12" s="12" t="s">
        <v>1539</v>
      </c>
      <c r="B12" s="12" t="s">
        <v>1540</v>
      </c>
      <c r="C12" s="402" t="s">
        <v>1540</v>
      </c>
      <c r="D12" s="12" t="s">
        <v>1541</v>
      </c>
      <c r="E12" s="13" t="s">
        <v>1511</v>
      </c>
      <c r="F12" s="13">
        <v>312</v>
      </c>
      <c r="G12" s="14"/>
      <c r="H12" s="15" t="s">
        <v>1542</v>
      </c>
      <c r="I12" s="33" t="s">
        <v>1543</v>
      </c>
      <c r="J12" s="403" t="s">
        <v>1543</v>
      </c>
      <c r="K12" s="33" t="s">
        <v>1544</v>
      </c>
      <c r="L12" s="13" t="s">
        <v>1511</v>
      </c>
      <c r="M12" s="13">
        <v>112</v>
      </c>
      <c r="N12" s="14"/>
    </row>
    <row r="13" ht="18.95" customHeight="1" spans="1:14">
      <c r="A13" s="12" t="s">
        <v>1545</v>
      </c>
      <c r="B13" s="12" t="s">
        <v>1546</v>
      </c>
      <c r="C13" s="402" t="s">
        <v>1546</v>
      </c>
      <c r="D13" s="12" t="s">
        <v>1547</v>
      </c>
      <c r="E13" s="13" t="s">
        <v>1511</v>
      </c>
      <c r="F13" s="13">
        <v>418</v>
      </c>
      <c r="G13" s="14"/>
      <c r="H13" s="15" t="s">
        <v>1548</v>
      </c>
      <c r="I13" s="33" t="s">
        <v>1549</v>
      </c>
      <c r="J13" s="403" t="s">
        <v>1549</v>
      </c>
      <c r="K13" s="33" t="s">
        <v>1550</v>
      </c>
      <c r="L13" s="13" t="s">
        <v>1511</v>
      </c>
      <c r="M13" s="13">
        <v>0</v>
      </c>
      <c r="N13" s="14"/>
    </row>
    <row r="14" ht="18.95" customHeight="1" spans="1:14">
      <c r="A14" s="12" t="s">
        <v>1551</v>
      </c>
      <c r="B14" s="12" t="s">
        <v>1552</v>
      </c>
      <c r="C14" s="402" t="s">
        <v>1552</v>
      </c>
      <c r="D14" s="12" t="s">
        <v>1553</v>
      </c>
      <c r="E14" s="13" t="s">
        <v>1511</v>
      </c>
      <c r="F14" s="13">
        <v>1056</v>
      </c>
      <c r="G14" s="14"/>
      <c r="H14" s="15" t="s">
        <v>1554</v>
      </c>
      <c r="I14" s="33" t="s">
        <v>1555</v>
      </c>
      <c r="J14" s="403" t="s">
        <v>1555</v>
      </c>
      <c r="K14" s="33" t="s">
        <v>1556</v>
      </c>
      <c r="L14" s="13" t="s">
        <v>1511</v>
      </c>
      <c r="M14" s="13">
        <v>0</v>
      </c>
      <c r="N14" s="14"/>
    </row>
    <row r="15" ht="18.95" customHeight="1" spans="1:14">
      <c r="A15" s="12" t="s">
        <v>1557</v>
      </c>
      <c r="B15" s="12" t="s">
        <v>1558</v>
      </c>
      <c r="C15" s="402" t="s">
        <v>1558</v>
      </c>
      <c r="D15" s="12" t="s">
        <v>1559</v>
      </c>
      <c r="E15" s="13" t="s">
        <v>1511</v>
      </c>
      <c r="F15" s="13">
        <v>397</v>
      </c>
      <c r="G15" s="14"/>
      <c r="H15" s="15" t="s">
        <v>1560</v>
      </c>
      <c r="I15" s="33" t="s">
        <v>1561</v>
      </c>
      <c r="J15" s="403" t="s">
        <v>1561</v>
      </c>
      <c r="K15" s="33" t="s">
        <v>1562</v>
      </c>
      <c r="L15" s="13" t="s">
        <v>1511</v>
      </c>
      <c r="M15" s="13">
        <v>0</v>
      </c>
      <c r="N15" s="14"/>
    </row>
    <row r="16" ht="18.95" customHeight="1" spans="1:14">
      <c r="A16" s="12" t="s">
        <v>1563</v>
      </c>
      <c r="B16" s="12" t="s">
        <v>1564</v>
      </c>
      <c r="C16" s="402" t="s">
        <v>1564</v>
      </c>
      <c r="D16" s="12" t="s">
        <v>1565</v>
      </c>
      <c r="E16" s="13" t="s">
        <v>1511</v>
      </c>
      <c r="F16" s="13">
        <v>352</v>
      </c>
      <c r="G16" s="14"/>
      <c r="H16" s="15" t="s">
        <v>1566</v>
      </c>
      <c r="I16" s="33" t="s">
        <v>1567</v>
      </c>
      <c r="J16" s="403" t="s">
        <v>1567</v>
      </c>
      <c r="K16" s="33" t="s">
        <v>1568</v>
      </c>
      <c r="L16" s="13" t="s">
        <v>1511</v>
      </c>
      <c r="M16" s="13">
        <v>104</v>
      </c>
      <c r="N16" s="14"/>
    </row>
    <row r="17" ht="18.95" customHeight="1" spans="1:14">
      <c r="A17" s="12" t="s">
        <v>1569</v>
      </c>
      <c r="B17" s="12" t="s">
        <v>1570</v>
      </c>
      <c r="C17" s="402" t="s">
        <v>1570</v>
      </c>
      <c r="D17" s="12" t="s">
        <v>1571</v>
      </c>
      <c r="E17" s="13" t="s">
        <v>1511</v>
      </c>
      <c r="F17" s="13">
        <v>366</v>
      </c>
      <c r="G17" s="14"/>
      <c r="H17" s="15" t="s">
        <v>1572</v>
      </c>
      <c r="I17" s="33" t="s">
        <v>1573</v>
      </c>
      <c r="J17" s="403" t="s">
        <v>1573</v>
      </c>
      <c r="K17" s="33" t="s">
        <v>1574</v>
      </c>
      <c r="L17" s="13" t="s">
        <v>1511</v>
      </c>
      <c r="M17" s="13">
        <v>0</v>
      </c>
      <c r="N17" s="14"/>
    </row>
    <row r="18" ht="18.95" customHeight="1" spans="1:14">
      <c r="A18" s="12" t="s">
        <v>1575</v>
      </c>
      <c r="B18" s="12" t="s">
        <v>1576</v>
      </c>
      <c r="C18" s="402" t="s">
        <v>1576</v>
      </c>
      <c r="D18" s="12" t="s">
        <v>1577</v>
      </c>
      <c r="E18" s="13" t="s">
        <v>1511</v>
      </c>
      <c r="F18" s="13">
        <v>1846</v>
      </c>
      <c r="G18" s="14"/>
      <c r="H18" s="15" t="s">
        <v>1578</v>
      </c>
      <c r="I18" s="33" t="s">
        <v>1579</v>
      </c>
      <c r="J18" s="403" t="s">
        <v>1579</v>
      </c>
      <c r="K18" s="33" t="s">
        <v>1580</v>
      </c>
      <c r="L18" s="13" t="s">
        <v>1511</v>
      </c>
      <c r="M18" s="13">
        <v>0</v>
      </c>
      <c r="N18" s="14"/>
    </row>
    <row r="19" ht="18.95" customHeight="1" spans="1:14">
      <c r="A19" s="12" t="s">
        <v>1581</v>
      </c>
      <c r="B19" s="12" t="s">
        <v>1582</v>
      </c>
      <c r="C19" s="402" t="s">
        <v>1582</v>
      </c>
      <c r="D19" s="12" t="s">
        <v>1583</v>
      </c>
      <c r="E19" s="13" t="s">
        <v>1511</v>
      </c>
      <c r="F19" s="13">
        <v>291</v>
      </c>
      <c r="G19" s="14"/>
      <c r="H19" s="15" t="s">
        <v>1584</v>
      </c>
      <c r="I19" s="33" t="s">
        <v>1585</v>
      </c>
      <c r="J19" s="403" t="s">
        <v>1585</v>
      </c>
      <c r="K19" s="33" t="s">
        <v>1586</v>
      </c>
      <c r="L19" s="13" t="s">
        <v>1511</v>
      </c>
      <c r="M19" s="13">
        <v>30</v>
      </c>
      <c r="N19" s="14"/>
    </row>
    <row r="20" ht="18.95" customHeight="1" spans="1:14">
      <c r="A20" s="12" t="s">
        <v>1587</v>
      </c>
      <c r="B20" s="12" t="s">
        <v>1588</v>
      </c>
      <c r="C20" s="402" t="s">
        <v>1588</v>
      </c>
      <c r="D20" s="12" t="s">
        <v>1589</v>
      </c>
      <c r="E20" s="13" t="s">
        <v>1511</v>
      </c>
      <c r="F20" s="13">
        <v>6289</v>
      </c>
      <c r="G20" s="14"/>
      <c r="H20" s="15" t="s">
        <v>1590</v>
      </c>
      <c r="I20" s="33" t="s">
        <v>1591</v>
      </c>
      <c r="J20" s="403" t="s">
        <v>1591</v>
      </c>
      <c r="K20" s="33" t="s">
        <v>1592</v>
      </c>
      <c r="L20" s="13" t="s">
        <v>1511</v>
      </c>
      <c r="M20" s="13">
        <v>369</v>
      </c>
      <c r="N20" s="14"/>
    </row>
    <row r="21" ht="18.95" customHeight="1" spans="1:14">
      <c r="A21" s="12" t="s">
        <v>1593</v>
      </c>
      <c r="B21" s="12" t="s">
        <v>1594</v>
      </c>
      <c r="C21" s="402" t="s">
        <v>1594</v>
      </c>
      <c r="D21" s="12" t="s">
        <v>1595</v>
      </c>
      <c r="E21" s="13" t="s">
        <v>1511</v>
      </c>
      <c r="F21" s="13">
        <v>3622</v>
      </c>
      <c r="G21" s="14"/>
      <c r="H21" s="15" t="s">
        <v>1524</v>
      </c>
      <c r="I21" s="33" t="s">
        <v>1596</v>
      </c>
      <c r="J21" s="403" t="s">
        <v>1596</v>
      </c>
      <c r="K21" s="33" t="s">
        <v>1526</v>
      </c>
      <c r="L21" s="13" t="s">
        <v>1511</v>
      </c>
      <c r="M21" s="13">
        <v>205</v>
      </c>
      <c r="N21" s="14"/>
    </row>
    <row r="22" ht="18.95" customHeight="1" spans="1:14">
      <c r="A22" s="12" t="s">
        <v>1597</v>
      </c>
      <c r="B22" s="12" t="s">
        <v>1598</v>
      </c>
      <c r="C22" s="402" t="s">
        <v>1598</v>
      </c>
      <c r="D22" s="12" t="s">
        <v>1599</v>
      </c>
      <c r="E22" s="13" t="s">
        <v>1511</v>
      </c>
      <c r="F22" s="13">
        <v>7358</v>
      </c>
      <c r="G22" s="14"/>
      <c r="H22" s="15" t="s">
        <v>1530</v>
      </c>
      <c r="I22" s="33" t="s">
        <v>1600</v>
      </c>
      <c r="J22" s="403" t="s">
        <v>1600</v>
      </c>
      <c r="K22" s="33" t="s">
        <v>1532</v>
      </c>
      <c r="L22" s="13" t="s">
        <v>1511</v>
      </c>
      <c r="M22" s="13">
        <v>73</v>
      </c>
      <c r="N22" s="14"/>
    </row>
    <row r="23" ht="18.95" customHeight="1" spans="1:14">
      <c r="A23" s="12" t="s">
        <v>1601</v>
      </c>
      <c r="B23" s="12" t="s">
        <v>1602</v>
      </c>
      <c r="C23" s="402" t="s">
        <v>1602</v>
      </c>
      <c r="D23" s="12" t="s">
        <v>1603</v>
      </c>
      <c r="E23" s="13" t="s">
        <v>1511</v>
      </c>
      <c r="F23" s="13">
        <v>0</v>
      </c>
      <c r="G23" s="14"/>
      <c r="H23" s="15" t="s">
        <v>1536</v>
      </c>
      <c r="I23" s="33" t="s">
        <v>1604</v>
      </c>
      <c r="J23" s="403" t="s">
        <v>1604</v>
      </c>
      <c r="K23" s="33" t="s">
        <v>1538</v>
      </c>
      <c r="L23" s="13" t="s">
        <v>1511</v>
      </c>
      <c r="M23" s="13">
        <v>0</v>
      </c>
      <c r="N23" s="14"/>
    </row>
    <row r="24" ht="18.95" customHeight="1" spans="1:14">
      <c r="A24" s="12"/>
      <c r="B24" s="12" t="s">
        <v>1516</v>
      </c>
      <c r="C24" s="402" t="s">
        <v>1605</v>
      </c>
      <c r="D24" s="12" t="s">
        <v>1606</v>
      </c>
      <c r="E24" s="13" t="s">
        <v>1511</v>
      </c>
      <c r="F24" s="13">
        <v>640</v>
      </c>
      <c r="G24" s="14"/>
      <c r="H24" s="15" t="s">
        <v>1607</v>
      </c>
      <c r="I24" s="33" t="s">
        <v>1608</v>
      </c>
      <c r="J24" s="403" t="s">
        <v>1608</v>
      </c>
      <c r="K24" s="33" t="s">
        <v>1609</v>
      </c>
      <c r="L24" s="13" t="s">
        <v>1511</v>
      </c>
      <c r="M24" s="13">
        <v>41</v>
      </c>
      <c r="N24" s="14"/>
    </row>
    <row r="25" ht="18.95" customHeight="1" spans="1:14">
      <c r="A25" s="12" t="s">
        <v>23</v>
      </c>
      <c r="B25" s="12" t="s">
        <v>1610</v>
      </c>
      <c r="C25" s="402" t="s">
        <v>1610</v>
      </c>
      <c r="D25" s="12" t="s">
        <v>1611</v>
      </c>
      <c r="E25" s="13" t="s">
        <v>1511</v>
      </c>
      <c r="F25" s="13">
        <v>13580</v>
      </c>
      <c r="G25" s="14"/>
      <c r="H25" s="15" t="s">
        <v>1612</v>
      </c>
      <c r="I25" s="33" t="s">
        <v>1613</v>
      </c>
      <c r="J25" s="403" t="s">
        <v>1613</v>
      </c>
      <c r="K25" s="33" t="s">
        <v>1614</v>
      </c>
      <c r="L25" s="13" t="s">
        <v>1511</v>
      </c>
      <c r="M25" s="13">
        <v>20</v>
      </c>
      <c r="N25" s="14"/>
    </row>
    <row r="26" ht="18.95" customHeight="1" spans="1:14">
      <c r="A26" s="12" t="s">
        <v>24</v>
      </c>
      <c r="B26" s="12" t="s">
        <v>1615</v>
      </c>
      <c r="C26" s="402" t="s">
        <v>1615</v>
      </c>
      <c r="D26" s="12" t="s">
        <v>1616</v>
      </c>
      <c r="E26" s="13" t="s">
        <v>1511</v>
      </c>
      <c r="F26" s="13">
        <v>2274</v>
      </c>
      <c r="G26" s="14"/>
      <c r="H26" s="15" t="s">
        <v>1617</v>
      </c>
      <c r="I26" s="33" t="s">
        <v>1618</v>
      </c>
      <c r="J26" s="403" t="s">
        <v>1618</v>
      </c>
      <c r="K26" s="33" t="s">
        <v>1619</v>
      </c>
      <c r="L26" s="13" t="s">
        <v>1511</v>
      </c>
      <c r="M26" s="13">
        <v>0</v>
      </c>
      <c r="N26" s="14"/>
    </row>
    <row r="27" ht="18.95" customHeight="1" spans="1:14">
      <c r="A27" s="12" t="s">
        <v>1620</v>
      </c>
      <c r="B27" s="12" t="s">
        <v>1621</v>
      </c>
      <c r="C27" s="402" t="s">
        <v>1621</v>
      </c>
      <c r="D27" s="12" t="s">
        <v>1622</v>
      </c>
      <c r="E27" s="13" t="s">
        <v>1511</v>
      </c>
      <c r="F27" s="13">
        <v>1521</v>
      </c>
      <c r="G27" s="14"/>
      <c r="H27" s="15" t="s">
        <v>1578</v>
      </c>
      <c r="I27" s="33" t="s">
        <v>1623</v>
      </c>
      <c r="J27" s="403" t="s">
        <v>1623</v>
      </c>
      <c r="K27" s="33" t="s">
        <v>1580</v>
      </c>
      <c r="L27" s="13" t="s">
        <v>1511</v>
      </c>
      <c r="M27" s="13">
        <v>0</v>
      </c>
      <c r="N27" s="14"/>
    </row>
    <row r="28" ht="18.95" customHeight="1" spans="1:14">
      <c r="A28" s="12" t="s">
        <v>26</v>
      </c>
      <c r="B28" s="12" t="s">
        <v>1624</v>
      </c>
      <c r="C28" s="402" t="s">
        <v>1624</v>
      </c>
      <c r="D28" s="12" t="s">
        <v>1625</v>
      </c>
      <c r="E28" s="13" t="s">
        <v>1511</v>
      </c>
      <c r="F28" s="13">
        <v>2449</v>
      </c>
      <c r="G28" s="14"/>
      <c r="H28" s="15" t="s">
        <v>1626</v>
      </c>
      <c r="I28" s="33" t="s">
        <v>1627</v>
      </c>
      <c r="J28" s="403" t="s">
        <v>1627</v>
      </c>
      <c r="K28" s="33" t="s">
        <v>1628</v>
      </c>
      <c r="L28" s="13" t="s">
        <v>1511</v>
      </c>
      <c r="M28" s="13">
        <v>30</v>
      </c>
      <c r="N28" s="14"/>
    </row>
    <row r="29" ht="18.95" customHeight="1" spans="1:14">
      <c r="A29" s="12" t="s">
        <v>1629</v>
      </c>
      <c r="B29" s="12" t="s">
        <v>1630</v>
      </c>
      <c r="C29" s="402" t="s">
        <v>1630</v>
      </c>
      <c r="D29" s="12" t="s">
        <v>1631</v>
      </c>
      <c r="E29" s="13" t="s">
        <v>1511</v>
      </c>
      <c r="F29" s="13">
        <v>0</v>
      </c>
      <c r="G29" s="14"/>
      <c r="H29" s="15" t="s">
        <v>1632</v>
      </c>
      <c r="I29" s="33" t="s">
        <v>1633</v>
      </c>
      <c r="J29" s="403" t="s">
        <v>1633</v>
      </c>
      <c r="K29" s="33" t="s">
        <v>1634</v>
      </c>
      <c r="L29" s="13" t="s">
        <v>1511</v>
      </c>
      <c r="M29" s="13">
        <v>6057</v>
      </c>
      <c r="N29" s="14"/>
    </row>
    <row r="30" ht="18.95" customHeight="1" spans="1:14">
      <c r="A30" s="12" t="s">
        <v>27</v>
      </c>
      <c r="B30" s="12" t="s">
        <v>1635</v>
      </c>
      <c r="C30" s="402" t="s">
        <v>1635</v>
      </c>
      <c r="D30" s="12" t="s">
        <v>1636</v>
      </c>
      <c r="E30" s="13" t="s">
        <v>1511</v>
      </c>
      <c r="F30" s="13">
        <v>4282</v>
      </c>
      <c r="G30" s="14"/>
      <c r="H30" s="15" t="s">
        <v>1524</v>
      </c>
      <c r="I30" s="33" t="s">
        <v>1637</v>
      </c>
      <c r="J30" s="403" t="s">
        <v>1637</v>
      </c>
      <c r="K30" s="33" t="s">
        <v>1526</v>
      </c>
      <c r="L30" s="13" t="s">
        <v>1511</v>
      </c>
      <c r="M30" s="13">
        <v>4333</v>
      </c>
      <c r="N30" s="14"/>
    </row>
    <row r="31" ht="18.95" customHeight="1" spans="1:14">
      <c r="A31" s="12" t="s">
        <v>29</v>
      </c>
      <c r="B31" s="12" t="s">
        <v>1638</v>
      </c>
      <c r="C31" s="402" t="s">
        <v>1638</v>
      </c>
      <c r="D31" s="12" t="s">
        <v>1639</v>
      </c>
      <c r="E31" s="13" t="s">
        <v>1511</v>
      </c>
      <c r="F31" s="13">
        <v>3054</v>
      </c>
      <c r="G31" s="14"/>
      <c r="H31" s="15" t="s">
        <v>1530</v>
      </c>
      <c r="I31" s="33" t="s">
        <v>1640</v>
      </c>
      <c r="J31" s="403" t="s">
        <v>1640</v>
      </c>
      <c r="K31" s="33" t="s">
        <v>1532</v>
      </c>
      <c r="L31" s="13" t="s">
        <v>1511</v>
      </c>
      <c r="M31" s="13">
        <v>1455</v>
      </c>
      <c r="N31" s="14"/>
    </row>
    <row r="32" ht="18.95" customHeight="1" spans="1:14">
      <c r="A32" s="16"/>
      <c r="B32" s="16"/>
      <c r="C32" s="16"/>
      <c r="D32" s="16"/>
      <c r="E32" s="13" t="s">
        <v>1511</v>
      </c>
      <c r="F32" s="13"/>
      <c r="G32" s="14"/>
      <c r="H32" s="15" t="s">
        <v>1536</v>
      </c>
      <c r="I32" s="33" t="s">
        <v>1641</v>
      </c>
      <c r="J32" s="403" t="s">
        <v>1641</v>
      </c>
      <c r="K32" s="33" t="s">
        <v>1538</v>
      </c>
      <c r="L32" s="13" t="s">
        <v>1511</v>
      </c>
      <c r="M32" s="13">
        <v>0</v>
      </c>
      <c r="N32" s="14"/>
    </row>
    <row r="33" ht="18.95" customHeight="1" spans="1:14">
      <c r="A33" s="17" t="s">
        <v>30</v>
      </c>
      <c r="B33" s="18" t="str">
        <f>""</f>
        <v/>
      </c>
      <c r="C33" s="19" t="str">
        <f>""</f>
        <v/>
      </c>
      <c r="D33" s="17" t="s">
        <v>30</v>
      </c>
      <c r="E33" s="13" t="s">
        <v>1511</v>
      </c>
      <c r="F33" s="13"/>
      <c r="G33" s="20"/>
      <c r="H33" s="15" t="s">
        <v>1642</v>
      </c>
      <c r="I33" s="33" t="s">
        <v>1643</v>
      </c>
      <c r="J33" s="403" t="s">
        <v>1643</v>
      </c>
      <c r="K33" s="33" t="s">
        <v>1644</v>
      </c>
      <c r="L33" s="13" t="s">
        <v>1511</v>
      </c>
      <c r="M33" s="13">
        <v>0</v>
      </c>
      <c r="N33" s="14"/>
    </row>
    <row r="34" ht="18.95" customHeight="1" spans="1:14">
      <c r="A34" s="21" t="s">
        <v>31</v>
      </c>
      <c r="B34" s="22" t="s">
        <v>1645</v>
      </c>
      <c r="C34" s="404" t="s">
        <v>1645</v>
      </c>
      <c r="D34" s="12" t="s">
        <v>31</v>
      </c>
      <c r="E34" s="13" t="s">
        <v>1511</v>
      </c>
      <c r="F34" s="13"/>
      <c r="G34" s="20"/>
      <c r="H34" s="15" t="s">
        <v>1646</v>
      </c>
      <c r="I34" s="33" t="s">
        <v>1647</v>
      </c>
      <c r="J34" s="403" t="s">
        <v>1647</v>
      </c>
      <c r="K34" s="33" t="s">
        <v>1648</v>
      </c>
      <c r="L34" s="13" t="s">
        <v>1511</v>
      </c>
      <c r="M34" s="13">
        <v>0</v>
      </c>
      <c r="N34" s="14"/>
    </row>
    <row r="35" ht="18.95" customHeight="1" spans="1:14">
      <c r="A35" s="23" t="s">
        <v>1649</v>
      </c>
      <c r="B35" s="12" t="s">
        <v>1650</v>
      </c>
      <c r="C35" s="12" t="s">
        <v>1650</v>
      </c>
      <c r="D35" s="12" t="s">
        <v>1651</v>
      </c>
      <c r="E35" s="13" t="s">
        <v>1511</v>
      </c>
      <c r="F35" s="13">
        <v>136210</v>
      </c>
      <c r="G35" s="24"/>
      <c r="H35" s="15" t="s">
        <v>1652</v>
      </c>
      <c r="I35" s="33" t="s">
        <v>1653</v>
      </c>
      <c r="J35" s="403" t="s">
        <v>1653</v>
      </c>
      <c r="K35" s="33" t="s">
        <v>1654</v>
      </c>
      <c r="L35" s="13" t="s">
        <v>1511</v>
      </c>
      <c r="M35" s="13">
        <v>0</v>
      </c>
      <c r="N35" s="14"/>
    </row>
    <row r="36" ht="18.95" customHeight="1" spans="1:14">
      <c r="A36" s="23" t="s">
        <v>1655</v>
      </c>
      <c r="B36" s="12" t="s">
        <v>1656</v>
      </c>
      <c r="C36" s="402" t="s">
        <v>1656</v>
      </c>
      <c r="D36" s="12" t="s">
        <v>1657</v>
      </c>
      <c r="E36" s="13" t="s">
        <v>1511</v>
      </c>
      <c r="F36" s="13">
        <v>1583</v>
      </c>
      <c r="G36" s="25"/>
      <c r="H36" s="15" t="s">
        <v>1658</v>
      </c>
      <c r="I36" s="33" t="s">
        <v>1659</v>
      </c>
      <c r="J36" s="403" t="s">
        <v>1659</v>
      </c>
      <c r="K36" s="33" t="s">
        <v>1660</v>
      </c>
      <c r="L36" s="13" t="s">
        <v>1511</v>
      </c>
      <c r="M36" s="13">
        <v>0</v>
      </c>
      <c r="N36" s="14"/>
    </row>
    <row r="37" ht="18.95" customHeight="1" spans="1:14">
      <c r="A37" s="26" t="s">
        <v>34</v>
      </c>
      <c r="B37" s="12" t="s">
        <v>1661</v>
      </c>
      <c r="C37" s="402" t="s">
        <v>1661</v>
      </c>
      <c r="D37" s="12" t="s">
        <v>1662</v>
      </c>
      <c r="E37" s="13" t="s">
        <v>1511</v>
      </c>
      <c r="F37" s="13">
        <v>1214</v>
      </c>
      <c r="G37" s="25"/>
      <c r="H37" s="15" t="s">
        <v>1663</v>
      </c>
      <c r="I37" s="33" t="s">
        <v>1664</v>
      </c>
      <c r="J37" s="403" t="s">
        <v>1664</v>
      </c>
      <c r="K37" s="33" t="s">
        <v>1665</v>
      </c>
      <c r="L37" s="13" t="s">
        <v>1511</v>
      </c>
      <c r="M37" s="13">
        <v>39</v>
      </c>
      <c r="N37" s="14"/>
    </row>
    <row r="38" ht="18.95" customHeight="1" spans="1:14">
      <c r="A38" s="26" t="s">
        <v>33</v>
      </c>
      <c r="B38" s="12" t="s">
        <v>1666</v>
      </c>
      <c r="C38" s="402" t="s">
        <v>1666</v>
      </c>
      <c r="D38" s="12" t="s">
        <v>1667</v>
      </c>
      <c r="E38" s="13" t="s">
        <v>1511</v>
      </c>
      <c r="F38" s="13">
        <v>369</v>
      </c>
      <c r="G38" s="25"/>
      <c r="H38" s="15" t="s">
        <v>1668</v>
      </c>
      <c r="I38" s="33" t="s">
        <v>1669</v>
      </c>
      <c r="J38" s="403" t="s">
        <v>1669</v>
      </c>
      <c r="K38" s="33" t="s">
        <v>1670</v>
      </c>
      <c r="L38" s="13" t="s">
        <v>1511</v>
      </c>
      <c r="M38" s="13">
        <v>0</v>
      </c>
      <c r="N38" s="14"/>
    </row>
    <row r="39" ht="18.95" customHeight="1" spans="1:14">
      <c r="A39" s="26" t="s">
        <v>1671</v>
      </c>
      <c r="B39" s="12" t="s">
        <v>1672</v>
      </c>
      <c r="C39" s="402" t="s">
        <v>1672</v>
      </c>
      <c r="D39" s="12" t="s">
        <v>1673</v>
      </c>
      <c r="E39" s="13" t="s">
        <v>1511</v>
      </c>
      <c r="F39" s="13">
        <v>0</v>
      </c>
      <c r="G39" s="25"/>
      <c r="H39" s="15" t="s">
        <v>1578</v>
      </c>
      <c r="I39" s="33" t="s">
        <v>1674</v>
      </c>
      <c r="J39" s="403" t="s">
        <v>1674</v>
      </c>
      <c r="K39" s="33" t="s">
        <v>1580</v>
      </c>
      <c r="L39" s="13" t="s">
        <v>1511</v>
      </c>
      <c r="M39" s="13">
        <v>0</v>
      </c>
      <c r="N39" s="14"/>
    </row>
    <row r="40" ht="18.95" customHeight="1" spans="1:14">
      <c r="A40" s="26" t="s">
        <v>1675</v>
      </c>
      <c r="B40" s="12" t="s">
        <v>1676</v>
      </c>
      <c r="C40" s="402" t="s">
        <v>1676</v>
      </c>
      <c r="D40" s="12" t="s">
        <v>1677</v>
      </c>
      <c r="E40" s="13" t="s">
        <v>1511</v>
      </c>
      <c r="F40" s="13">
        <v>0</v>
      </c>
      <c r="G40" s="24"/>
      <c r="H40" s="15" t="s">
        <v>1678</v>
      </c>
      <c r="I40" s="33" t="s">
        <v>1679</v>
      </c>
      <c r="J40" s="403" t="s">
        <v>1679</v>
      </c>
      <c r="K40" s="33" t="s">
        <v>1680</v>
      </c>
      <c r="L40" s="13" t="s">
        <v>1511</v>
      </c>
      <c r="M40" s="13">
        <v>230</v>
      </c>
      <c r="N40" s="14"/>
    </row>
    <row r="41" ht="18.95" customHeight="1" spans="1:14">
      <c r="A41" s="26" t="s">
        <v>1681</v>
      </c>
      <c r="B41" s="12" t="s">
        <v>1682</v>
      </c>
      <c r="C41" s="402" t="s">
        <v>1682</v>
      </c>
      <c r="D41" s="12" t="s">
        <v>1683</v>
      </c>
      <c r="E41" s="13" t="s">
        <v>1511</v>
      </c>
      <c r="F41" s="13">
        <v>61584</v>
      </c>
      <c r="G41" s="25"/>
      <c r="H41" s="15" t="s">
        <v>1684</v>
      </c>
      <c r="I41" s="33" t="s">
        <v>1685</v>
      </c>
      <c r="J41" s="403" t="s">
        <v>1685</v>
      </c>
      <c r="K41" s="33" t="s">
        <v>1686</v>
      </c>
      <c r="L41" s="13" t="s">
        <v>1511</v>
      </c>
      <c r="M41" s="13">
        <v>4476</v>
      </c>
      <c r="N41" s="14"/>
    </row>
    <row r="42" ht="18.95" customHeight="1" spans="1:14">
      <c r="A42" s="26" t="s">
        <v>37</v>
      </c>
      <c r="B42" s="12" t="s">
        <v>1687</v>
      </c>
      <c r="C42" s="402" t="s">
        <v>1687</v>
      </c>
      <c r="D42" s="12" t="s">
        <v>1688</v>
      </c>
      <c r="E42" s="13" t="s">
        <v>1511</v>
      </c>
      <c r="F42" s="13">
        <v>3870</v>
      </c>
      <c r="G42" s="25"/>
      <c r="H42" s="15" t="s">
        <v>1524</v>
      </c>
      <c r="I42" s="33" t="s">
        <v>1689</v>
      </c>
      <c r="J42" s="403" t="s">
        <v>1689</v>
      </c>
      <c r="K42" s="33" t="s">
        <v>1526</v>
      </c>
      <c r="L42" s="13" t="s">
        <v>1511</v>
      </c>
      <c r="M42" s="13">
        <v>381</v>
      </c>
      <c r="N42" s="14"/>
    </row>
    <row r="43" ht="18.95" customHeight="1" spans="1:14">
      <c r="A43" s="27" t="s">
        <v>38</v>
      </c>
      <c r="B43" s="12" t="s">
        <v>1690</v>
      </c>
      <c r="C43" s="402" t="s">
        <v>1690</v>
      </c>
      <c r="D43" s="12" t="s">
        <v>1691</v>
      </c>
      <c r="E43" s="13" t="s">
        <v>1511</v>
      </c>
      <c r="F43" s="13">
        <v>18300</v>
      </c>
      <c r="G43" s="25"/>
      <c r="H43" s="15" t="s">
        <v>1530</v>
      </c>
      <c r="I43" s="33" t="s">
        <v>1692</v>
      </c>
      <c r="J43" s="403" t="s">
        <v>1692</v>
      </c>
      <c r="K43" s="33" t="s">
        <v>1532</v>
      </c>
      <c r="L43" s="13" t="s">
        <v>1511</v>
      </c>
      <c r="M43" s="13">
        <v>4080</v>
      </c>
      <c r="N43" s="14"/>
    </row>
    <row r="44" ht="18.95" customHeight="1" spans="1:14">
      <c r="A44" s="27" t="s">
        <v>1693</v>
      </c>
      <c r="B44" s="12" t="s">
        <v>1694</v>
      </c>
      <c r="C44" s="402" t="s">
        <v>1694</v>
      </c>
      <c r="D44" s="12" t="s">
        <v>1695</v>
      </c>
      <c r="E44" s="13" t="s">
        <v>1511</v>
      </c>
      <c r="F44" s="13">
        <v>341</v>
      </c>
      <c r="G44" s="25"/>
      <c r="H44" s="15" t="s">
        <v>1536</v>
      </c>
      <c r="I44" s="33" t="s">
        <v>1696</v>
      </c>
      <c r="J44" s="403" t="s">
        <v>1696</v>
      </c>
      <c r="K44" s="33" t="s">
        <v>1538</v>
      </c>
      <c r="L44" s="13" t="s">
        <v>1511</v>
      </c>
      <c r="M44" s="13">
        <v>0</v>
      </c>
      <c r="N44" s="14"/>
    </row>
    <row r="45" ht="18.95" customHeight="1" spans="1:14">
      <c r="A45" s="28" t="s">
        <v>1697</v>
      </c>
      <c r="B45" s="12" t="s">
        <v>1698</v>
      </c>
      <c r="C45" s="402" t="s">
        <v>1698</v>
      </c>
      <c r="D45" s="12" t="s">
        <v>1699</v>
      </c>
      <c r="E45" s="13" t="s">
        <v>1511</v>
      </c>
      <c r="F45" s="13">
        <v>6674</v>
      </c>
      <c r="G45" s="25"/>
      <c r="H45" s="15" t="s">
        <v>1700</v>
      </c>
      <c r="I45" s="33" t="s">
        <v>1701</v>
      </c>
      <c r="J45" s="403" t="s">
        <v>1701</v>
      </c>
      <c r="K45" s="33" t="s">
        <v>1702</v>
      </c>
      <c r="L45" s="13" t="s">
        <v>1511</v>
      </c>
      <c r="M45" s="13">
        <v>0</v>
      </c>
      <c r="N45" s="14"/>
    </row>
    <row r="46" ht="18.95" customHeight="1" spans="1:14">
      <c r="A46" s="29" t="s">
        <v>1703</v>
      </c>
      <c r="B46" s="12" t="s">
        <v>1704</v>
      </c>
      <c r="C46" s="402" t="s">
        <v>1704</v>
      </c>
      <c r="D46" s="12" t="s">
        <v>1705</v>
      </c>
      <c r="E46" s="13" t="s">
        <v>1511</v>
      </c>
      <c r="F46" s="13">
        <v>1435</v>
      </c>
      <c r="G46" s="25"/>
      <c r="H46" s="15" t="s">
        <v>1706</v>
      </c>
      <c r="I46" s="33" t="s">
        <v>1707</v>
      </c>
      <c r="J46" s="403" t="s">
        <v>1707</v>
      </c>
      <c r="K46" s="33" t="s">
        <v>1708</v>
      </c>
      <c r="L46" s="13" t="s">
        <v>1511</v>
      </c>
      <c r="M46" s="13">
        <v>0</v>
      </c>
      <c r="N46" s="14"/>
    </row>
    <row r="47" ht="18.95" customHeight="1" spans="1:14">
      <c r="A47" s="30" t="s">
        <v>39</v>
      </c>
      <c r="B47" s="12" t="s">
        <v>1709</v>
      </c>
      <c r="C47" s="402" t="s">
        <v>1709</v>
      </c>
      <c r="D47" s="12" t="s">
        <v>1710</v>
      </c>
      <c r="E47" s="13" t="s">
        <v>1511</v>
      </c>
      <c r="F47" s="13">
        <v>236</v>
      </c>
      <c r="G47" s="25"/>
      <c r="H47" s="15" t="s">
        <v>1711</v>
      </c>
      <c r="I47" s="33" t="s">
        <v>1712</v>
      </c>
      <c r="J47" s="403" t="s">
        <v>1712</v>
      </c>
      <c r="K47" s="33" t="s">
        <v>1713</v>
      </c>
      <c r="L47" s="13" t="s">
        <v>1511</v>
      </c>
      <c r="M47" s="13">
        <v>0</v>
      </c>
      <c r="N47" s="14"/>
    </row>
    <row r="48" ht="18.95" customHeight="1" spans="1:14">
      <c r="A48" s="30" t="s">
        <v>40</v>
      </c>
      <c r="B48" s="12" t="s">
        <v>1714</v>
      </c>
      <c r="C48" s="402" t="s">
        <v>1714</v>
      </c>
      <c r="D48" s="12" t="s">
        <v>1715</v>
      </c>
      <c r="E48" s="13" t="s">
        <v>1511</v>
      </c>
      <c r="F48" s="13">
        <v>1753</v>
      </c>
      <c r="G48" s="25"/>
      <c r="H48" s="15" t="s">
        <v>1716</v>
      </c>
      <c r="I48" s="33" t="s">
        <v>1717</v>
      </c>
      <c r="J48" s="403" t="s">
        <v>1717</v>
      </c>
      <c r="K48" s="33" t="s">
        <v>1718</v>
      </c>
      <c r="L48" s="13" t="s">
        <v>1511</v>
      </c>
      <c r="M48" s="13">
        <v>5</v>
      </c>
      <c r="N48" s="14"/>
    </row>
    <row r="49" ht="18.95" customHeight="1" spans="1:14">
      <c r="A49" s="30" t="s">
        <v>1719</v>
      </c>
      <c r="B49" s="12" t="s">
        <v>1720</v>
      </c>
      <c r="C49" s="402" t="s">
        <v>1720</v>
      </c>
      <c r="D49" s="12" t="s">
        <v>1721</v>
      </c>
      <c r="E49" s="13" t="s">
        <v>1511</v>
      </c>
      <c r="F49" s="13">
        <v>0</v>
      </c>
      <c r="G49" s="25"/>
      <c r="H49" s="15" t="s">
        <v>1722</v>
      </c>
      <c r="I49" s="33" t="s">
        <v>1723</v>
      </c>
      <c r="J49" s="403" t="s">
        <v>1723</v>
      </c>
      <c r="K49" s="33" t="s">
        <v>1724</v>
      </c>
      <c r="L49" s="13" t="s">
        <v>1511</v>
      </c>
      <c r="M49" s="13">
        <v>10</v>
      </c>
      <c r="N49" s="14"/>
    </row>
    <row r="50" ht="18.95" customHeight="1" spans="1:14">
      <c r="A50" s="30" t="s">
        <v>1725</v>
      </c>
      <c r="B50" s="12" t="s">
        <v>1726</v>
      </c>
      <c r="C50" s="402" t="s">
        <v>1726</v>
      </c>
      <c r="D50" s="12" t="s">
        <v>1727</v>
      </c>
      <c r="E50" s="13" t="s">
        <v>1511</v>
      </c>
      <c r="F50" s="13">
        <v>0</v>
      </c>
      <c r="G50" s="25"/>
      <c r="H50" s="15" t="s">
        <v>1728</v>
      </c>
      <c r="I50" s="403" t="s">
        <v>1729</v>
      </c>
      <c r="J50" s="403" t="s">
        <v>1729</v>
      </c>
      <c r="K50" s="33" t="s">
        <v>1730</v>
      </c>
      <c r="L50" s="13" t="s">
        <v>1511</v>
      </c>
      <c r="M50" s="13"/>
      <c r="N50" s="14"/>
    </row>
    <row r="51" ht="18.95" customHeight="1" spans="1:14">
      <c r="A51" s="30" t="s">
        <v>41</v>
      </c>
      <c r="B51" s="12" t="s">
        <v>1731</v>
      </c>
      <c r="C51" s="402" t="s">
        <v>1731</v>
      </c>
      <c r="D51" s="12" t="s">
        <v>1732</v>
      </c>
      <c r="E51" s="13" t="s">
        <v>1511</v>
      </c>
      <c r="F51" s="13">
        <v>744</v>
      </c>
      <c r="G51" s="25"/>
      <c r="H51" s="15" t="s">
        <v>1578</v>
      </c>
      <c r="I51" s="33" t="s">
        <v>1733</v>
      </c>
      <c r="J51" s="403" t="s">
        <v>1733</v>
      </c>
      <c r="K51" s="33" t="s">
        <v>1580</v>
      </c>
      <c r="L51" s="13" t="s">
        <v>1511</v>
      </c>
      <c r="M51" s="13">
        <v>0</v>
      </c>
      <c r="N51" s="14"/>
    </row>
    <row r="52" ht="18.95" customHeight="1" spans="1:14">
      <c r="A52" s="30" t="s">
        <v>1734</v>
      </c>
      <c r="B52" s="12" t="s">
        <v>1735</v>
      </c>
      <c r="C52" s="402" t="s">
        <v>1735</v>
      </c>
      <c r="D52" s="12" t="s">
        <v>1736</v>
      </c>
      <c r="E52" s="13" t="s">
        <v>1511</v>
      </c>
      <c r="F52" s="13">
        <v>0</v>
      </c>
      <c r="G52" s="25"/>
      <c r="H52" s="15" t="s">
        <v>1737</v>
      </c>
      <c r="I52" s="33" t="s">
        <v>1738</v>
      </c>
      <c r="J52" s="403" t="s">
        <v>1738</v>
      </c>
      <c r="K52" s="33" t="s">
        <v>1739</v>
      </c>
      <c r="L52" s="13" t="s">
        <v>1511</v>
      </c>
      <c r="M52" s="13">
        <v>0</v>
      </c>
      <c r="N52" s="14"/>
    </row>
    <row r="53" ht="18.95" customHeight="1" spans="1:14">
      <c r="A53" s="31" t="s">
        <v>1740</v>
      </c>
      <c r="B53" s="12" t="s">
        <v>1741</v>
      </c>
      <c r="C53" s="402" t="s">
        <v>1741</v>
      </c>
      <c r="D53" s="12" t="s">
        <v>1742</v>
      </c>
      <c r="E53" s="13" t="s">
        <v>1511</v>
      </c>
      <c r="F53" s="13">
        <v>0</v>
      </c>
      <c r="G53" s="25"/>
      <c r="H53" s="15" t="s">
        <v>1743</v>
      </c>
      <c r="I53" s="33" t="s">
        <v>1744</v>
      </c>
      <c r="J53" s="403" t="s">
        <v>1744</v>
      </c>
      <c r="K53" s="33" t="s">
        <v>1745</v>
      </c>
      <c r="L53" s="13" t="s">
        <v>1511</v>
      </c>
      <c r="M53" s="13">
        <v>222</v>
      </c>
      <c r="N53" s="14"/>
    </row>
    <row r="54" ht="18.95" customHeight="1" spans="1:14">
      <c r="A54" s="30" t="s">
        <v>1746</v>
      </c>
      <c r="B54" s="12" t="s">
        <v>1747</v>
      </c>
      <c r="C54" s="402" t="s">
        <v>1747</v>
      </c>
      <c r="D54" s="12" t="s">
        <v>1748</v>
      </c>
      <c r="E54" s="13" t="s">
        <v>1511</v>
      </c>
      <c r="F54" s="13">
        <v>1156</v>
      </c>
      <c r="G54" s="25"/>
      <c r="H54" s="15" t="s">
        <v>1524</v>
      </c>
      <c r="I54" s="33" t="s">
        <v>1749</v>
      </c>
      <c r="J54" s="403" t="s">
        <v>1749</v>
      </c>
      <c r="K54" s="33" t="s">
        <v>1526</v>
      </c>
      <c r="L54" s="13" t="s">
        <v>1511</v>
      </c>
      <c r="M54" s="13">
        <v>95</v>
      </c>
      <c r="N54" s="14"/>
    </row>
    <row r="55" ht="18.95" customHeight="1" spans="1:14">
      <c r="A55" s="30" t="s">
        <v>1750</v>
      </c>
      <c r="B55" s="12" t="s">
        <v>1751</v>
      </c>
      <c r="C55" s="402" t="s">
        <v>1751</v>
      </c>
      <c r="D55" s="12" t="s">
        <v>1752</v>
      </c>
      <c r="E55" s="13" t="s">
        <v>1511</v>
      </c>
      <c r="F55" s="13">
        <v>6332</v>
      </c>
      <c r="G55" s="25"/>
      <c r="H55" s="15" t="s">
        <v>1530</v>
      </c>
      <c r="I55" s="33" t="s">
        <v>1753</v>
      </c>
      <c r="J55" s="403" t="s">
        <v>1753</v>
      </c>
      <c r="K55" s="33" t="s">
        <v>1532</v>
      </c>
      <c r="L55" s="13" t="s">
        <v>1511</v>
      </c>
      <c r="M55" s="13">
        <v>60</v>
      </c>
      <c r="N55" s="14"/>
    </row>
    <row r="56" ht="18.95" customHeight="1" spans="1:14">
      <c r="A56" s="30" t="s">
        <v>1754</v>
      </c>
      <c r="B56" s="12" t="s">
        <v>1755</v>
      </c>
      <c r="C56" s="402" t="s">
        <v>1755</v>
      </c>
      <c r="D56" s="12" t="s">
        <v>1756</v>
      </c>
      <c r="E56" s="13" t="s">
        <v>1511</v>
      </c>
      <c r="F56" s="13">
        <v>7961</v>
      </c>
      <c r="G56" s="25"/>
      <c r="H56" s="15" t="s">
        <v>1536</v>
      </c>
      <c r="I56" s="33" t="s">
        <v>1757</v>
      </c>
      <c r="J56" s="403" t="s">
        <v>1757</v>
      </c>
      <c r="K56" s="33" t="s">
        <v>1538</v>
      </c>
      <c r="L56" s="13" t="s">
        <v>1511</v>
      </c>
      <c r="M56" s="13">
        <v>0</v>
      </c>
      <c r="N56" s="14"/>
    </row>
    <row r="57" ht="18.95" customHeight="1" spans="1:14">
      <c r="A57" s="27" t="s">
        <v>1758</v>
      </c>
      <c r="B57" s="12" t="s">
        <v>1759</v>
      </c>
      <c r="C57" s="402" t="s">
        <v>1759</v>
      </c>
      <c r="D57" s="12" t="s">
        <v>1760</v>
      </c>
      <c r="E57" s="13" t="s">
        <v>1511</v>
      </c>
      <c r="F57" s="13">
        <v>8171</v>
      </c>
      <c r="G57" s="25"/>
      <c r="H57" s="15" t="s">
        <v>1761</v>
      </c>
      <c r="I57" s="33" t="s">
        <v>1762</v>
      </c>
      <c r="J57" s="403" t="s">
        <v>1762</v>
      </c>
      <c r="K57" s="33" t="s">
        <v>1763</v>
      </c>
      <c r="L57" s="13" t="s">
        <v>1511</v>
      </c>
      <c r="M57" s="13">
        <v>0</v>
      </c>
      <c r="N57" s="14"/>
    </row>
    <row r="58" ht="18.95" customHeight="1" spans="1:14">
      <c r="A58" s="30" t="s">
        <v>1764</v>
      </c>
      <c r="B58" s="12" t="s">
        <v>1765</v>
      </c>
      <c r="C58" s="402" t="s">
        <v>1765</v>
      </c>
      <c r="D58" s="12" t="s">
        <v>1766</v>
      </c>
      <c r="E58" s="13" t="s">
        <v>1511</v>
      </c>
      <c r="F58" s="13">
        <v>1400</v>
      </c>
      <c r="G58" s="25"/>
      <c r="H58" s="15" t="s">
        <v>1767</v>
      </c>
      <c r="I58" s="33" t="s">
        <v>1768</v>
      </c>
      <c r="J58" s="403" t="s">
        <v>1768</v>
      </c>
      <c r="K58" s="33" t="s">
        <v>1769</v>
      </c>
      <c r="L58" s="13" t="s">
        <v>1511</v>
      </c>
      <c r="M58" s="13">
        <v>57</v>
      </c>
      <c r="N58" s="14"/>
    </row>
    <row r="59" ht="18.95" customHeight="1" spans="1:14">
      <c r="A59" s="30" t="s">
        <v>42</v>
      </c>
      <c r="B59" s="12" t="s">
        <v>1770</v>
      </c>
      <c r="C59" s="402" t="s">
        <v>1770</v>
      </c>
      <c r="D59" s="12" t="s">
        <v>1771</v>
      </c>
      <c r="E59" s="13" t="s">
        <v>1511</v>
      </c>
      <c r="F59" s="13">
        <v>0</v>
      </c>
      <c r="G59" s="25"/>
      <c r="H59" s="15" t="s">
        <v>1772</v>
      </c>
      <c r="I59" s="33" t="s">
        <v>1773</v>
      </c>
      <c r="J59" s="403" t="s">
        <v>1773</v>
      </c>
      <c r="K59" s="33" t="s">
        <v>1774</v>
      </c>
      <c r="L59" s="13" t="s">
        <v>1511</v>
      </c>
      <c r="M59" s="13">
        <v>0</v>
      </c>
      <c r="N59" s="14"/>
    </row>
    <row r="60" ht="18.95" customHeight="1" spans="1:14">
      <c r="A60" s="30" t="s">
        <v>43</v>
      </c>
      <c r="B60" s="12" t="s">
        <v>1775</v>
      </c>
      <c r="C60" s="402" t="s">
        <v>1775</v>
      </c>
      <c r="D60" s="12" t="s">
        <v>1776</v>
      </c>
      <c r="E60" s="13" t="s">
        <v>1511</v>
      </c>
      <c r="F60" s="13">
        <v>2049</v>
      </c>
      <c r="G60" s="25"/>
      <c r="H60" s="15" t="s">
        <v>1777</v>
      </c>
      <c r="I60" s="33" t="s">
        <v>1778</v>
      </c>
      <c r="J60" s="403" t="s">
        <v>1778</v>
      </c>
      <c r="K60" s="33" t="s">
        <v>1779</v>
      </c>
      <c r="L60" s="13" t="s">
        <v>1511</v>
      </c>
      <c r="M60" s="13">
        <v>10</v>
      </c>
      <c r="N60" s="14"/>
    </row>
    <row r="61" ht="18.95" customHeight="1" spans="1:14">
      <c r="A61" s="30" t="s">
        <v>44</v>
      </c>
      <c r="B61" s="402" t="s">
        <v>1780</v>
      </c>
      <c r="C61" s="402" t="s">
        <v>1781</v>
      </c>
      <c r="D61" s="12" t="s">
        <v>1782</v>
      </c>
      <c r="E61" s="13" t="s">
        <v>1511</v>
      </c>
      <c r="F61" s="13">
        <v>8109</v>
      </c>
      <c r="G61" s="24"/>
      <c r="H61" s="15" t="s">
        <v>1783</v>
      </c>
      <c r="I61" s="33" t="s">
        <v>1784</v>
      </c>
      <c r="J61" s="403" t="s">
        <v>1784</v>
      </c>
      <c r="K61" s="33" t="s">
        <v>1785</v>
      </c>
      <c r="L61" s="13" t="s">
        <v>1511</v>
      </c>
      <c r="M61" s="13">
        <v>0</v>
      </c>
      <c r="N61" s="14"/>
    </row>
    <row r="62" ht="18.95" customHeight="1" spans="1:14">
      <c r="A62" s="30" t="s">
        <v>1786</v>
      </c>
      <c r="B62" s="12" t="s">
        <v>1787</v>
      </c>
      <c r="C62" s="402" t="s">
        <v>1787</v>
      </c>
      <c r="D62" s="12" t="s">
        <v>1788</v>
      </c>
      <c r="E62" s="13" t="s">
        <v>1511</v>
      </c>
      <c r="F62" s="13">
        <v>1162</v>
      </c>
      <c r="G62" s="25"/>
      <c r="H62" s="15" t="s">
        <v>1578</v>
      </c>
      <c r="I62" s="33" t="s">
        <v>1789</v>
      </c>
      <c r="J62" s="403" t="s">
        <v>1789</v>
      </c>
      <c r="K62" s="33" t="s">
        <v>1580</v>
      </c>
      <c r="L62" s="13" t="s">
        <v>1511</v>
      </c>
      <c r="M62" s="13">
        <v>0</v>
      </c>
      <c r="N62" s="14"/>
    </row>
    <row r="63" ht="18.95" customHeight="1" spans="1:14">
      <c r="A63" s="30" t="s">
        <v>1790</v>
      </c>
      <c r="B63" s="12" t="s">
        <v>1791</v>
      </c>
      <c r="C63" s="402" t="s">
        <v>1791</v>
      </c>
      <c r="D63" s="12" t="s">
        <v>1792</v>
      </c>
      <c r="E63" s="13" t="s">
        <v>1511</v>
      </c>
      <c r="F63" s="13">
        <v>73043</v>
      </c>
      <c r="G63" s="25"/>
      <c r="H63" s="15" t="s">
        <v>1793</v>
      </c>
      <c r="I63" s="33" t="s">
        <v>1794</v>
      </c>
      <c r="J63" s="403" t="s">
        <v>1794</v>
      </c>
      <c r="K63" s="33" t="s">
        <v>1795</v>
      </c>
      <c r="L63" s="13" t="s">
        <v>1511</v>
      </c>
      <c r="M63" s="13">
        <v>0</v>
      </c>
      <c r="N63" s="14"/>
    </row>
    <row r="64" ht="18.95" customHeight="1" spans="1:14">
      <c r="A64" s="30" t="s">
        <v>64</v>
      </c>
      <c r="B64" s="12" t="s">
        <v>1796</v>
      </c>
      <c r="C64" s="402" t="s">
        <v>1796</v>
      </c>
      <c r="D64" s="12" t="s">
        <v>1514</v>
      </c>
      <c r="E64" s="13" t="s">
        <v>1511</v>
      </c>
      <c r="F64" s="13">
        <v>2488</v>
      </c>
      <c r="G64" s="25"/>
      <c r="H64" s="15" t="s">
        <v>1797</v>
      </c>
      <c r="I64" s="33" t="s">
        <v>1798</v>
      </c>
      <c r="J64" s="403" t="s">
        <v>1798</v>
      </c>
      <c r="K64" s="33" t="s">
        <v>1799</v>
      </c>
      <c r="L64" s="13" t="s">
        <v>1511</v>
      </c>
      <c r="M64" s="13">
        <v>1358</v>
      </c>
      <c r="N64" s="14"/>
    </row>
    <row r="65" ht="18.95" customHeight="1" spans="1:14">
      <c r="A65" s="30" t="s">
        <v>1800</v>
      </c>
      <c r="B65" s="12" t="s">
        <v>1801</v>
      </c>
      <c r="C65" s="402" t="s">
        <v>1801</v>
      </c>
      <c r="D65" s="12" t="s">
        <v>1802</v>
      </c>
      <c r="E65" s="13" t="s">
        <v>1511</v>
      </c>
      <c r="F65" s="13">
        <v>0</v>
      </c>
      <c r="G65" s="25"/>
      <c r="H65" s="15" t="s">
        <v>1524</v>
      </c>
      <c r="I65" s="33" t="s">
        <v>1803</v>
      </c>
      <c r="J65" s="403" t="s">
        <v>1803</v>
      </c>
      <c r="K65" s="33" t="s">
        <v>1526</v>
      </c>
      <c r="L65" s="13" t="s">
        <v>1511</v>
      </c>
      <c r="M65" s="13">
        <v>587</v>
      </c>
      <c r="N65" s="14"/>
    </row>
    <row r="66" ht="18.95" customHeight="1" spans="1:14">
      <c r="A66" s="30" t="s">
        <v>65</v>
      </c>
      <c r="B66" s="12" t="s">
        <v>1804</v>
      </c>
      <c r="C66" s="402" t="s">
        <v>1804</v>
      </c>
      <c r="D66" s="12" t="s">
        <v>1805</v>
      </c>
      <c r="E66" s="13" t="s">
        <v>1511</v>
      </c>
      <c r="F66" s="13">
        <v>118</v>
      </c>
      <c r="G66" s="24"/>
      <c r="H66" s="15" t="s">
        <v>1530</v>
      </c>
      <c r="I66" s="33" t="s">
        <v>1806</v>
      </c>
      <c r="J66" s="403" t="s">
        <v>1806</v>
      </c>
      <c r="K66" s="33" t="s">
        <v>1532</v>
      </c>
      <c r="L66" s="13" t="s">
        <v>1511</v>
      </c>
      <c r="M66" s="13">
        <v>602</v>
      </c>
      <c r="N66" s="14"/>
    </row>
    <row r="67" ht="18.95" customHeight="1" spans="1:14">
      <c r="A67" s="30" t="s">
        <v>66</v>
      </c>
      <c r="B67" s="12" t="s">
        <v>1807</v>
      </c>
      <c r="C67" s="402" t="s">
        <v>1807</v>
      </c>
      <c r="D67" s="12" t="s">
        <v>1808</v>
      </c>
      <c r="E67" s="13" t="s">
        <v>1511</v>
      </c>
      <c r="F67" s="13">
        <v>685</v>
      </c>
      <c r="G67" s="25"/>
      <c r="H67" s="15" t="s">
        <v>1536</v>
      </c>
      <c r="I67" s="33" t="s">
        <v>1809</v>
      </c>
      <c r="J67" s="403" t="s">
        <v>1809</v>
      </c>
      <c r="K67" s="33" t="s">
        <v>1538</v>
      </c>
      <c r="L67" s="13" t="s">
        <v>1511</v>
      </c>
      <c r="M67" s="13">
        <v>0</v>
      </c>
      <c r="N67" s="14"/>
    </row>
    <row r="68" ht="18.95" customHeight="1" spans="1:14">
      <c r="A68" s="30" t="s">
        <v>67</v>
      </c>
      <c r="B68" s="12" t="s">
        <v>1810</v>
      </c>
      <c r="C68" s="402" t="s">
        <v>1810</v>
      </c>
      <c r="D68" s="12" t="s">
        <v>1811</v>
      </c>
      <c r="E68" s="13" t="s">
        <v>1511</v>
      </c>
      <c r="F68" s="13">
        <v>8521</v>
      </c>
      <c r="G68" s="24"/>
      <c r="H68" s="15" t="s">
        <v>1812</v>
      </c>
      <c r="I68" s="33" t="s">
        <v>1813</v>
      </c>
      <c r="J68" s="403" t="s">
        <v>1813</v>
      </c>
      <c r="K68" s="33" t="s">
        <v>1814</v>
      </c>
      <c r="L68" s="13" t="s">
        <v>1511</v>
      </c>
      <c r="M68" s="13">
        <v>3</v>
      </c>
      <c r="N68" s="14"/>
    </row>
    <row r="69" ht="18.95" customHeight="1" spans="1:14">
      <c r="A69" s="30" t="s">
        <v>68</v>
      </c>
      <c r="B69" s="12" t="s">
        <v>1815</v>
      </c>
      <c r="C69" s="402" t="s">
        <v>1815</v>
      </c>
      <c r="D69" s="12" t="s">
        <v>1816</v>
      </c>
      <c r="E69" s="13" t="s">
        <v>1511</v>
      </c>
      <c r="F69" s="13">
        <v>314</v>
      </c>
      <c r="G69" s="25"/>
      <c r="H69" s="15" t="s">
        <v>1817</v>
      </c>
      <c r="I69" s="33" t="s">
        <v>1818</v>
      </c>
      <c r="J69" s="403" t="s">
        <v>1818</v>
      </c>
      <c r="K69" s="33" t="s">
        <v>1819</v>
      </c>
      <c r="L69" s="13" t="s">
        <v>1511</v>
      </c>
      <c r="M69" s="13">
        <v>0</v>
      </c>
      <c r="N69" s="14"/>
    </row>
    <row r="70" ht="18.95" customHeight="1" spans="1:14">
      <c r="A70" s="30" t="s">
        <v>1820</v>
      </c>
      <c r="B70" s="12" t="s">
        <v>1821</v>
      </c>
      <c r="C70" s="402" t="s">
        <v>1821</v>
      </c>
      <c r="D70" s="12" t="s">
        <v>1822</v>
      </c>
      <c r="E70" s="13" t="s">
        <v>1511</v>
      </c>
      <c r="F70" s="13">
        <v>1366</v>
      </c>
      <c r="G70" s="25"/>
      <c r="H70" s="15" t="s">
        <v>1823</v>
      </c>
      <c r="I70" s="33" t="s">
        <v>1824</v>
      </c>
      <c r="J70" s="403" t="s">
        <v>1824</v>
      </c>
      <c r="K70" s="33" t="s">
        <v>1825</v>
      </c>
      <c r="L70" s="13" t="s">
        <v>1511</v>
      </c>
      <c r="M70" s="13">
        <v>0</v>
      </c>
      <c r="N70" s="14"/>
    </row>
    <row r="71" ht="18.95" customHeight="1" spans="1:14">
      <c r="A71" s="30" t="s">
        <v>70</v>
      </c>
      <c r="B71" s="12" t="s">
        <v>1826</v>
      </c>
      <c r="C71" s="402" t="s">
        <v>1826</v>
      </c>
      <c r="D71" s="12" t="s">
        <v>1827</v>
      </c>
      <c r="E71" s="13" t="s">
        <v>1511</v>
      </c>
      <c r="F71" s="13">
        <v>5626</v>
      </c>
      <c r="G71" s="24"/>
      <c r="H71" s="15" t="s">
        <v>1828</v>
      </c>
      <c r="I71" s="33" t="s">
        <v>1829</v>
      </c>
      <c r="J71" s="403" t="s">
        <v>1829</v>
      </c>
      <c r="K71" s="33" t="s">
        <v>1830</v>
      </c>
      <c r="L71" s="13" t="s">
        <v>1511</v>
      </c>
      <c r="M71" s="13">
        <v>9</v>
      </c>
      <c r="N71" s="14"/>
    </row>
    <row r="72" ht="18.95" customHeight="1" spans="1:14">
      <c r="A72" s="30" t="s">
        <v>1831</v>
      </c>
      <c r="B72" s="12" t="s">
        <v>1832</v>
      </c>
      <c r="C72" s="402" t="s">
        <v>1832</v>
      </c>
      <c r="D72" s="12" t="s">
        <v>1833</v>
      </c>
      <c r="E72" s="13" t="s">
        <v>1511</v>
      </c>
      <c r="F72" s="13">
        <v>3465</v>
      </c>
      <c r="G72" s="24"/>
      <c r="H72" s="15" t="s">
        <v>1834</v>
      </c>
      <c r="I72" s="33" t="s">
        <v>1835</v>
      </c>
      <c r="J72" s="403" t="s">
        <v>1835</v>
      </c>
      <c r="K72" s="33" t="s">
        <v>1836</v>
      </c>
      <c r="L72" s="13" t="s">
        <v>1511</v>
      </c>
      <c r="M72" s="13">
        <v>0</v>
      </c>
      <c r="N72" s="14"/>
    </row>
    <row r="73" ht="18.95" customHeight="1" spans="1:14">
      <c r="A73" s="30" t="s">
        <v>72</v>
      </c>
      <c r="B73" s="12" t="s">
        <v>1837</v>
      </c>
      <c r="C73" s="402" t="s">
        <v>1837</v>
      </c>
      <c r="D73" s="12" t="s">
        <v>1838</v>
      </c>
      <c r="E73" s="13" t="s">
        <v>1511</v>
      </c>
      <c r="F73" s="13">
        <v>1713</v>
      </c>
      <c r="G73" s="25"/>
      <c r="H73" s="15" t="s">
        <v>1578</v>
      </c>
      <c r="I73" s="33" t="s">
        <v>1839</v>
      </c>
      <c r="J73" s="403" t="s">
        <v>1839</v>
      </c>
      <c r="K73" s="33" t="s">
        <v>1580</v>
      </c>
      <c r="L73" s="13" t="s">
        <v>1511</v>
      </c>
      <c r="M73" s="13">
        <v>0</v>
      </c>
      <c r="N73" s="14"/>
    </row>
    <row r="74" ht="18.95" customHeight="1" spans="1:14">
      <c r="A74" s="30" t="s">
        <v>73</v>
      </c>
      <c r="B74" s="12" t="s">
        <v>1840</v>
      </c>
      <c r="C74" s="402" t="s">
        <v>1840</v>
      </c>
      <c r="D74" s="12" t="s">
        <v>1841</v>
      </c>
      <c r="E74" s="13" t="s">
        <v>1511</v>
      </c>
      <c r="F74" s="13">
        <v>3425</v>
      </c>
      <c r="G74" s="24"/>
      <c r="H74" s="15" t="s">
        <v>1842</v>
      </c>
      <c r="I74" s="33" t="s">
        <v>1843</v>
      </c>
      <c r="J74" s="403" t="s">
        <v>1843</v>
      </c>
      <c r="K74" s="33" t="s">
        <v>1844</v>
      </c>
      <c r="L74" s="13" t="s">
        <v>1511</v>
      </c>
      <c r="M74" s="13">
        <v>157</v>
      </c>
      <c r="N74" s="14"/>
    </row>
    <row r="75" ht="18.95" customHeight="1" spans="1:14">
      <c r="A75" s="30" t="s">
        <v>74</v>
      </c>
      <c r="B75" s="12" t="s">
        <v>1845</v>
      </c>
      <c r="C75" s="402" t="s">
        <v>1845</v>
      </c>
      <c r="D75" s="12" t="s">
        <v>1846</v>
      </c>
      <c r="E75" s="13" t="s">
        <v>1511</v>
      </c>
      <c r="F75" s="13">
        <v>20630</v>
      </c>
      <c r="G75" s="25"/>
      <c r="H75" s="15" t="s">
        <v>1847</v>
      </c>
      <c r="I75" s="33" t="s">
        <v>1848</v>
      </c>
      <c r="J75" s="403" t="s">
        <v>1848</v>
      </c>
      <c r="K75" s="33" t="s">
        <v>1849</v>
      </c>
      <c r="L75" s="13" t="s">
        <v>1511</v>
      </c>
      <c r="M75" s="13">
        <v>1485</v>
      </c>
      <c r="N75" s="14"/>
    </row>
    <row r="76" ht="18.95" customHeight="1" spans="1:14">
      <c r="A76" s="30" t="s">
        <v>75</v>
      </c>
      <c r="B76" s="12" t="s">
        <v>1850</v>
      </c>
      <c r="C76" s="402" t="s">
        <v>1850</v>
      </c>
      <c r="D76" s="12" t="s">
        <v>1851</v>
      </c>
      <c r="E76" s="13" t="s">
        <v>1511</v>
      </c>
      <c r="F76" s="13">
        <v>10981</v>
      </c>
      <c r="G76" s="25"/>
      <c r="H76" s="15" t="s">
        <v>1524</v>
      </c>
      <c r="I76" s="33" t="s">
        <v>1852</v>
      </c>
      <c r="J76" s="403" t="s">
        <v>1852</v>
      </c>
      <c r="K76" s="33" t="s">
        <v>1526</v>
      </c>
      <c r="L76" s="13" t="s">
        <v>1511</v>
      </c>
      <c r="M76" s="13">
        <v>0</v>
      </c>
      <c r="N76" s="14"/>
    </row>
    <row r="77" ht="18.95" customHeight="1" spans="1:14">
      <c r="A77" s="30" t="s">
        <v>1853</v>
      </c>
      <c r="B77" s="12" t="s">
        <v>1854</v>
      </c>
      <c r="C77" s="402" t="s">
        <v>1854</v>
      </c>
      <c r="D77" s="12" t="s">
        <v>1855</v>
      </c>
      <c r="E77" s="13" t="s">
        <v>1511</v>
      </c>
      <c r="F77" s="13">
        <v>2144</v>
      </c>
      <c r="G77" s="20"/>
      <c r="H77" s="15" t="s">
        <v>1530</v>
      </c>
      <c r="I77" s="33" t="s">
        <v>1856</v>
      </c>
      <c r="J77" s="403" t="s">
        <v>1856</v>
      </c>
      <c r="K77" s="33" t="s">
        <v>1532</v>
      </c>
      <c r="L77" s="13" t="s">
        <v>1511</v>
      </c>
      <c r="M77" s="13">
        <v>1437</v>
      </c>
      <c r="N77" s="14"/>
    </row>
    <row r="78" ht="18.95" customHeight="1" spans="1:14">
      <c r="A78" s="30" t="s">
        <v>77</v>
      </c>
      <c r="B78" s="12" t="s">
        <v>1857</v>
      </c>
      <c r="C78" s="402" t="s">
        <v>1857</v>
      </c>
      <c r="D78" s="12" t="s">
        <v>1858</v>
      </c>
      <c r="E78" s="13" t="s">
        <v>1511</v>
      </c>
      <c r="F78" s="13">
        <v>644</v>
      </c>
      <c r="G78" s="20"/>
      <c r="H78" s="15" t="s">
        <v>1536</v>
      </c>
      <c r="I78" s="33" t="s">
        <v>1859</v>
      </c>
      <c r="J78" s="403" t="s">
        <v>1859</v>
      </c>
      <c r="K78" s="33" t="s">
        <v>1538</v>
      </c>
      <c r="L78" s="13" t="s">
        <v>1511</v>
      </c>
      <c r="M78" s="13">
        <v>0</v>
      </c>
      <c r="N78" s="14"/>
    </row>
    <row r="79" ht="18.95" customHeight="1" spans="1:14">
      <c r="A79" s="30" t="s">
        <v>78</v>
      </c>
      <c r="B79" s="12" t="s">
        <v>1860</v>
      </c>
      <c r="C79" s="402" t="s">
        <v>1860</v>
      </c>
      <c r="D79" s="12" t="s">
        <v>1861</v>
      </c>
      <c r="E79" s="13" t="s">
        <v>1511</v>
      </c>
      <c r="F79" s="13">
        <v>0</v>
      </c>
      <c r="G79" s="14"/>
      <c r="H79" s="15" t="s">
        <v>1862</v>
      </c>
      <c r="I79" s="33" t="s">
        <v>1863</v>
      </c>
      <c r="J79" s="403" t="s">
        <v>1863</v>
      </c>
      <c r="K79" s="33" t="s">
        <v>1864</v>
      </c>
      <c r="L79" s="13" t="s">
        <v>1511</v>
      </c>
      <c r="M79" s="13">
        <v>48</v>
      </c>
      <c r="N79" s="14"/>
    </row>
    <row r="80" ht="18.95" customHeight="1" spans="1:14">
      <c r="A80" s="30" t="s">
        <v>1865</v>
      </c>
      <c r="B80" s="12" t="s">
        <v>1866</v>
      </c>
      <c r="C80" s="402" t="s">
        <v>1866</v>
      </c>
      <c r="D80" s="12" t="s">
        <v>1867</v>
      </c>
      <c r="E80" s="13" t="s">
        <v>1511</v>
      </c>
      <c r="F80" s="13">
        <v>4699</v>
      </c>
      <c r="G80" s="14"/>
      <c r="H80" s="15" t="s">
        <v>1868</v>
      </c>
      <c r="I80" s="33" t="s">
        <v>1869</v>
      </c>
      <c r="J80" s="403" t="s">
        <v>1869</v>
      </c>
      <c r="K80" s="33" t="s">
        <v>1870</v>
      </c>
      <c r="L80" s="13" t="s">
        <v>1511</v>
      </c>
      <c r="M80" s="13">
        <v>0</v>
      </c>
      <c r="N80" s="14"/>
    </row>
    <row r="81" ht="18.95" customHeight="1" spans="1:14">
      <c r="A81" s="30" t="s">
        <v>80</v>
      </c>
      <c r="B81" s="12" t="s">
        <v>1871</v>
      </c>
      <c r="C81" s="402" t="s">
        <v>1871</v>
      </c>
      <c r="D81" s="12" t="s">
        <v>1872</v>
      </c>
      <c r="E81" s="13" t="s">
        <v>1511</v>
      </c>
      <c r="F81" s="13">
        <v>6147</v>
      </c>
      <c r="G81" s="14"/>
      <c r="H81" s="15" t="s">
        <v>1873</v>
      </c>
      <c r="I81" s="33" t="s">
        <v>1874</v>
      </c>
      <c r="J81" s="403" t="s">
        <v>1874</v>
      </c>
      <c r="K81" s="33" t="s">
        <v>1875</v>
      </c>
      <c r="L81" s="13" t="s">
        <v>1511</v>
      </c>
      <c r="M81" s="13">
        <v>0</v>
      </c>
      <c r="N81" s="14"/>
    </row>
    <row r="82" ht="18.95" customHeight="1" spans="1:14">
      <c r="A82" s="30" t="s">
        <v>81</v>
      </c>
      <c r="B82" s="12" t="s">
        <v>1876</v>
      </c>
      <c r="C82" s="402" t="s">
        <v>1876</v>
      </c>
      <c r="D82" s="12" t="s">
        <v>1877</v>
      </c>
      <c r="E82" s="13" t="s">
        <v>1511</v>
      </c>
      <c r="F82" s="13">
        <v>77</v>
      </c>
      <c r="G82" s="14"/>
      <c r="H82" s="15" t="s">
        <v>1878</v>
      </c>
      <c r="I82" s="33" t="s">
        <v>1879</v>
      </c>
      <c r="J82" s="403" t="s">
        <v>1879</v>
      </c>
      <c r="K82" s="33" t="s">
        <v>1880</v>
      </c>
      <c r="L82" s="13" t="s">
        <v>1511</v>
      </c>
      <c r="M82" s="13">
        <v>0</v>
      </c>
      <c r="N82" s="14"/>
    </row>
    <row r="83" ht="18.95" customHeight="1" spans="1:14">
      <c r="A83" s="34" t="s">
        <v>1881</v>
      </c>
      <c r="B83" s="12" t="s">
        <v>1882</v>
      </c>
      <c r="C83" s="402" t="s">
        <v>1882</v>
      </c>
      <c r="D83" s="12" t="s">
        <v>1639</v>
      </c>
      <c r="E83" s="13" t="s">
        <v>1511</v>
      </c>
      <c r="F83" s="13">
        <v>0</v>
      </c>
      <c r="G83" s="14"/>
      <c r="H83" s="15" t="s">
        <v>1883</v>
      </c>
      <c r="I83" s="33" t="s">
        <v>1884</v>
      </c>
      <c r="J83" s="403" t="s">
        <v>1884</v>
      </c>
      <c r="K83" s="33" t="s">
        <v>1885</v>
      </c>
      <c r="L83" s="13" t="s">
        <v>1511</v>
      </c>
      <c r="M83" s="13">
        <v>0</v>
      </c>
      <c r="N83" s="14"/>
    </row>
    <row r="84" ht="18.95" customHeight="1" spans="1:14">
      <c r="A84" s="26" t="s">
        <v>1886</v>
      </c>
      <c r="B84" s="402" t="s">
        <v>1887</v>
      </c>
      <c r="C84" s="402" t="s">
        <v>1888</v>
      </c>
      <c r="D84" s="12" t="s">
        <v>1889</v>
      </c>
      <c r="E84" s="13" t="s">
        <v>1511</v>
      </c>
      <c r="F84" s="13">
        <v>0</v>
      </c>
      <c r="G84" s="14"/>
      <c r="H84" s="15" t="s">
        <v>1828</v>
      </c>
      <c r="I84" s="33" t="s">
        <v>1890</v>
      </c>
      <c r="J84" s="403" t="s">
        <v>1890</v>
      </c>
      <c r="K84" s="33" t="s">
        <v>1830</v>
      </c>
      <c r="L84" s="13" t="s">
        <v>1511</v>
      </c>
      <c r="M84" s="13">
        <v>0</v>
      </c>
      <c r="N84" s="14"/>
    </row>
    <row r="85" ht="18.95" customHeight="1" spans="1:14">
      <c r="A85" s="30" t="s">
        <v>1891</v>
      </c>
      <c r="B85" s="12" t="s">
        <v>1892</v>
      </c>
      <c r="C85" s="12" t="s">
        <v>1892</v>
      </c>
      <c r="D85" s="12" t="s">
        <v>1893</v>
      </c>
      <c r="E85" s="13" t="s">
        <v>1511</v>
      </c>
      <c r="F85" s="13">
        <v>0</v>
      </c>
      <c r="G85" s="14"/>
      <c r="H85" s="15" t="s">
        <v>1578</v>
      </c>
      <c r="I85" s="33" t="s">
        <v>1894</v>
      </c>
      <c r="J85" s="403" t="s">
        <v>1894</v>
      </c>
      <c r="K85" s="33" t="s">
        <v>1580</v>
      </c>
      <c r="L85" s="13" t="s">
        <v>1511</v>
      </c>
      <c r="M85" s="13">
        <v>0</v>
      </c>
      <c r="N85" s="14"/>
    </row>
    <row r="86" ht="18.95" customHeight="1" spans="1:14">
      <c r="A86" s="30" t="s">
        <v>1895</v>
      </c>
      <c r="B86" s="12" t="s">
        <v>1896</v>
      </c>
      <c r="C86" s="402" t="s">
        <v>1896</v>
      </c>
      <c r="D86" s="12" t="s">
        <v>1897</v>
      </c>
      <c r="E86" s="13" t="s">
        <v>1511</v>
      </c>
      <c r="F86" s="13">
        <v>0</v>
      </c>
      <c r="G86" s="14"/>
      <c r="H86" s="15" t="s">
        <v>1898</v>
      </c>
      <c r="I86" s="33" t="s">
        <v>1899</v>
      </c>
      <c r="J86" s="403" t="s">
        <v>1899</v>
      </c>
      <c r="K86" s="33" t="s">
        <v>1900</v>
      </c>
      <c r="L86" s="13" t="s">
        <v>1511</v>
      </c>
      <c r="M86" s="13">
        <v>0</v>
      </c>
      <c r="N86" s="14"/>
    </row>
    <row r="87" ht="18.95" customHeight="1" spans="1:14">
      <c r="A87" s="35" t="s">
        <v>1901</v>
      </c>
      <c r="B87" s="12" t="s">
        <v>1902</v>
      </c>
      <c r="C87" s="402" t="s">
        <v>1902</v>
      </c>
      <c r="D87" s="12" t="s">
        <v>1903</v>
      </c>
      <c r="E87" s="13" t="s">
        <v>1511</v>
      </c>
      <c r="F87" s="13">
        <v>0</v>
      </c>
      <c r="G87" s="14"/>
      <c r="H87" s="15" t="s">
        <v>1904</v>
      </c>
      <c r="I87" s="33" t="s">
        <v>1905</v>
      </c>
      <c r="J87" s="403" t="s">
        <v>1905</v>
      </c>
      <c r="K87" s="33" t="s">
        <v>1906</v>
      </c>
      <c r="L87" s="13" t="s">
        <v>1511</v>
      </c>
      <c r="M87" s="13">
        <v>555</v>
      </c>
      <c r="N87" s="14"/>
    </row>
    <row r="88" ht="18.95" customHeight="1" spans="1:14">
      <c r="A88" s="35" t="s">
        <v>1907</v>
      </c>
      <c r="B88" s="12" t="s">
        <v>1908</v>
      </c>
      <c r="C88" s="402" t="s">
        <v>1908</v>
      </c>
      <c r="D88" s="12" t="s">
        <v>1909</v>
      </c>
      <c r="E88" s="13" t="s">
        <v>1511</v>
      </c>
      <c r="F88" s="13">
        <v>0</v>
      </c>
      <c r="G88" s="14"/>
      <c r="H88" s="15" t="s">
        <v>1524</v>
      </c>
      <c r="I88" s="33" t="s">
        <v>1910</v>
      </c>
      <c r="J88" s="403" t="s">
        <v>1910</v>
      </c>
      <c r="K88" s="33" t="s">
        <v>1526</v>
      </c>
      <c r="L88" s="13" t="s">
        <v>1511</v>
      </c>
      <c r="M88" s="13">
        <v>125</v>
      </c>
      <c r="N88" s="14"/>
    </row>
    <row r="89" ht="18.95" customHeight="1" spans="1:14">
      <c r="A89" s="35" t="s">
        <v>1911</v>
      </c>
      <c r="B89" s="12" t="s">
        <v>1912</v>
      </c>
      <c r="C89" s="402" t="s">
        <v>1912</v>
      </c>
      <c r="D89" s="12" t="s">
        <v>1913</v>
      </c>
      <c r="E89" s="13" t="s">
        <v>1511</v>
      </c>
      <c r="F89" s="13">
        <v>0</v>
      </c>
      <c r="G89" s="14"/>
      <c r="H89" s="15" t="s">
        <v>1530</v>
      </c>
      <c r="I89" s="33" t="s">
        <v>1914</v>
      </c>
      <c r="J89" s="403" t="s">
        <v>1914</v>
      </c>
      <c r="K89" s="33" t="s">
        <v>1532</v>
      </c>
      <c r="L89" s="13" t="s">
        <v>1511</v>
      </c>
      <c r="M89" s="13">
        <v>147</v>
      </c>
      <c r="N89" s="14"/>
    </row>
    <row r="90" ht="18.95" customHeight="1" spans="1:14">
      <c r="A90" s="26" t="s">
        <v>1915</v>
      </c>
      <c r="B90" s="12" t="s">
        <v>1916</v>
      </c>
      <c r="C90" s="402" t="s">
        <v>1916</v>
      </c>
      <c r="D90" s="12" t="s">
        <v>622</v>
      </c>
      <c r="E90" s="13" t="s">
        <v>1511</v>
      </c>
      <c r="F90" s="13">
        <v>964</v>
      </c>
      <c r="G90" s="14"/>
      <c r="H90" s="15" t="s">
        <v>1536</v>
      </c>
      <c r="I90" s="33" t="s">
        <v>1917</v>
      </c>
      <c r="J90" s="403" t="s">
        <v>1917</v>
      </c>
      <c r="K90" s="33" t="s">
        <v>1538</v>
      </c>
      <c r="L90" s="13" t="s">
        <v>1511</v>
      </c>
      <c r="M90" s="13">
        <v>0</v>
      </c>
      <c r="N90" s="14"/>
    </row>
    <row r="91" ht="18.95" customHeight="1" spans="1:14">
      <c r="A91" s="26" t="s">
        <v>1918</v>
      </c>
      <c r="B91" s="12" t="s">
        <v>1919</v>
      </c>
      <c r="C91" s="12" t="s">
        <v>1919</v>
      </c>
      <c r="D91" s="12" t="s">
        <v>1920</v>
      </c>
      <c r="E91" s="13" t="s">
        <v>1511</v>
      </c>
      <c r="F91" s="13">
        <v>403</v>
      </c>
      <c r="G91" s="14"/>
      <c r="H91" s="15" t="s">
        <v>1921</v>
      </c>
      <c r="I91" s="33" t="s">
        <v>1922</v>
      </c>
      <c r="J91" s="403" t="s">
        <v>1922</v>
      </c>
      <c r="K91" s="33" t="s">
        <v>1923</v>
      </c>
      <c r="L91" s="13" t="s">
        <v>1511</v>
      </c>
      <c r="M91" s="13">
        <v>269</v>
      </c>
      <c r="N91" s="14"/>
    </row>
    <row r="92" ht="18.95" customHeight="1" spans="1:14">
      <c r="A92" s="26" t="s">
        <v>1924</v>
      </c>
      <c r="B92" s="12" t="s">
        <v>1925</v>
      </c>
      <c r="C92" s="12" t="s">
        <v>1925</v>
      </c>
      <c r="D92" s="12" t="s">
        <v>1926</v>
      </c>
      <c r="E92" s="13" t="s">
        <v>1511</v>
      </c>
      <c r="F92" s="13">
        <v>561</v>
      </c>
      <c r="G92" s="14"/>
      <c r="H92" s="15" t="s">
        <v>1927</v>
      </c>
      <c r="I92" s="33" t="s">
        <v>1928</v>
      </c>
      <c r="J92" s="403" t="s">
        <v>1928</v>
      </c>
      <c r="K92" s="33" t="s">
        <v>1929</v>
      </c>
      <c r="L92" s="13" t="s">
        <v>1511</v>
      </c>
      <c r="M92" s="13">
        <v>0</v>
      </c>
      <c r="N92" s="14"/>
    </row>
    <row r="93" ht="18.95" customHeight="1" spans="1:14">
      <c r="A93" s="26" t="s">
        <v>1930</v>
      </c>
      <c r="B93" s="12" t="s">
        <v>1931</v>
      </c>
      <c r="C93" s="402" t="s">
        <v>1931</v>
      </c>
      <c r="D93" s="12" t="s">
        <v>623</v>
      </c>
      <c r="E93" s="13" t="s">
        <v>1511</v>
      </c>
      <c r="F93" s="13">
        <v>0</v>
      </c>
      <c r="G93" s="14"/>
      <c r="H93" s="15" t="s">
        <v>1828</v>
      </c>
      <c r="I93" s="33" t="s">
        <v>1932</v>
      </c>
      <c r="J93" s="403" t="s">
        <v>1932</v>
      </c>
      <c r="K93" s="33" t="s">
        <v>1830</v>
      </c>
      <c r="L93" s="13" t="s">
        <v>1511</v>
      </c>
      <c r="M93" s="13">
        <v>10</v>
      </c>
      <c r="N93" s="14"/>
    </row>
    <row r="94" ht="18.95" customHeight="1" spans="1:14">
      <c r="A94" s="26" t="s">
        <v>1933</v>
      </c>
      <c r="B94" s="402" t="s">
        <v>1934</v>
      </c>
      <c r="C94" s="402" t="s">
        <v>1934</v>
      </c>
      <c r="D94" s="36" t="s">
        <v>1935</v>
      </c>
      <c r="E94" s="13" t="s">
        <v>1511</v>
      </c>
      <c r="F94" s="13">
        <v>0</v>
      </c>
      <c r="G94" s="14"/>
      <c r="H94" s="15" t="s">
        <v>1578</v>
      </c>
      <c r="I94" s="33" t="s">
        <v>1936</v>
      </c>
      <c r="J94" s="403" t="s">
        <v>1936</v>
      </c>
      <c r="K94" s="33" t="s">
        <v>1580</v>
      </c>
      <c r="L94" s="13" t="s">
        <v>1511</v>
      </c>
      <c r="M94" s="13">
        <v>0</v>
      </c>
      <c r="N94" s="14"/>
    </row>
    <row r="95" ht="18.95" customHeight="1" spans="1:14">
      <c r="A95" s="26" t="s">
        <v>1937</v>
      </c>
      <c r="B95" s="402" t="s">
        <v>1938</v>
      </c>
      <c r="C95" s="402" t="s">
        <v>1939</v>
      </c>
      <c r="D95" s="12" t="s">
        <v>1940</v>
      </c>
      <c r="E95" s="13" t="s">
        <v>1511</v>
      </c>
      <c r="F95" s="13">
        <v>0</v>
      </c>
      <c r="G95" s="14"/>
      <c r="H95" s="15" t="s">
        <v>1941</v>
      </c>
      <c r="I95" s="33" t="s">
        <v>1942</v>
      </c>
      <c r="J95" s="403" t="s">
        <v>1942</v>
      </c>
      <c r="K95" s="33" t="s">
        <v>1943</v>
      </c>
      <c r="L95" s="13" t="s">
        <v>1511</v>
      </c>
      <c r="M95" s="13">
        <v>4</v>
      </c>
      <c r="N95" s="14"/>
    </row>
    <row r="96" ht="18.95" customHeight="1" spans="1:14">
      <c r="A96" s="26" t="s">
        <v>1944</v>
      </c>
      <c r="B96" s="402" t="s">
        <v>1945</v>
      </c>
      <c r="C96" s="402" t="s">
        <v>1945</v>
      </c>
      <c r="D96" s="12" t="s">
        <v>1946</v>
      </c>
      <c r="E96" s="13" t="s">
        <v>1511</v>
      </c>
      <c r="F96" s="13">
        <v>0</v>
      </c>
      <c r="G96" s="14"/>
      <c r="H96" s="15" t="s">
        <v>1947</v>
      </c>
      <c r="I96" s="33" t="s">
        <v>1948</v>
      </c>
      <c r="J96" s="403" t="s">
        <v>1948</v>
      </c>
      <c r="K96" s="33" t="s">
        <v>1949</v>
      </c>
      <c r="L96" s="13" t="s">
        <v>1511</v>
      </c>
      <c r="M96" s="13">
        <v>0</v>
      </c>
      <c r="N96" s="14"/>
    </row>
    <row r="97" ht="18.95" customHeight="1" spans="1:14">
      <c r="A97" s="17" t="s">
        <v>94</v>
      </c>
      <c r="B97" s="37" t="str">
        <f>""</f>
        <v/>
      </c>
      <c r="C97" s="405" t="s">
        <v>1950</v>
      </c>
      <c r="D97" s="19" t="s">
        <v>1951</v>
      </c>
      <c r="E97" s="13" t="s">
        <v>1952</v>
      </c>
      <c r="F97" s="13">
        <v>0</v>
      </c>
      <c r="G97" s="14"/>
      <c r="H97" s="15" t="s">
        <v>1524</v>
      </c>
      <c r="I97" s="33" t="s">
        <v>1953</v>
      </c>
      <c r="J97" s="403" t="s">
        <v>1953</v>
      </c>
      <c r="K97" s="33" t="s">
        <v>1526</v>
      </c>
      <c r="L97" s="13" t="s">
        <v>1511</v>
      </c>
      <c r="M97" s="13">
        <v>0</v>
      </c>
      <c r="N97" s="14"/>
    </row>
    <row r="98" ht="18.95" customHeight="1" spans="1:14">
      <c r="A98" s="31" t="s">
        <v>1954</v>
      </c>
      <c r="B98" s="12" t="s">
        <v>1950</v>
      </c>
      <c r="C98" s="402" t="s">
        <v>1955</v>
      </c>
      <c r="D98" s="12" t="s">
        <v>1956</v>
      </c>
      <c r="E98" s="13" t="s">
        <v>1952</v>
      </c>
      <c r="F98" s="13">
        <v>0</v>
      </c>
      <c r="G98" s="14"/>
      <c r="H98" s="15" t="s">
        <v>1530</v>
      </c>
      <c r="I98" s="33" t="s">
        <v>1957</v>
      </c>
      <c r="J98" s="403" t="s">
        <v>1957</v>
      </c>
      <c r="K98" s="33" t="s">
        <v>1532</v>
      </c>
      <c r="L98" s="13" t="s">
        <v>1511</v>
      </c>
      <c r="M98" s="13">
        <v>0</v>
      </c>
      <c r="N98" s="14"/>
    </row>
    <row r="99" ht="18.95" customHeight="1" spans="1:14">
      <c r="A99" s="31"/>
      <c r="B99" s="402" t="s">
        <v>1958</v>
      </c>
      <c r="C99" s="402" t="s">
        <v>1959</v>
      </c>
      <c r="D99" s="12" t="s">
        <v>1960</v>
      </c>
      <c r="E99" s="13" t="s">
        <v>1952</v>
      </c>
      <c r="F99" s="13">
        <v>0</v>
      </c>
      <c r="G99" s="14"/>
      <c r="H99" s="15" t="s">
        <v>1536</v>
      </c>
      <c r="I99" s="33" t="s">
        <v>1961</v>
      </c>
      <c r="J99" s="403" t="s">
        <v>1961</v>
      </c>
      <c r="K99" s="33" t="s">
        <v>1538</v>
      </c>
      <c r="L99" s="13" t="s">
        <v>1511</v>
      </c>
      <c r="M99" s="13">
        <v>0</v>
      </c>
      <c r="N99" s="14"/>
    </row>
    <row r="100" ht="18.95" customHeight="1" spans="1:14">
      <c r="A100" s="31" t="s">
        <v>1962</v>
      </c>
      <c r="B100" s="12" t="s">
        <v>1959</v>
      </c>
      <c r="C100" s="402" t="s">
        <v>1963</v>
      </c>
      <c r="D100" s="12" t="s">
        <v>1964</v>
      </c>
      <c r="E100" s="13" t="s">
        <v>1952</v>
      </c>
      <c r="F100" s="13">
        <v>0</v>
      </c>
      <c r="G100" s="14"/>
      <c r="H100" s="15" t="s">
        <v>1965</v>
      </c>
      <c r="I100" s="33" t="s">
        <v>1966</v>
      </c>
      <c r="J100" s="403" t="s">
        <v>1966</v>
      </c>
      <c r="K100" s="33" t="s">
        <v>1967</v>
      </c>
      <c r="L100" s="13" t="s">
        <v>1511</v>
      </c>
      <c r="M100" s="13">
        <v>0</v>
      </c>
      <c r="N100" s="14"/>
    </row>
    <row r="101" ht="18.95" customHeight="1" spans="1:14">
      <c r="A101" s="31"/>
      <c r="B101" s="402" t="s">
        <v>1958</v>
      </c>
      <c r="C101" s="402" t="s">
        <v>1968</v>
      </c>
      <c r="D101" s="12" t="s">
        <v>1969</v>
      </c>
      <c r="E101" s="13" t="s">
        <v>1952</v>
      </c>
      <c r="F101" s="13"/>
      <c r="G101" s="14"/>
      <c r="H101" s="15" t="s">
        <v>1970</v>
      </c>
      <c r="I101" s="33" t="s">
        <v>1971</v>
      </c>
      <c r="J101" s="403" t="s">
        <v>1971</v>
      </c>
      <c r="K101" s="33" t="s">
        <v>1972</v>
      </c>
      <c r="L101" s="13" t="s">
        <v>1511</v>
      </c>
      <c r="M101" s="13">
        <v>0</v>
      </c>
      <c r="N101" s="14"/>
    </row>
    <row r="102" ht="18.95" customHeight="1" spans="1:14">
      <c r="A102" s="31"/>
      <c r="B102" s="12"/>
      <c r="C102" s="402" t="s">
        <v>1973</v>
      </c>
      <c r="D102" s="12" t="s">
        <v>1974</v>
      </c>
      <c r="E102" s="13" t="s">
        <v>1952</v>
      </c>
      <c r="F102" s="13"/>
      <c r="G102" s="14"/>
      <c r="H102" s="15" t="s">
        <v>1975</v>
      </c>
      <c r="I102" s="33" t="s">
        <v>1976</v>
      </c>
      <c r="J102" s="403" t="s">
        <v>1976</v>
      </c>
      <c r="K102" s="33" t="s">
        <v>1977</v>
      </c>
      <c r="L102" s="13" t="s">
        <v>1511</v>
      </c>
      <c r="M102" s="13">
        <v>0</v>
      </c>
      <c r="N102" s="14"/>
    </row>
    <row r="103" ht="18.95" customHeight="1" spans="1:14">
      <c r="A103" s="31"/>
      <c r="B103" s="12"/>
      <c r="C103" s="402" t="s">
        <v>1978</v>
      </c>
      <c r="D103" s="12" t="s">
        <v>1979</v>
      </c>
      <c r="E103" s="13" t="s">
        <v>1952</v>
      </c>
      <c r="F103" s="13">
        <v>0</v>
      </c>
      <c r="G103" s="14"/>
      <c r="H103" s="15" t="s">
        <v>1828</v>
      </c>
      <c r="I103" s="33" t="s">
        <v>1980</v>
      </c>
      <c r="J103" s="403" t="s">
        <v>1980</v>
      </c>
      <c r="K103" s="33" t="s">
        <v>1830</v>
      </c>
      <c r="L103" s="13" t="s">
        <v>1511</v>
      </c>
      <c r="M103" s="13">
        <v>0</v>
      </c>
      <c r="N103" s="14"/>
    </row>
    <row r="104" ht="18.95" customHeight="1" spans="1:14">
      <c r="A104" s="31" t="s">
        <v>1981</v>
      </c>
      <c r="B104" s="12" t="s">
        <v>1978</v>
      </c>
      <c r="C104" s="402" t="s">
        <v>1982</v>
      </c>
      <c r="D104" s="12" t="s">
        <v>1983</v>
      </c>
      <c r="E104" s="13" t="s">
        <v>1952</v>
      </c>
      <c r="F104" s="13">
        <v>0</v>
      </c>
      <c r="G104" s="14"/>
      <c r="H104" s="15" t="s">
        <v>1578</v>
      </c>
      <c r="I104" s="33" t="s">
        <v>1984</v>
      </c>
      <c r="J104" s="403" t="s">
        <v>1984</v>
      </c>
      <c r="K104" s="33" t="s">
        <v>1580</v>
      </c>
      <c r="L104" s="13" t="s">
        <v>1511</v>
      </c>
      <c r="M104" s="13">
        <v>0</v>
      </c>
      <c r="N104" s="14"/>
    </row>
    <row r="105" ht="18.95" customHeight="1" spans="1:14">
      <c r="A105" s="31" t="s">
        <v>1985</v>
      </c>
      <c r="B105" s="12" t="s">
        <v>1982</v>
      </c>
      <c r="C105" s="402" t="s">
        <v>1986</v>
      </c>
      <c r="D105" s="12" t="s">
        <v>1987</v>
      </c>
      <c r="E105" s="13" t="s">
        <v>1952</v>
      </c>
      <c r="F105" s="13">
        <v>0</v>
      </c>
      <c r="G105" s="14"/>
      <c r="H105" s="15" t="s">
        <v>1988</v>
      </c>
      <c r="I105" s="33" t="s">
        <v>1989</v>
      </c>
      <c r="J105" s="403" t="s">
        <v>1989</v>
      </c>
      <c r="K105" s="33" t="s">
        <v>1990</v>
      </c>
      <c r="L105" s="13" t="s">
        <v>1511</v>
      </c>
      <c r="M105" s="13">
        <v>0</v>
      </c>
      <c r="N105" s="14"/>
    </row>
    <row r="106" ht="18.95" customHeight="1" spans="1:14">
      <c r="A106" s="31" t="s">
        <v>1991</v>
      </c>
      <c r="B106" s="12" t="s">
        <v>1986</v>
      </c>
      <c r="C106" s="402" t="s">
        <v>1992</v>
      </c>
      <c r="D106" s="12" t="s">
        <v>1993</v>
      </c>
      <c r="E106" s="13" t="s">
        <v>1952</v>
      </c>
      <c r="F106" s="13">
        <v>0</v>
      </c>
      <c r="G106" s="14"/>
      <c r="H106" s="15" t="s">
        <v>1994</v>
      </c>
      <c r="I106" s="33" t="s">
        <v>1995</v>
      </c>
      <c r="J106" s="403" t="s">
        <v>1995</v>
      </c>
      <c r="K106" s="33" t="s">
        <v>1996</v>
      </c>
      <c r="L106" s="13" t="s">
        <v>1511</v>
      </c>
      <c r="M106" s="13">
        <v>373</v>
      </c>
      <c r="N106" s="14"/>
    </row>
    <row r="107" ht="18.95" customHeight="1" spans="1:14">
      <c r="A107" s="31" t="s">
        <v>1997</v>
      </c>
      <c r="B107" s="12" t="s">
        <v>1992</v>
      </c>
      <c r="C107" s="402" t="s">
        <v>1998</v>
      </c>
      <c r="D107" s="12" t="s">
        <v>1999</v>
      </c>
      <c r="E107" s="13" t="s">
        <v>1952</v>
      </c>
      <c r="F107" s="13">
        <v>0</v>
      </c>
      <c r="G107" s="14"/>
      <c r="H107" s="15" t="s">
        <v>1524</v>
      </c>
      <c r="I107" s="33" t="s">
        <v>2000</v>
      </c>
      <c r="J107" s="403" t="s">
        <v>2000</v>
      </c>
      <c r="K107" s="33" t="s">
        <v>1526</v>
      </c>
      <c r="L107" s="13" t="s">
        <v>1511</v>
      </c>
      <c r="M107" s="13">
        <v>307</v>
      </c>
      <c r="N107" s="14"/>
    </row>
    <row r="108" ht="18.95" customHeight="1" spans="1:14">
      <c r="A108" s="31"/>
      <c r="B108" s="402" t="s">
        <v>1958</v>
      </c>
      <c r="C108" s="402" t="s">
        <v>2001</v>
      </c>
      <c r="D108" s="12" t="s">
        <v>2002</v>
      </c>
      <c r="E108" s="13" t="s">
        <v>1952</v>
      </c>
      <c r="F108" s="13">
        <v>0</v>
      </c>
      <c r="G108" s="14"/>
      <c r="H108" s="15" t="s">
        <v>1530</v>
      </c>
      <c r="I108" s="33" t="s">
        <v>2003</v>
      </c>
      <c r="J108" s="403" t="s">
        <v>2003</v>
      </c>
      <c r="K108" s="33" t="s">
        <v>1532</v>
      </c>
      <c r="L108" s="13" t="s">
        <v>1511</v>
      </c>
      <c r="M108" s="13">
        <v>57</v>
      </c>
      <c r="N108" s="14"/>
    </row>
    <row r="109" ht="18.95" customHeight="1" spans="1:14">
      <c r="A109" s="31"/>
      <c r="B109" s="402" t="s">
        <v>1958</v>
      </c>
      <c r="C109" s="402" t="s">
        <v>2004</v>
      </c>
      <c r="D109" s="12" t="s">
        <v>2005</v>
      </c>
      <c r="E109" s="13" t="s">
        <v>1952</v>
      </c>
      <c r="F109" s="13">
        <v>0</v>
      </c>
      <c r="G109" s="14"/>
      <c r="H109" s="15" t="s">
        <v>1536</v>
      </c>
      <c r="I109" s="33" t="s">
        <v>2006</v>
      </c>
      <c r="J109" s="403" t="s">
        <v>2006</v>
      </c>
      <c r="K109" s="33" t="s">
        <v>1538</v>
      </c>
      <c r="L109" s="13" t="s">
        <v>1511</v>
      </c>
      <c r="M109" s="13">
        <v>0</v>
      </c>
      <c r="N109" s="14"/>
    </row>
    <row r="110" ht="18.95" customHeight="1" spans="1:14">
      <c r="A110" s="31" t="s">
        <v>2007</v>
      </c>
      <c r="B110" s="12" t="s">
        <v>2004</v>
      </c>
      <c r="C110" s="402" t="s">
        <v>2008</v>
      </c>
      <c r="D110" s="12" t="s">
        <v>2009</v>
      </c>
      <c r="E110" s="13" t="s">
        <v>1952</v>
      </c>
      <c r="F110" s="13">
        <v>0</v>
      </c>
      <c r="G110" s="14"/>
      <c r="H110" s="15" t="s">
        <v>2010</v>
      </c>
      <c r="I110" s="33" t="s">
        <v>2011</v>
      </c>
      <c r="J110" s="403" t="s">
        <v>2011</v>
      </c>
      <c r="K110" s="33" t="s">
        <v>2012</v>
      </c>
      <c r="L110" s="13" t="s">
        <v>1511</v>
      </c>
      <c r="M110" s="13">
        <v>0</v>
      </c>
      <c r="N110" s="14"/>
    </row>
    <row r="111" ht="18.95" customHeight="1" spans="1:14">
      <c r="A111" s="31" t="s">
        <v>2013</v>
      </c>
      <c r="B111" s="12" t="s">
        <v>2008</v>
      </c>
      <c r="C111" s="402" t="s">
        <v>2014</v>
      </c>
      <c r="D111" s="12" t="s">
        <v>2015</v>
      </c>
      <c r="E111" s="13" t="s">
        <v>1952</v>
      </c>
      <c r="F111" s="13">
        <v>13</v>
      </c>
      <c r="G111" s="14"/>
      <c r="H111" s="15" t="s">
        <v>2016</v>
      </c>
      <c r="I111" s="33" t="s">
        <v>2017</v>
      </c>
      <c r="J111" s="403" t="s">
        <v>2017</v>
      </c>
      <c r="K111" s="33" t="s">
        <v>2018</v>
      </c>
      <c r="L111" s="13" t="s">
        <v>1511</v>
      </c>
      <c r="M111" s="13">
        <v>0</v>
      </c>
      <c r="N111" s="14"/>
    </row>
    <row r="112" ht="18.95" customHeight="1" spans="1:14">
      <c r="A112" s="31"/>
      <c r="B112" s="402" t="s">
        <v>1958</v>
      </c>
      <c r="C112" s="402" t="s">
        <v>2019</v>
      </c>
      <c r="D112" s="12" t="s">
        <v>2020</v>
      </c>
      <c r="E112" s="13" t="s">
        <v>1952</v>
      </c>
      <c r="F112" s="13">
        <v>206</v>
      </c>
      <c r="G112" s="14"/>
      <c r="H112" s="15" t="s">
        <v>2021</v>
      </c>
      <c r="I112" s="33" t="s">
        <v>2022</v>
      </c>
      <c r="J112" s="403" t="s">
        <v>2022</v>
      </c>
      <c r="K112" s="33" t="s">
        <v>2023</v>
      </c>
      <c r="L112" s="13" t="s">
        <v>1511</v>
      </c>
      <c r="M112" s="13">
        <v>1</v>
      </c>
      <c r="N112" s="14"/>
    </row>
    <row r="113" ht="18.95" customHeight="1" spans="1:14">
      <c r="A113" s="31"/>
      <c r="B113" s="402" t="s">
        <v>1958</v>
      </c>
      <c r="C113" s="402" t="s">
        <v>2024</v>
      </c>
      <c r="D113" s="12" t="s">
        <v>2025</v>
      </c>
      <c r="E113" s="13" t="s">
        <v>1952</v>
      </c>
      <c r="F113" s="13">
        <v>0</v>
      </c>
      <c r="G113" s="14"/>
      <c r="H113" s="15" t="s">
        <v>2026</v>
      </c>
      <c r="I113" s="33" t="s">
        <v>2027</v>
      </c>
      <c r="J113" s="403" t="s">
        <v>2027</v>
      </c>
      <c r="K113" s="33" t="s">
        <v>2028</v>
      </c>
      <c r="L113" s="13" t="s">
        <v>1511</v>
      </c>
      <c r="M113" s="13">
        <v>0</v>
      </c>
      <c r="N113" s="14"/>
    </row>
    <row r="114" ht="18.95" customHeight="1" spans="1:14">
      <c r="A114" s="31"/>
      <c r="B114" s="402" t="s">
        <v>1958</v>
      </c>
      <c r="C114" s="402" t="s">
        <v>2029</v>
      </c>
      <c r="D114" s="12" t="s">
        <v>2030</v>
      </c>
      <c r="E114" s="13" t="s">
        <v>1952</v>
      </c>
      <c r="F114" s="13"/>
      <c r="G114" s="14"/>
      <c r="H114" s="15" t="s">
        <v>2031</v>
      </c>
      <c r="I114" s="33" t="s">
        <v>2032</v>
      </c>
      <c r="J114" s="403" t="s">
        <v>2032</v>
      </c>
      <c r="K114" s="33" t="s">
        <v>2033</v>
      </c>
      <c r="L114" s="13" t="s">
        <v>1511</v>
      </c>
      <c r="M114" s="13">
        <v>0</v>
      </c>
      <c r="N114" s="14"/>
    </row>
    <row r="115" ht="18.95" customHeight="1" spans="1:14">
      <c r="A115" s="31"/>
      <c r="B115" s="12"/>
      <c r="C115" s="402" t="s">
        <v>2034</v>
      </c>
      <c r="D115" s="12" t="s">
        <v>2035</v>
      </c>
      <c r="E115" s="13" t="s">
        <v>1952</v>
      </c>
      <c r="F115" s="13"/>
      <c r="G115" s="14"/>
      <c r="H115" s="15" t="s">
        <v>2036</v>
      </c>
      <c r="I115" s="33" t="s">
        <v>2037</v>
      </c>
      <c r="J115" s="403" t="s">
        <v>2037</v>
      </c>
      <c r="K115" s="33" t="s">
        <v>2038</v>
      </c>
      <c r="L115" s="13" t="s">
        <v>1511</v>
      </c>
      <c r="M115" s="13">
        <v>0</v>
      </c>
      <c r="N115" s="14"/>
    </row>
    <row r="116" ht="18.95" customHeight="1" spans="1:14">
      <c r="A116" s="31"/>
      <c r="B116" s="12"/>
      <c r="C116" s="402" t="s">
        <v>2039</v>
      </c>
      <c r="D116" s="12" t="s">
        <v>2040</v>
      </c>
      <c r="E116" s="13" t="s">
        <v>1952</v>
      </c>
      <c r="F116" s="13">
        <v>0</v>
      </c>
      <c r="G116" s="14"/>
      <c r="H116" s="15" t="s">
        <v>2041</v>
      </c>
      <c r="I116" s="33" t="s">
        <v>2042</v>
      </c>
      <c r="J116" s="403" t="s">
        <v>2042</v>
      </c>
      <c r="K116" s="33" t="s">
        <v>2043</v>
      </c>
      <c r="L116" s="13" t="s">
        <v>1511</v>
      </c>
      <c r="M116" s="13">
        <v>0</v>
      </c>
      <c r="N116" s="14"/>
    </row>
    <row r="117" ht="18.95" customHeight="1" spans="1:14">
      <c r="A117" s="31" t="s">
        <v>2044</v>
      </c>
      <c r="B117" s="12" t="s">
        <v>2039</v>
      </c>
      <c r="C117" s="402" t="s">
        <v>2045</v>
      </c>
      <c r="D117" s="12" t="s">
        <v>2046</v>
      </c>
      <c r="E117" s="13" t="s">
        <v>1952</v>
      </c>
      <c r="F117" s="13">
        <v>176</v>
      </c>
      <c r="G117" s="14"/>
      <c r="H117" s="15" t="s">
        <v>2047</v>
      </c>
      <c r="I117" s="33" t="s">
        <v>2048</v>
      </c>
      <c r="J117" s="403" t="s">
        <v>2048</v>
      </c>
      <c r="K117" s="33" t="s">
        <v>2049</v>
      </c>
      <c r="L117" s="13" t="s">
        <v>1511</v>
      </c>
      <c r="M117" s="13">
        <v>8</v>
      </c>
      <c r="N117" s="14"/>
    </row>
    <row r="118" ht="18.95" customHeight="1" spans="1:14">
      <c r="A118" s="31"/>
      <c r="B118" s="402" t="s">
        <v>1958</v>
      </c>
      <c r="C118" s="402" t="s">
        <v>2050</v>
      </c>
      <c r="D118" s="12" t="s">
        <v>2051</v>
      </c>
      <c r="E118" s="13" t="s">
        <v>1952</v>
      </c>
      <c r="F118" s="13">
        <v>18</v>
      </c>
      <c r="G118" s="14"/>
      <c r="H118" s="15" t="s">
        <v>2052</v>
      </c>
      <c r="I118" s="33" t="s">
        <v>2053</v>
      </c>
      <c r="J118" s="403" t="s">
        <v>2053</v>
      </c>
      <c r="K118" s="33" t="s">
        <v>2054</v>
      </c>
      <c r="L118" s="13" t="s">
        <v>1511</v>
      </c>
      <c r="M118" s="13">
        <v>0</v>
      </c>
      <c r="N118" s="14"/>
    </row>
    <row r="119" ht="18.95" customHeight="1" spans="1:14">
      <c r="A119" s="31" t="s">
        <v>2055</v>
      </c>
      <c r="B119" s="12" t="s">
        <v>2050</v>
      </c>
      <c r="C119" s="402" t="s">
        <v>2056</v>
      </c>
      <c r="D119" s="12" t="s">
        <v>2057</v>
      </c>
      <c r="E119" s="13" t="s">
        <v>1952</v>
      </c>
      <c r="F119" s="13">
        <v>0</v>
      </c>
      <c r="G119" s="14"/>
      <c r="H119" s="15" t="s">
        <v>1578</v>
      </c>
      <c r="I119" s="33" t="s">
        <v>2058</v>
      </c>
      <c r="J119" s="403" t="s">
        <v>2058</v>
      </c>
      <c r="K119" s="33" t="s">
        <v>1580</v>
      </c>
      <c r="L119" s="13" t="s">
        <v>1511</v>
      </c>
      <c r="M119" s="13">
        <v>0</v>
      </c>
      <c r="N119" s="14"/>
    </row>
    <row r="120" ht="18.95" customHeight="1" spans="1:14">
      <c r="A120" s="31" t="s">
        <v>2059</v>
      </c>
      <c r="B120" s="12" t="s">
        <v>2056</v>
      </c>
      <c r="C120" s="402" t="s">
        <v>2060</v>
      </c>
      <c r="D120" s="12" t="s">
        <v>2061</v>
      </c>
      <c r="E120" s="13" t="s">
        <v>1952</v>
      </c>
      <c r="F120" s="13">
        <v>0</v>
      </c>
      <c r="G120" s="14"/>
      <c r="H120" s="15" t="s">
        <v>2062</v>
      </c>
      <c r="I120" s="33" t="s">
        <v>2063</v>
      </c>
      <c r="J120" s="403" t="s">
        <v>2063</v>
      </c>
      <c r="K120" s="33" t="s">
        <v>2064</v>
      </c>
      <c r="L120" s="13" t="s">
        <v>1511</v>
      </c>
      <c r="M120" s="13">
        <v>0</v>
      </c>
      <c r="N120" s="14"/>
    </row>
    <row r="121" ht="18.95" customHeight="1" spans="1:14">
      <c r="A121" s="31" t="s">
        <v>2065</v>
      </c>
      <c r="B121" s="12" t="s">
        <v>2060</v>
      </c>
      <c r="C121" s="402" t="s">
        <v>2066</v>
      </c>
      <c r="D121" s="12" t="s">
        <v>2067</v>
      </c>
      <c r="E121" s="13" t="s">
        <v>1952</v>
      </c>
      <c r="F121" s="13">
        <v>18</v>
      </c>
      <c r="G121" s="14"/>
      <c r="H121" s="15" t="s">
        <v>2068</v>
      </c>
      <c r="I121" s="33" t="s">
        <v>2069</v>
      </c>
      <c r="J121" s="403" t="s">
        <v>2069</v>
      </c>
      <c r="K121" s="33" t="s">
        <v>2070</v>
      </c>
      <c r="L121" s="13" t="s">
        <v>1511</v>
      </c>
      <c r="M121" s="13">
        <v>437</v>
      </c>
      <c r="N121" s="14"/>
    </row>
    <row r="122" ht="18.95" customHeight="1" spans="1:14">
      <c r="A122" s="31" t="s">
        <v>2071</v>
      </c>
      <c r="B122" s="12" t="s">
        <v>2066</v>
      </c>
      <c r="C122" s="402" t="s">
        <v>2072</v>
      </c>
      <c r="D122" s="12" t="s">
        <v>2073</v>
      </c>
      <c r="E122" s="13" t="s">
        <v>1952</v>
      </c>
      <c r="F122" s="13">
        <v>0</v>
      </c>
      <c r="G122" s="14"/>
      <c r="H122" s="15" t="s">
        <v>1524</v>
      </c>
      <c r="I122" s="33" t="s">
        <v>2074</v>
      </c>
      <c r="J122" s="403" t="s">
        <v>2074</v>
      </c>
      <c r="K122" s="33" t="s">
        <v>1526</v>
      </c>
      <c r="L122" s="13" t="s">
        <v>1511</v>
      </c>
      <c r="M122" s="13">
        <v>336</v>
      </c>
      <c r="N122" s="14"/>
    </row>
    <row r="123" ht="18.95" customHeight="1" spans="1:14">
      <c r="A123" s="31" t="s">
        <v>2075</v>
      </c>
      <c r="B123" s="12" t="s">
        <v>2072</v>
      </c>
      <c r="C123" s="402" t="s">
        <v>2076</v>
      </c>
      <c r="D123" s="12" t="s">
        <v>2077</v>
      </c>
      <c r="E123" s="13" t="s">
        <v>1952</v>
      </c>
      <c r="F123" s="13">
        <v>0</v>
      </c>
      <c r="G123" s="14"/>
      <c r="H123" s="15" t="s">
        <v>1530</v>
      </c>
      <c r="I123" s="33" t="s">
        <v>2078</v>
      </c>
      <c r="J123" s="403" t="s">
        <v>2078</v>
      </c>
      <c r="K123" s="33" t="s">
        <v>1532</v>
      </c>
      <c r="L123" s="13" t="s">
        <v>1511</v>
      </c>
      <c r="M123" s="13">
        <v>101</v>
      </c>
      <c r="N123" s="14"/>
    </row>
    <row r="124" ht="18.95" customHeight="1" spans="1:14">
      <c r="A124" s="31" t="s">
        <v>2079</v>
      </c>
      <c r="B124" s="12" t="s">
        <v>2076</v>
      </c>
      <c r="C124" s="402" t="s">
        <v>2080</v>
      </c>
      <c r="D124" s="12" t="s">
        <v>2081</v>
      </c>
      <c r="E124" s="13" t="s">
        <v>1952</v>
      </c>
      <c r="F124" s="13">
        <v>0</v>
      </c>
      <c r="G124" s="14"/>
      <c r="H124" s="15" t="s">
        <v>1536</v>
      </c>
      <c r="I124" s="33" t="s">
        <v>2082</v>
      </c>
      <c r="J124" s="403" t="s">
        <v>2082</v>
      </c>
      <c r="K124" s="33" t="s">
        <v>1538</v>
      </c>
      <c r="L124" s="13" t="s">
        <v>1511</v>
      </c>
      <c r="M124" s="13">
        <v>0</v>
      </c>
      <c r="N124" s="14"/>
    </row>
    <row r="125" ht="18.95" customHeight="1" spans="1:14">
      <c r="A125" s="31" t="s">
        <v>2083</v>
      </c>
      <c r="B125" s="12" t="s">
        <v>2080</v>
      </c>
      <c r="C125" s="402" t="s">
        <v>2084</v>
      </c>
      <c r="D125" s="12" t="s">
        <v>2085</v>
      </c>
      <c r="E125" s="13" t="s">
        <v>1952</v>
      </c>
      <c r="F125" s="13">
        <v>0</v>
      </c>
      <c r="G125" s="14"/>
      <c r="H125" s="15" t="s">
        <v>2086</v>
      </c>
      <c r="I125" s="33" t="s">
        <v>2087</v>
      </c>
      <c r="J125" s="403" t="s">
        <v>2087</v>
      </c>
      <c r="K125" s="33" t="s">
        <v>2088</v>
      </c>
      <c r="L125" s="13" t="s">
        <v>1511</v>
      </c>
      <c r="M125" s="13">
        <v>0</v>
      </c>
      <c r="N125" s="14"/>
    </row>
    <row r="126" ht="18.95" customHeight="1" spans="1:14">
      <c r="A126" s="31" t="s">
        <v>2089</v>
      </c>
      <c r="B126" s="12" t="s">
        <v>2084</v>
      </c>
      <c r="C126" s="402" t="s">
        <v>2090</v>
      </c>
      <c r="D126" s="12" t="s">
        <v>2091</v>
      </c>
      <c r="E126" s="13" t="s">
        <v>1952</v>
      </c>
      <c r="F126" s="13">
        <v>46</v>
      </c>
      <c r="G126" s="14"/>
      <c r="H126" s="15" t="s">
        <v>2092</v>
      </c>
      <c r="I126" s="33" t="s">
        <v>2093</v>
      </c>
      <c r="J126" s="403" t="s">
        <v>2093</v>
      </c>
      <c r="K126" s="33" t="s">
        <v>2094</v>
      </c>
      <c r="L126" s="13" t="s">
        <v>1511</v>
      </c>
      <c r="M126" s="13">
        <v>0</v>
      </c>
      <c r="N126" s="14"/>
    </row>
    <row r="127" ht="18.95" customHeight="1" spans="1:14">
      <c r="A127" s="31" t="s">
        <v>2095</v>
      </c>
      <c r="B127" s="12" t="s">
        <v>2090</v>
      </c>
      <c r="C127" s="402" t="s">
        <v>2096</v>
      </c>
      <c r="D127" s="12" t="s">
        <v>2097</v>
      </c>
      <c r="E127" s="13" t="s">
        <v>1952</v>
      </c>
      <c r="F127" s="13">
        <v>96</v>
      </c>
      <c r="G127" s="14"/>
      <c r="H127" s="15" t="s">
        <v>2098</v>
      </c>
      <c r="I127" s="33" t="s">
        <v>2099</v>
      </c>
      <c r="J127" s="403" t="s">
        <v>2099</v>
      </c>
      <c r="K127" s="33" t="s">
        <v>2100</v>
      </c>
      <c r="L127" s="13" t="s">
        <v>1511</v>
      </c>
      <c r="M127" s="13">
        <v>0</v>
      </c>
      <c r="N127" s="14"/>
    </row>
    <row r="128" ht="18.95" customHeight="1" spans="1:14">
      <c r="A128" s="31" t="s">
        <v>2101</v>
      </c>
      <c r="B128" s="12" t="s">
        <v>2096</v>
      </c>
      <c r="C128" s="402" t="s">
        <v>2102</v>
      </c>
      <c r="D128" s="12" t="s">
        <v>2103</v>
      </c>
      <c r="E128" s="13" t="s">
        <v>1952</v>
      </c>
      <c r="F128" s="13">
        <v>21750</v>
      </c>
      <c r="G128" s="14"/>
      <c r="H128" s="15" t="s">
        <v>1578</v>
      </c>
      <c r="I128" s="33" t="s">
        <v>2104</v>
      </c>
      <c r="J128" s="403" t="s">
        <v>2104</v>
      </c>
      <c r="K128" s="33" t="s">
        <v>1580</v>
      </c>
      <c r="L128" s="13" t="s">
        <v>1511</v>
      </c>
      <c r="M128" s="13">
        <v>0</v>
      </c>
      <c r="N128" s="14"/>
    </row>
    <row r="129" ht="18.95" customHeight="1" spans="1:14">
      <c r="A129" s="31" t="s">
        <v>2105</v>
      </c>
      <c r="B129" s="12" t="s">
        <v>2102</v>
      </c>
      <c r="C129" s="402" t="s">
        <v>2106</v>
      </c>
      <c r="D129" s="12" t="s">
        <v>2107</v>
      </c>
      <c r="E129" s="13" t="s">
        <v>1952</v>
      </c>
      <c r="F129" s="13">
        <v>19601</v>
      </c>
      <c r="G129" s="14"/>
      <c r="H129" s="15" t="s">
        <v>2108</v>
      </c>
      <c r="I129" s="33" t="s">
        <v>2109</v>
      </c>
      <c r="J129" s="403" t="s">
        <v>2109</v>
      </c>
      <c r="K129" s="33" t="s">
        <v>2110</v>
      </c>
      <c r="L129" s="13" t="s">
        <v>1511</v>
      </c>
      <c r="M129" s="13">
        <v>0</v>
      </c>
      <c r="N129" s="14"/>
    </row>
    <row r="130" ht="18.95" customHeight="1" spans="1:14">
      <c r="A130" s="31" t="s">
        <v>2111</v>
      </c>
      <c r="B130" s="12" t="s">
        <v>2106</v>
      </c>
      <c r="C130" s="402" t="s">
        <v>2112</v>
      </c>
      <c r="D130" s="12" t="s">
        <v>2113</v>
      </c>
      <c r="E130" s="13" t="s">
        <v>1952</v>
      </c>
      <c r="F130" s="13">
        <v>0</v>
      </c>
      <c r="G130" s="14"/>
      <c r="H130" s="15"/>
      <c r="I130" s="33"/>
      <c r="J130" s="403" t="s">
        <v>2114</v>
      </c>
      <c r="K130" s="33" t="s">
        <v>2115</v>
      </c>
      <c r="L130" s="13" t="s">
        <v>1511</v>
      </c>
      <c r="M130" s="13"/>
      <c r="N130" s="14"/>
    </row>
    <row r="131" ht="18.95" customHeight="1" spans="1:14">
      <c r="A131" s="31" t="s">
        <v>2116</v>
      </c>
      <c r="B131" s="12" t="s">
        <v>2112</v>
      </c>
      <c r="C131" s="402" t="s">
        <v>2117</v>
      </c>
      <c r="D131" s="12" t="s">
        <v>2118</v>
      </c>
      <c r="E131" s="13" t="s">
        <v>1952</v>
      </c>
      <c r="F131" s="13">
        <v>0</v>
      </c>
      <c r="G131" s="14"/>
      <c r="H131" s="15"/>
      <c r="I131" s="403" t="s">
        <v>2119</v>
      </c>
      <c r="J131" s="403" t="s">
        <v>2120</v>
      </c>
      <c r="K131" s="33" t="s">
        <v>1526</v>
      </c>
      <c r="L131" s="13" t="s">
        <v>1511</v>
      </c>
      <c r="M131" s="13"/>
      <c r="N131" s="14"/>
    </row>
    <row r="132" ht="18.95" customHeight="1" spans="1:14">
      <c r="A132" s="31" t="s">
        <v>2121</v>
      </c>
      <c r="B132" s="12" t="s">
        <v>2117</v>
      </c>
      <c r="C132" s="402" t="s">
        <v>2122</v>
      </c>
      <c r="D132" s="12" t="s">
        <v>2123</v>
      </c>
      <c r="E132" s="13" t="s">
        <v>1952</v>
      </c>
      <c r="F132" s="13">
        <v>438</v>
      </c>
      <c r="G132" s="14"/>
      <c r="H132" s="15"/>
      <c r="I132" s="403" t="s">
        <v>2119</v>
      </c>
      <c r="J132" s="403" t="s">
        <v>2124</v>
      </c>
      <c r="K132" s="33" t="s">
        <v>1532</v>
      </c>
      <c r="L132" s="13" t="s">
        <v>1511</v>
      </c>
      <c r="M132" s="13"/>
      <c r="N132" s="14"/>
    </row>
    <row r="133" ht="18.95" customHeight="1" spans="1:14">
      <c r="A133" s="31"/>
      <c r="B133" s="402" t="s">
        <v>1958</v>
      </c>
      <c r="C133" s="402" t="s">
        <v>2125</v>
      </c>
      <c r="D133" s="12" t="s">
        <v>2126</v>
      </c>
      <c r="E133" s="13" t="s">
        <v>1952</v>
      </c>
      <c r="F133" s="13">
        <v>328</v>
      </c>
      <c r="G133" s="14"/>
      <c r="H133" s="15"/>
      <c r="I133" s="403" t="s">
        <v>2119</v>
      </c>
      <c r="J133" s="403" t="s">
        <v>2127</v>
      </c>
      <c r="K133" s="33" t="s">
        <v>1538</v>
      </c>
      <c r="L133" s="13" t="s">
        <v>1511</v>
      </c>
      <c r="M133" s="13"/>
      <c r="N133" s="14"/>
    </row>
    <row r="134" ht="18.95" customHeight="1" spans="1:14">
      <c r="A134" s="31"/>
      <c r="B134" s="402" t="s">
        <v>1958</v>
      </c>
      <c r="C134" s="402" t="s">
        <v>2128</v>
      </c>
      <c r="D134" s="12" t="s">
        <v>2129</v>
      </c>
      <c r="E134" s="13" t="s">
        <v>1952</v>
      </c>
      <c r="F134" s="13">
        <v>0</v>
      </c>
      <c r="G134" s="14"/>
      <c r="H134" s="15"/>
      <c r="I134" s="403" t="s">
        <v>2119</v>
      </c>
      <c r="J134" s="403" t="s">
        <v>2130</v>
      </c>
      <c r="K134" s="33" t="s">
        <v>2131</v>
      </c>
      <c r="L134" s="13" t="s">
        <v>1511</v>
      </c>
      <c r="M134" s="13"/>
      <c r="N134" s="14"/>
    </row>
    <row r="135" ht="18.95" customHeight="1" spans="1:14">
      <c r="A135" s="31" t="s">
        <v>2132</v>
      </c>
      <c r="B135" s="12" t="s">
        <v>2128</v>
      </c>
      <c r="C135" s="402" t="s">
        <v>2133</v>
      </c>
      <c r="D135" s="12" t="s">
        <v>2134</v>
      </c>
      <c r="E135" s="13" t="s">
        <v>1952</v>
      </c>
      <c r="F135" s="13">
        <v>1383</v>
      </c>
      <c r="G135" s="38"/>
      <c r="H135" s="15"/>
      <c r="I135" s="403" t="s">
        <v>2119</v>
      </c>
      <c r="J135" s="403" t="s">
        <v>2135</v>
      </c>
      <c r="K135" s="33" t="s">
        <v>2136</v>
      </c>
      <c r="L135" s="13" t="s">
        <v>1511</v>
      </c>
      <c r="M135" s="13"/>
      <c r="N135" s="14"/>
    </row>
    <row r="136" ht="18.95" customHeight="1" spans="1:14">
      <c r="A136" s="31" t="s">
        <v>2137</v>
      </c>
      <c r="B136" s="12" t="s">
        <v>2133</v>
      </c>
      <c r="C136" s="402" t="s">
        <v>2138</v>
      </c>
      <c r="D136" s="12" t="s">
        <v>2139</v>
      </c>
      <c r="E136" s="13" t="s">
        <v>1952</v>
      </c>
      <c r="F136" s="39">
        <v>0</v>
      </c>
      <c r="G136" s="14"/>
      <c r="H136" s="15"/>
      <c r="I136" s="403" t="s">
        <v>2119</v>
      </c>
      <c r="J136" s="403" t="s">
        <v>2140</v>
      </c>
      <c r="K136" s="33" t="s">
        <v>2141</v>
      </c>
      <c r="L136" s="13" t="s">
        <v>1511</v>
      </c>
      <c r="M136" s="13"/>
      <c r="N136" s="14"/>
    </row>
    <row r="137" ht="18.95" customHeight="1" spans="1:14">
      <c r="A137" s="31"/>
      <c r="B137" s="402" t="s">
        <v>1958</v>
      </c>
      <c r="C137" s="402" t="s">
        <v>2142</v>
      </c>
      <c r="D137" s="12" t="s">
        <v>2143</v>
      </c>
      <c r="E137" s="13" t="s">
        <v>1952</v>
      </c>
      <c r="F137" s="16">
        <v>0</v>
      </c>
      <c r="G137" s="14"/>
      <c r="H137" s="15"/>
      <c r="I137" s="403" t="s">
        <v>2119</v>
      </c>
      <c r="J137" s="403" t="s">
        <v>2144</v>
      </c>
      <c r="K137" s="46" t="s">
        <v>2145</v>
      </c>
      <c r="L137" s="13" t="s">
        <v>1511</v>
      </c>
      <c r="M137" s="13"/>
      <c r="N137" s="14"/>
    </row>
    <row r="138" ht="18.95" customHeight="1" spans="1:14">
      <c r="A138" s="31" t="s">
        <v>2146</v>
      </c>
      <c r="B138" s="12" t="s">
        <v>2142</v>
      </c>
      <c r="C138" s="402" t="s">
        <v>2147</v>
      </c>
      <c r="D138" s="12" t="s">
        <v>2148</v>
      </c>
      <c r="E138" s="13" t="s">
        <v>1952</v>
      </c>
      <c r="F138" s="16">
        <v>0</v>
      </c>
      <c r="G138" s="14"/>
      <c r="H138" s="15"/>
      <c r="I138" s="403" t="s">
        <v>2119</v>
      </c>
      <c r="J138" s="403" t="s">
        <v>2149</v>
      </c>
      <c r="K138" s="33" t="s">
        <v>2150</v>
      </c>
      <c r="L138" s="13" t="s">
        <v>1511</v>
      </c>
      <c r="M138" s="13"/>
      <c r="N138" s="14"/>
    </row>
    <row r="139" ht="18.95" customHeight="1" spans="1:14">
      <c r="A139" s="31" t="s">
        <v>2151</v>
      </c>
      <c r="B139" s="12" t="s">
        <v>2147</v>
      </c>
      <c r="C139" s="402" t="s">
        <v>2152</v>
      </c>
      <c r="D139" s="12" t="s">
        <v>2153</v>
      </c>
      <c r="E139" s="13" t="s">
        <v>1952</v>
      </c>
      <c r="F139" s="16">
        <v>0</v>
      </c>
      <c r="G139" s="14"/>
      <c r="H139" s="15"/>
      <c r="I139" s="403" t="s">
        <v>2119</v>
      </c>
      <c r="J139" s="403" t="s">
        <v>2154</v>
      </c>
      <c r="K139" s="33" t="s">
        <v>2155</v>
      </c>
      <c r="L139" s="13" t="s">
        <v>1511</v>
      </c>
      <c r="M139" s="13"/>
      <c r="N139" s="14"/>
    </row>
    <row r="140" ht="18.95" customHeight="1" spans="1:14">
      <c r="A140" s="31" t="s">
        <v>2156</v>
      </c>
      <c r="B140" s="12" t="s">
        <v>2152</v>
      </c>
      <c r="C140" s="402" t="s">
        <v>2157</v>
      </c>
      <c r="D140" s="12" t="s">
        <v>2158</v>
      </c>
      <c r="E140" s="13" t="s">
        <v>1952</v>
      </c>
      <c r="F140" s="16">
        <v>0</v>
      </c>
      <c r="G140" s="14"/>
      <c r="H140" s="15"/>
      <c r="I140" s="403" t="s">
        <v>2119</v>
      </c>
      <c r="J140" s="403" t="s">
        <v>2159</v>
      </c>
      <c r="K140" s="33" t="s">
        <v>2160</v>
      </c>
      <c r="L140" s="13" t="s">
        <v>1511</v>
      </c>
      <c r="M140" s="13"/>
      <c r="N140" s="14"/>
    </row>
    <row r="141" ht="18.95" customHeight="1" spans="1:14">
      <c r="A141" s="31" t="s">
        <v>2161</v>
      </c>
      <c r="B141" s="12" t="s">
        <v>2157</v>
      </c>
      <c r="C141" s="402" t="s">
        <v>2162</v>
      </c>
      <c r="D141" s="12" t="s">
        <v>2163</v>
      </c>
      <c r="E141" s="13" t="s">
        <v>1952</v>
      </c>
      <c r="F141" s="16">
        <v>0</v>
      </c>
      <c r="G141" s="14"/>
      <c r="H141" s="15"/>
      <c r="I141" s="403" t="s">
        <v>2119</v>
      </c>
      <c r="J141" s="403" t="s">
        <v>2164</v>
      </c>
      <c r="K141" s="33" t="s">
        <v>2165</v>
      </c>
      <c r="L141" s="13" t="s">
        <v>1511</v>
      </c>
      <c r="M141" s="13"/>
      <c r="N141" s="14"/>
    </row>
    <row r="142" ht="18.95" customHeight="1" spans="1:14">
      <c r="A142" s="31" t="s">
        <v>2166</v>
      </c>
      <c r="B142" s="12" t="s">
        <v>2162</v>
      </c>
      <c r="C142" s="402" t="s">
        <v>2167</v>
      </c>
      <c r="D142" s="12" t="s">
        <v>2168</v>
      </c>
      <c r="E142" s="13" t="s">
        <v>1952</v>
      </c>
      <c r="F142" s="16">
        <v>0</v>
      </c>
      <c r="G142" s="14"/>
      <c r="H142" s="15"/>
      <c r="I142" s="403" t="s">
        <v>2119</v>
      </c>
      <c r="J142" s="403" t="s">
        <v>2169</v>
      </c>
      <c r="K142" s="33" t="s">
        <v>2170</v>
      </c>
      <c r="L142" s="13" t="s">
        <v>1511</v>
      </c>
      <c r="M142" s="13"/>
      <c r="N142" s="14"/>
    </row>
    <row r="143" ht="18.95" customHeight="1" spans="1:14">
      <c r="A143" s="31" t="s">
        <v>2171</v>
      </c>
      <c r="B143" s="12" t="s">
        <v>2167</v>
      </c>
      <c r="C143" s="402" t="s">
        <v>2172</v>
      </c>
      <c r="D143" s="12" t="s">
        <v>2173</v>
      </c>
      <c r="E143" s="13" t="s">
        <v>1952</v>
      </c>
      <c r="F143" s="16">
        <v>0</v>
      </c>
      <c r="G143" s="14"/>
      <c r="H143" s="15"/>
      <c r="I143" s="403" t="s">
        <v>2119</v>
      </c>
      <c r="J143" s="403" t="s">
        <v>2174</v>
      </c>
      <c r="K143" s="33" t="s">
        <v>2175</v>
      </c>
      <c r="L143" s="13" t="s">
        <v>1511</v>
      </c>
      <c r="M143" s="13"/>
      <c r="N143" s="14"/>
    </row>
    <row r="144" ht="18.95" customHeight="1" spans="1:14">
      <c r="A144" s="31" t="s">
        <v>2176</v>
      </c>
      <c r="B144" s="12" t="s">
        <v>2172</v>
      </c>
      <c r="C144" s="402" t="s">
        <v>2177</v>
      </c>
      <c r="D144" s="12" t="s">
        <v>2178</v>
      </c>
      <c r="E144" s="13" t="s">
        <v>1952</v>
      </c>
      <c r="F144" s="16">
        <v>0</v>
      </c>
      <c r="G144" s="14"/>
      <c r="H144" s="15"/>
      <c r="I144" s="403" t="s">
        <v>2119</v>
      </c>
      <c r="J144" s="403" t="s">
        <v>2179</v>
      </c>
      <c r="K144" s="33" t="s">
        <v>2180</v>
      </c>
      <c r="L144" s="13" t="s">
        <v>1511</v>
      </c>
      <c r="M144" s="13"/>
      <c r="N144" s="14"/>
    </row>
    <row r="145" ht="18.95" customHeight="1" spans="1:14">
      <c r="A145" s="31" t="s">
        <v>2181</v>
      </c>
      <c r="B145" s="12" t="s">
        <v>2177</v>
      </c>
      <c r="C145" s="402" t="s">
        <v>2182</v>
      </c>
      <c r="D145" s="12" t="s">
        <v>2183</v>
      </c>
      <c r="E145" s="13" t="s">
        <v>1952</v>
      </c>
      <c r="F145" s="16">
        <v>0</v>
      </c>
      <c r="G145" s="14"/>
      <c r="H145" s="15"/>
      <c r="I145" s="403" t="s">
        <v>2119</v>
      </c>
      <c r="J145" s="403" t="s">
        <v>2184</v>
      </c>
      <c r="K145" s="33" t="s">
        <v>2185</v>
      </c>
      <c r="L145" s="13" t="s">
        <v>1511</v>
      </c>
      <c r="M145" s="13"/>
      <c r="N145" s="14"/>
    </row>
    <row r="146" ht="18.95" customHeight="1" spans="1:14">
      <c r="A146" s="31" t="s">
        <v>2186</v>
      </c>
      <c r="B146" s="12" t="s">
        <v>2182</v>
      </c>
      <c r="C146" s="402" t="s">
        <v>2187</v>
      </c>
      <c r="D146" s="12" t="s">
        <v>2188</v>
      </c>
      <c r="E146" s="13" t="s">
        <v>1952</v>
      </c>
      <c r="F146" s="16">
        <v>0</v>
      </c>
      <c r="G146" s="14"/>
      <c r="H146" s="15"/>
      <c r="I146" s="403" t="s">
        <v>2119</v>
      </c>
      <c r="J146" s="403" t="s">
        <v>2189</v>
      </c>
      <c r="K146" s="33" t="s">
        <v>2190</v>
      </c>
      <c r="L146" s="13" t="s">
        <v>1511</v>
      </c>
      <c r="M146" s="13"/>
      <c r="N146" s="14"/>
    </row>
    <row r="147" ht="18.95" customHeight="1" spans="1:14">
      <c r="A147" s="31" t="s">
        <v>2191</v>
      </c>
      <c r="B147" s="12" t="s">
        <v>2187</v>
      </c>
      <c r="C147" s="402" t="s">
        <v>2192</v>
      </c>
      <c r="D147" s="12" t="s">
        <v>2193</v>
      </c>
      <c r="E147" s="13" t="s">
        <v>1952</v>
      </c>
      <c r="F147" s="16">
        <v>0</v>
      </c>
      <c r="G147" s="14"/>
      <c r="H147" s="15" t="s">
        <v>2194</v>
      </c>
      <c r="I147" s="33" t="s">
        <v>2195</v>
      </c>
      <c r="J147" s="403" t="s">
        <v>2195</v>
      </c>
      <c r="K147" s="33" t="s">
        <v>2196</v>
      </c>
      <c r="L147" s="13" t="s">
        <v>1511</v>
      </c>
      <c r="M147" s="13">
        <v>305</v>
      </c>
      <c r="N147" s="14"/>
    </row>
    <row r="148" ht="18.95" customHeight="1" spans="1:14">
      <c r="A148" s="31" t="s">
        <v>2197</v>
      </c>
      <c r="B148" s="12" t="s">
        <v>2192</v>
      </c>
      <c r="C148" s="402" t="s">
        <v>2198</v>
      </c>
      <c r="D148" s="12" t="s">
        <v>2199</v>
      </c>
      <c r="E148" s="13" t="s">
        <v>1952</v>
      </c>
      <c r="F148" s="16">
        <v>0</v>
      </c>
      <c r="G148" s="14"/>
      <c r="H148" s="15" t="s">
        <v>1524</v>
      </c>
      <c r="I148" s="33" t="s">
        <v>2200</v>
      </c>
      <c r="J148" s="403" t="s">
        <v>2200</v>
      </c>
      <c r="K148" s="33" t="s">
        <v>1526</v>
      </c>
      <c r="L148" s="13" t="s">
        <v>1511</v>
      </c>
      <c r="M148" s="13">
        <v>93</v>
      </c>
      <c r="N148" s="14"/>
    </row>
    <row r="149" ht="18.95" customHeight="1" spans="1:14">
      <c r="A149" s="31" t="s">
        <v>2201</v>
      </c>
      <c r="B149" s="402" t="s">
        <v>2198</v>
      </c>
      <c r="C149" s="402" t="s">
        <v>2202</v>
      </c>
      <c r="D149" s="12" t="s">
        <v>2203</v>
      </c>
      <c r="E149" s="13" t="s">
        <v>1952</v>
      </c>
      <c r="F149" s="16">
        <v>0</v>
      </c>
      <c r="G149" s="14"/>
      <c r="H149" s="15" t="s">
        <v>1530</v>
      </c>
      <c r="I149" s="33" t="s">
        <v>2204</v>
      </c>
      <c r="J149" s="403" t="s">
        <v>2204</v>
      </c>
      <c r="K149" s="33" t="s">
        <v>1532</v>
      </c>
      <c r="L149" s="13" t="s">
        <v>1511</v>
      </c>
      <c r="M149" s="13">
        <v>176</v>
      </c>
      <c r="N149" s="14"/>
    </row>
    <row r="150" ht="18.95" customHeight="1" spans="1:14">
      <c r="A150" s="31" t="s">
        <v>2205</v>
      </c>
      <c r="B150" s="12" t="s">
        <v>2202</v>
      </c>
      <c r="C150" s="402" t="s">
        <v>1958</v>
      </c>
      <c r="D150" s="12" t="s">
        <v>2206</v>
      </c>
      <c r="E150" s="13" t="s">
        <v>1952</v>
      </c>
      <c r="F150" s="16">
        <v>0</v>
      </c>
      <c r="G150" s="14"/>
      <c r="H150" s="15" t="s">
        <v>1536</v>
      </c>
      <c r="I150" s="33" t="s">
        <v>2207</v>
      </c>
      <c r="J150" s="403" t="s">
        <v>2207</v>
      </c>
      <c r="K150" s="33" t="s">
        <v>1538</v>
      </c>
      <c r="L150" s="13" t="s">
        <v>1511</v>
      </c>
      <c r="M150" s="13">
        <v>0</v>
      </c>
      <c r="N150" s="14"/>
    </row>
    <row r="151" ht="18.95" customHeight="1" spans="1:14">
      <c r="A151" s="31" t="s">
        <v>2208</v>
      </c>
      <c r="B151" s="31">
        <v>1030199</v>
      </c>
      <c r="C151" s="406" t="s">
        <v>1645</v>
      </c>
      <c r="D151" s="31" t="s">
        <v>31</v>
      </c>
      <c r="E151" s="13" t="s">
        <v>1952</v>
      </c>
      <c r="F151" s="16"/>
      <c r="G151" s="14"/>
      <c r="H151" s="15" t="s">
        <v>2209</v>
      </c>
      <c r="I151" s="33" t="s">
        <v>2210</v>
      </c>
      <c r="J151" s="403" t="s">
        <v>2210</v>
      </c>
      <c r="K151" s="33" t="s">
        <v>2211</v>
      </c>
      <c r="L151" s="13" t="s">
        <v>1511</v>
      </c>
      <c r="M151" s="13">
        <v>0</v>
      </c>
      <c r="N151" s="14"/>
    </row>
    <row r="152" ht="18.95" customHeight="1" spans="1:14">
      <c r="A152" s="22" t="s">
        <v>31</v>
      </c>
      <c r="B152" s="40" t="s">
        <v>1645</v>
      </c>
      <c r="C152" s="407" t="s">
        <v>2212</v>
      </c>
      <c r="D152" s="40" t="s">
        <v>2213</v>
      </c>
      <c r="E152" s="13" t="s">
        <v>1952</v>
      </c>
      <c r="F152" s="16"/>
      <c r="G152" s="14"/>
      <c r="H152" s="15" t="s">
        <v>2214</v>
      </c>
      <c r="I152" s="33" t="s">
        <v>2215</v>
      </c>
      <c r="J152" s="403" t="s">
        <v>2215</v>
      </c>
      <c r="K152" s="33" t="s">
        <v>2216</v>
      </c>
      <c r="L152" s="13" t="s">
        <v>1511</v>
      </c>
      <c r="M152" s="13">
        <v>0</v>
      </c>
      <c r="N152" s="14"/>
    </row>
    <row r="153" ht="18.95" customHeight="1" spans="1:14">
      <c r="A153" s="12" t="s">
        <v>2217</v>
      </c>
      <c r="B153" s="40" t="s">
        <v>2212</v>
      </c>
      <c r="C153" s="407" t="s">
        <v>2218</v>
      </c>
      <c r="D153" s="40" t="s">
        <v>2219</v>
      </c>
      <c r="E153" s="13" t="s">
        <v>1952</v>
      </c>
      <c r="F153" s="16">
        <v>8446</v>
      </c>
      <c r="G153" s="14"/>
      <c r="H153" s="41" t="s">
        <v>2220</v>
      </c>
      <c r="I153" s="33" t="s">
        <v>2221</v>
      </c>
      <c r="J153" s="403" t="s">
        <v>2221</v>
      </c>
      <c r="K153" s="33" t="s">
        <v>2222</v>
      </c>
      <c r="L153" s="13" t="s">
        <v>1511</v>
      </c>
      <c r="M153" s="13">
        <v>0</v>
      </c>
      <c r="N153" s="14"/>
    </row>
    <row r="154" ht="18.95" customHeight="1" spans="1:14">
      <c r="A154" s="12" t="s">
        <v>2223</v>
      </c>
      <c r="B154" s="12" t="s">
        <v>2218</v>
      </c>
      <c r="C154" s="402" t="s">
        <v>2224</v>
      </c>
      <c r="D154" s="12" t="s">
        <v>2225</v>
      </c>
      <c r="E154" s="13" t="s">
        <v>1952</v>
      </c>
      <c r="F154" s="16">
        <v>0</v>
      </c>
      <c r="G154" s="38"/>
      <c r="H154" s="15" t="s">
        <v>2226</v>
      </c>
      <c r="I154" s="33" t="s">
        <v>2227</v>
      </c>
      <c r="J154" s="403" t="s">
        <v>2227</v>
      </c>
      <c r="K154" s="33" t="s">
        <v>2228</v>
      </c>
      <c r="L154" s="13" t="s">
        <v>1511</v>
      </c>
      <c r="M154" s="13">
        <v>6</v>
      </c>
      <c r="N154" s="14"/>
    </row>
    <row r="155" ht="18.95" customHeight="1" spans="1:14">
      <c r="A155" s="12" t="s">
        <v>2229</v>
      </c>
      <c r="B155" s="12" t="s">
        <v>2224</v>
      </c>
      <c r="C155" s="402" t="s">
        <v>2230</v>
      </c>
      <c r="D155" s="12" t="s">
        <v>2231</v>
      </c>
      <c r="E155" s="13" t="s">
        <v>1952</v>
      </c>
      <c r="F155" s="42"/>
      <c r="G155" s="14"/>
      <c r="H155" s="15" t="s">
        <v>2232</v>
      </c>
      <c r="I155" s="33" t="s">
        <v>2233</v>
      </c>
      <c r="J155" s="403" t="s">
        <v>2233</v>
      </c>
      <c r="K155" s="33" t="s">
        <v>2234</v>
      </c>
      <c r="L155" s="13" t="s">
        <v>1511</v>
      </c>
      <c r="M155" s="13">
        <v>0</v>
      </c>
      <c r="N155" s="14"/>
    </row>
    <row r="156" ht="18.95" customHeight="1" spans="1:14">
      <c r="A156" s="12"/>
      <c r="B156" s="12"/>
      <c r="C156" s="402" t="s">
        <v>2235</v>
      </c>
      <c r="D156" s="12" t="s">
        <v>622</v>
      </c>
      <c r="E156" s="13" t="s">
        <v>1952</v>
      </c>
      <c r="F156" s="16">
        <v>629</v>
      </c>
      <c r="G156" s="43"/>
      <c r="H156" s="41" t="s">
        <v>1578</v>
      </c>
      <c r="I156" s="33" t="s">
        <v>2236</v>
      </c>
      <c r="J156" s="403" t="s">
        <v>2236</v>
      </c>
      <c r="K156" s="33" t="s">
        <v>1580</v>
      </c>
      <c r="L156" s="13" t="s">
        <v>1511</v>
      </c>
      <c r="M156" s="13">
        <v>0</v>
      </c>
      <c r="N156" s="14"/>
    </row>
    <row r="157" ht="18.95" customHeight="1" spans="1:14">
      <c r="A157" s="12" t="s">
        <v>2237</v>
      </c>
      <c r="B157" s="12" t="s">
        <v>2235</v>
      </c>
      <c r="C157" s="402" t="s">
        <v>2238</v>
      </c>
      <c r="D157" s="12" t="s">
        <v>623</v>
      </c>
      <c r="E157" s="13" t="s">
        <v>1952</v>
      </c>
      <c r="F157" s="16">
        <v>0</v>
      </c>
      <c r="G157" s="38"/>
      <c r="H157" s="41" t="s">
        <v>2239</v>
      </c>
      <c r="I157" s="33" t="s">
        <v>2240</v>
      </c>
      <c r="J157" s="403" t="s">
        <v>2240</v>
      </c>
      <c r="K157" s="33" t="s">
        <v>2241</v>
      </c>
      <c r="L157" s="13" t="s">
        <v>1511</v>
      </c>
      <c r="M157" s="13">
        <v>30</v>
      </c>
      <c r="N157" s="14"/>
    </row>
    <row r="158" ht="18.95" customHeight="1" spans="1:14">
      <c r="A158" s="12" t="s">
        <v>2242</v>
      </c>
      <c r="B158" s="12" t="s">
        <v>2238</v>
      </c>
      <c r="C158" s="402" t="s">
        <v>2238</v>
      </c>
      <c r="D158" s="12" t="s">
        <v>623</v>
      </c>
      <c r="E158" s="13" t="s">
        <v>1952</v>
      </c>
      <c r="F158" s="42"/>
      <c r="G158" s="14"/>
      <c r="H158" s="41" t="s">
        <v>2243</v>
      </c>
      <c r="I158" s="33" t="s">
        <v>2244</v>
      </c>
      <c r="J158" s="403" t="s">
        <v>2244</v>
      </c>
      <c r="K158" s="33" t="s">
        <v>2245</v>
      </c>
      <c r="L158" s="13" t="s">
        <v>1511</v>
      </c>
      <c r="M158" s="13">
        <v>0</v>
      </c>
      <c r="N158" s="14"/>
    </row>
    <row r="159" ht="18.95" customHeight="1" spans="1:14">
      <c r="A159" s="44"/>
      <c r="B159" s="44"/>
      <c r="C159" s="44"/>
      <c r="D159" s="44"/>
      <c r="E159" s="44"/>
      <c r="F159" s="44"/>
      <c r="G159" s="45"/>
      <c r="H159" s="15" t="s">
        <v>1524</v>
      </c>
      <c r="I159" s="33" t="s">
        <v>2246</v>
      </c>
      <c r="J159" s="403" t="s">
        <v>2246</v>
      </c>
      <c r="K159" s="33" t="s">
        <v>1526</v>
      </c>
      <c r="L159" s="13" t="s">
        <v>1511</v>
      </c>
      <c r="M159" s="13">
        <v>0</v>
      </c>
      <c r="N159" s="14"/>
    </row>
    <row r="160" ht="18.95" customHeight="1" spans="1:14">
      <c r="A160" s="44"/>
      <c r="B160" s="44"/>
      <c r="C160" s="44"/>
      <c r="D160" s="44"/>
      <c r="E160" s="44"/>
      <c r="F160" s="44"/>
      <c r="G160" s="45"/>
      <c r="H160" s="15" t="s">
        <v>1530</v>
      </c>
      <c r="I160" s="33" t="s">
        <v>2247</v>
      </c>
      <c r="J160" s="403" t="s">
        <v>2247</v>
      </c>
      <c r="K160" s="33" t="s">
        <v>1532</v>
      </c>
      <c r="L160" s="13" t="s">
        <v>1511</v>
      </c>
      <c r="M160" s="13">
        <v>0</v>
      </c>
      <c r="N160" s="14"/>
    </row>
    <row r="161" ht="18.95" customHeight="1" spans="1:14">
      <c r="A161" s="44"/>
      <c r="B161" s="44"/>
      <c r="C161" s="44"/>
      <c r="D161" s="44"/>
      <c r="E161" s="44"/>
      <c r="F161" s="44"/>
      <c r="G161" s="45"/>
      <c r="H161" s="15" t="s">
        <v>1536</v>
      </c>
      <c r="I161" s="33" t="s">
        <v>2248</v>
      </c>
      <c r="J161" s="403" t="s">
        <v>2248</v>
      </c>
      <c r="K161" s="33" t="s">
        <v>1538</v>
      </c>
      <c r="L161" s="13" t="s">
        <v>1511</v>
      </c>
      <c r="M161" s="13">
        <v>0</v>
      </c>
      <c r="N161" s="14"/>
    </row>
    <row r="162" ht="18.95" customHeight="1" spans="1:14">
      <c r="A162" s="44"/>
      <c r="B162" s="44"/>
      <c r="C162" s="44"/>
      <c r="D162" s="44"/>
      <c r="E162" s="44"/>
      <c r="F162" s="44"/>
      <c r="G162" s="45"/>
      <c r="H162" s="15" t="s">
        <v>2249</v>
      </c>
      <c r="I162" s="33" t="s">
        <v>2250</v>
      </c>
      <c r="J162" s="403" t="s">
        <v>2250</v>
      </c>
      <c r="K162" s="33" t="s">
        <v>2251</v>
      </c>
      <c r="L162" s="13" t="s">
        <v>1511</v>
      </c>
      <c r="M162" s="13">
        <v>0</v>
      </c>
      <c r="N162" s="14"/>
    </row>
    <row r="163" ht="18.95" customHeight="1" spans="1:14">
      <c r="A163" s="44"/>
      <c r="B163" s="44"/>
      <c r="C163" s="44"/>
      <c r="D163" s="44"/>
      <c r="E163" s="44"/>
      <c r="F163" s="44"/>
      <c r="G163" s="45"/>
      <c r="H163" s="15" t="s">
        <v>2252</v>
      </c>
      <c r="I163" s="33" t="s">
        <v>2253</v>
      </c>
      <c r="J163" s="403" t="s">
        <v>2253</v>
      </c>
      <c r="K163" s="33" t="s">
        <v>2254</v>
      </c>
      <c r="L163" s="13" t="s">
        <v>1511</v>
      </c>
      <c r="M163" s="13">
        <v>0</v>
      </c>
      <c r="N163" s="14"/>
    </row>
    <row r="164" ht="18.95" customHeight="1" spans="1:14">
      <c r="A164" s="44"/>
      <c r="B164" s="44"/>
      <c r="C164" s="44"/>
      <c r="D164" s="44"/>
      <c r="E164" s="44"/>
      <c r="F164" s="44"/>
      <c r="G164" s="45"/>
      <c r="H164" s="15" t="s">
        <v>2255</v>
      </c>
      <c r="I164" s="33" t="s">
        <v>2256</v>
      </c>
      <c r="J164" s="403" t="s">
        <v>2256</v>
      </c>
      <c r="K164" s="33" t="s">
        <v>2257</v>
      </c>
      <c r="L164" s="13" t="s">
        <v>1511</v>
      </c>
      <c r="M164" s="13">
        <v>0</v>
      </c>
      <c r="N164" s="14"/>
    </row>
    <row r="165" ht="18.95" customHeight="1" spans="1:14">
      <c r="A165" s="44"/>
      <c r="B165" s="44"/>
      <c r="C165" s="44"/>
      <c r="D165" s="44"/>
      <c r="E165" s="44"/>
      <c r="F165" s="44"/>
      <c r="G165" s="45"/>
      <c r="H165" s="15" t="s">
        <v>2258</v>
      </c>
      <c r="I165" s="33" t="s">
        <v>2259</v>
      </c>
      <c r="J165" s="403" t="s">
        <v>2259</v>
      </c>
      <c r="K165" s="33" t="s">
        <v>2260</v>
      </c>
      <c r="L165" s="13" t="s">
        <v>1511</v>
      </c>
      <c r="M165" s="13">
        <v>0</v>
      </c>
      <c r="N165" s="14"/>
    </row>
    <row r="166" ht="18.95" customHeight="1" spans="1:14">
      <c r="A166" s="44"/>
      <c r="B166" s="44"/>
      <c r="C166" s="44"/>
      <c r="D166" s="44"/>
      <c r="E166" s="44"/>
      <c r="F166" s="44"/>
      <c r="G166" s="45"/>
      <c r="H166" s="15" t="s">
        <v>2261</v>
      </c>
      <c r="I166" s="33" t="s">
        <v>2262</v>
      </c>
      <c r="J166" s="403" t="s">
        <v>2262</v>
      </c>
      <c r="K166" s="33" t="s">
        <v>2263</v>
      </c>
      <c r="L166" s="13" t="s">
        <v>1511</v>
      </c>
      <c r="M166" s="13">
        <v>0</v>
      </c>
      <c r="N166" s="14"/>
    </row>
    <row r="167" ht="18.95" customHeight="1" spans="1:14">
      <c r="A167" s="44"/>
      <c r="B167" s="44"/>
      <c r="C167" s="44"/>
      <c r="D167" s="44"/>
      <c r="E167" s="44"/>
      <c r="F167" s="44"/>
      <c r="G167" s="45"/>
      <c r="H167" s="15" t="s">
        <v>2264</v>
      </c>
      <c r="I167" s="33" t="s">
        <v>2265</v>
      </c>
      <c r="J167" s="403" t="s">
        <v>2265</v>
      </c>
      <c r="K167" s="33" t="s">
        <v>2266</v>
      </c>
      <c r="L167" s="13" t="s">
        <v>1511</v>
      </c>
      <c r="M167" s="13">
        <v>0</v>
      </c>
      <c r="N167" s="14"/>
    </row>
    <row r="168" ht="18.95" customHeight="1" spans="1:14">
      <c r="A168" s="44"/>
      <c r="B168" s="44"/>
      <c r="C168" s="44"/>
      <c r="D168" s="44"/>
      <c r="E168" s="44"/>
      <c r="F168" s="44"/>
      <c r="G168" s="45"/>
      <c r="H168" s="15" t="s">
        <v>1578</v>
      </c>
      <c r="I168" s="33" t="s">
        <v>2267</v>
      </c>
      <c r="J168" s="403" t="s">
        <v>2267</v>
      </c>
      <c r="K168" s="33" t="s">
        <v>1580</v>
      </c>
      <c r="L168" s="13" t="s">
        <v>1511</v>
      </c>
      <c r="M168" s="13">
        <v>0</v>
      </c>
      <c r="N168" s="14"/>
    </row>
    <row r="169" ht="18.95" customHeight="1" spans="1:14">
      <c r="A169" s="44"/>
      <c r="B169" s="44"/>
      <c r="C169" s="44"/>
      <c r="D169" s="44"/>
      <c r="E169" s="44"/>
      <c r="F169" s="44"/>
      <c r="G169" s="45"/>
      <c r="H169" s="15" t="s">
        <v>2268</v>
      </c>
      <c r="I169" s="33" t="s">
        <v>2269</v>
      </c>
      <c r="J169" s="403" t="s">
        <v>2269</v>
      </c>
      <c r="K169" s="33" t="s">
        <v>2270</v>
      </c>
      <c r="L169" s="13" t="s">
        <v>1511</v>
      </c>
      <c r="M169" s="13">
        <v>0</v>
      </c>
      <c r="N169" s="14"/>
    </row>
    <row r="170" ht="18.95" customHeight="1" spans="1:14">
      <c r="A170" s="44"/>
      <c r="B170" s="44"/>
      <c r="C170" s="44"/>
      <c r="D170" s="44"/>
      <c r="E170" s="44"/>
      <c r="F170" s="44"/>
      <c r="G170" s="45"/>
      <c r="H170" s="15" t="s">
        <v>2271</v>
      </c>
      <c r="I170" s="33" t="s">
        <v>2272</v>
      </c>
      <c r="J170" s="403" t="s">
        <v>2272</v>
      </c>
      <c r="K170" s="33" t="s">
        <v>2273</v>
      </c>
      <c r="L170" s="13" t="s">
        <v>1511</v>
      </c>
      <c r="M170" s="13">
        <v>546</v>
      </c>
      <c r="N170" s="14"/>
    </row>
    <row r="171" ht="18.95" customHeight="1" spans="1:14">
      <c r="A171" s="44"/>
      <c r="B171" s="44"/>
      <c r="C171" s="44"/>
      <c r="D171" s="44"/>
      <c r="E171" s="44"/>
      <c r="F171" s="44"/>
      <c r="G171" s="45"/>
      <c r="H171" s="15" t="s">
        <v>1524</v>
      </c>
      <c r="I171" s="33" t="s">
        <v>2274</v>
      </c>
      <c r="J171" s="403" t="s">
        <v>2274</v>
      </c>
      <c r="K171" s="33" t="s">
        <v>1526</v>
      </c>
      <c r="L171" s="13" t="s">
        <v>1511</v>
      </c>
      <c r="M171" s="13">
        <v>478</v>
      </c>
      <c r="N171" s="14"/>
    </row>
    <row r="172" ht="18.95" customHeight="1" spans="1:14">
      <c r="A172" s="44"/>
      <c r="B172" s="44"/>
      <c r="C172" s="44"/>
      <c r="D172" s="44"/>
      <c r="E172" s="44"/>
      <c r="F172" s="44"/>
      <c r="G172" s="45"/>
      <c r="H172" s="15" t="s">
        <v>1530</v>
      </c>
      <c r="I172" s="33" t="s">
        <v>2275</v>
      </c>
      <c r="J172" s="403" t="s">
        <v>2275</v>
      </c>
      <c r="K172" s="33" t="s">
        <v>1532</v>
      </c>
      <c r="L172" s="13" t="s">
        <v>1511</v>
      </c>
      <c r="M172" s="13">
        <v>26</v>
      </c>
      <c r="N172" s="14"/>
    </row>
    <row r="173" ht="18.95" customHeight="1" spans="1:14">
      <c r="A173" s="44"/>
      <c r="B173" s="44"/>
      <c r="C173" s="44"/>
      <c r="D173" s="44"/>
      <c r="E173" s="44"/>
      <c r="F173" s="44"/>
      <c r="G173" s="45"/>
      <c r="H173" s="15" t="s">
        <v>1536</v>
      </c>
      <c r="I173" s="33" t="s">
        <v>2276</v>
      </c>
      <c r="J173" s="403" t="s">
        <v>2276</v>
      </c>
      <c r="K173" s="33" t="s">
        <v>1538</v>
      </c>
      <c r="L173" s="13" t="s">
        <v>1511</v>
      </c>
      <c r="M173" s="13">
        <v>0</v>
      </c>
      <c r="N173" s="14"/>
    </row>
    <row r="174" ht="18.95" customHeight="1" spans="1:14">
      <c r="A174" s="44"/>
      <c r="B174" s="44"/>
      <c r="C174" s="44"/>
      <c r="D174" s="44"/>
      <c r="E174" s="44"/>
      <c r="F174" s="44"/>
      <c r="G174" s="45"/>
      <c r="H174" s="15" t="s">
        <v>2277</v>
      </c>
      <c r="I174" s="33" t="s">
        <v>2278</v>
      </c>
      <c r="J174" s="403" t="s">
        <v>2278</v>
      </c>
      <c r="K174" s="33" t="s">
        <v>2279</v>
      </c>
      <c r="L174" s="13" t="s">
        <v>1511</v>
      </c>
      <c r="M174" s="13">
        <v>12</v>
      </c>
      <c r="N174" s="14"/>
    </row>
    <row r="175" ht="18.95" customHeight="1" spans="1:14">
      <c r="A175" s="44"/>
      <c r="B175" s="44"/>
      <c r="C175" s="44"/>
      <c r="D175" s="44"/>
      <c r="E175" s="44"/>
      <c r="F175" s="44"/>
      <c r="G175" s="45"/>
      <c r="H175" s="15" t="s">
        <v>2280</v>
      </c>
      <c r="I175" s="33" t="s">
        <v>2281</v>
      </c>
      <c r="J175" s="403" t="s">
        <v>2281</v>
      </c>
      <c r="K175" s="33" t="s">
        <v>2282</v>
      </c>
      <c r="L175" s="13" t="s">
        <v>1511</v>
      </c>
      <c r="M175" s="13">
        <v>23</v>
      </c>
      <c r="N175" s="14"/>
    </row>
    <row r="176" ht="18.95" customHeight="1" spans="1:14">
      <c r="A176" s="44"/>
      <c r="B176" s="44"/>
      <c r="C176" s="44"/>
      <c r="D176" s="44"/>
      <c r="E176" s="44"/>
      <c r="F176" s="44"/>
      <c r="G176" s="45"/>
      <c r="H176" s="15" t="s">
        <v>2283</v>
      </c>
      <c r="I176" s="33" t="s">
        <v>2284</v>
      </c>
      <c r="J176" s="403" t="s">
        <v>2284</v>
      </c>
      <c r="K176" s="33" t="s">
        <v>2285</v>
      </c>
      <c r="L176" s="13" t="s">
        <v>1511</v>
      </c>
      <c r="M176" s="13">
        <v>7</v>
      </c>
      <c r="N176" s="14"/>
    </row>
    <row r="177" ht="18.95" customHeight="1" spans="1:14">
      <c r="A177" s="44"/>
      <c r="B177" s="44"/>
      <c r="C177" s="44"/>
      <c r="D177" s="44"/>
      <c r="E177" s="44"/>
      <c r="F177" s="44"/>
      <c r="G177" s="45"/>
      <c r="H177" s="15" t="s">
        <v>1828</v>
      </c>
      <c r="I177" s="33" t="s">
        <v>2286</v>
      </c>
      <c r="J177" s="403" t="s">
        <v>2286</v>
      </c>
      <c r="K177" s="33" t="s">
        <v>1830</v>
      </c>
      <c r="L177" s="13" t="s">
        <v>1511</v>
      </c>
      <c r="M177" s="13">
        <v>0</v>
      </c>
      <c r="N177" s="14"/>
    </row>
    <row r="178" ht="18.95" customHeight="1" spans="1:14">
      <c r="A178" s="44"/>
      <c r="B178" s="44"/>
      <c r="C178" s="44"/>
      <c r="D178" s="44"/>
      <c r="E178" s="44"/>
      <c r="F178" s="44"/>
      <c r="G178" s="45"/>
      <c r="H178" s="15" t="s">
        <v>1578</v>
      </c>
      <c r="I178" s="33" t="s">
        <v>2287</v>
      </c>
      <c r="J178" s="403" t="s">
        <v>2287</v>
      </c>
      <c r="K178" s="33" t="s">
        <v>1580</v>
      </c>
      <c r="L178" s="13" t="s">
        <v>1511</v>
      </c>
      <c r="M178" s="13">
        <v>0</v>
      </c>
      <c r="N178" s="14"/>
    </row>
    <row r="179" ht="18.95" customHeight="1" spans="1:14">
      <c r="A179" s="44"/>
      <c r="B179" s="44"/>
      <c r="C179" s="44"/>
      <c r="D179" s="44"/>
      <c r="E179" s="44"/>
      <c r="F179" s="44"/>
      <c r="G179" s="45"/>
      <c r="H179" s="15" t="s">
        <v>2288</v>
      </c>
      <c r="I179" s="33" t="s">
        <v>2289</v>
      </c>
      <c r="J179" s="403" t="s">
        <v>2289</v>
      </c>
      <c r="K179" s="33" t="s">
        <v>2290</v>
      </c>
      <c r="L179" s="13" t="s">
        <v>1511</v>
      </c>
      <c r="M179" s="13">
        <v>0</v>
      </c>
      <c r="N179" s="14"/>
    </row>
    <row r="180" ht="18.95" customHeight="1" spans="1:14">
      <c r="A180" s="44"/>
      <c r="B180" s="44"/>
      <c r="C180" s="44"/>
      <c r="D180" s="44"/>
      <c r="E180" s="44"/>
      <c r="F180" s="44"/>
      <c r="G180" s="45"/>
      <c r="H180" s="15" t="s">
        <v>2291</v>
      </c>
      <c r="I180" s="33" t="s">
        <v>2292</v>
      </c>
      <c r="J180" s="403" t="s">
        <v>2292</v>
      </c>
      <c r="K180" s="33" t="s">
        <v>2293</v>
      </c>
      <c r="L180" s="13" t="s">
        <v>1511</v>
      </c>
      <c r="M180" s="13">
        <v>84</v>
      </c>
      <c r="N180" s="14"/>
    </row>
    <row r="181" ht="18.95" customHeight="1" spans="1:14">
      <c r="A181" s="44"/>
      <c r="B181" s="44"/>
      <c r="C181" s="44"/>
      <c r="D181" s="44"/>
      <c r="E181" s="44"/>
      <c r="F181" s="44"/>
      <c r="G181" s="45"/>
      <c r="H181" s="15" t="s">
        <v>1524</v>
      </c>
      <c r="I181" s="33" t="s">
        <v>2294</v>
      </c>
      <c r="J181" s="403" t="s">
        <v>2294</v>
      </c>
      <c r="K181" s="33" t="s">
        <v>1526</v>
      </c>
      <c r="L181" s="13" t="s">
        <v>1511</v>
      </c>
      <c r="M181" s="13">
        <v>43</v>
      </c>
      <c r="N181" s="14"/>
    </row>
    <row r="182" ht="18.95" customHeight="1" spans="1:14">
      <c r="A182" s="44"/>
      <c r="B182" s="44"/>
      <c r="C182" s="44"/>
      <c r="D182" s="44"/>
      <c r="E182" s="44"/>
      <c r="F182" s="44"/>
      <c r="G182" s="45"/>
      <c r="H182" s="15" t="s">
        <v>1530</v>
      </c>
      <c r="I182" s="33" t="s">
        <v>2295</v>
      </c>
      <c r="J182" s="403" t="s">
        <v>2295</v>
      </c>
      <c r="K182" s="33" t="s">
        <v>1532</v>
      </c>
      <c r="L182" s="13" t="s">
        <v>1511</v>
      </c>
      <c r="M182" s="13">
        <v>18</v>
      </c>
      <c r="N182" s="14"/>
    </row>
    <row r="183" ht="18.95" customHeight="1" spans="1:14">
      <c r="A183" s="44"/>
      <c r="B183" s="44"/>
      <c r="C183" s="44"/>
      <c r="D183" s="44"/>
      <c r="E183" s="44"/>
      <c r="F183" s="44"/>
      <c r="G183" s="45"/>
      <c r="H183" s="15" t="s">
        <v>1536</v>
      </c>
      <c r="I183" s="33" t="s">
        <v>2296</v>
      </c>
      <c r="J183" s="403" t="s">
        <v>2296</v>
      </c>
      <c r="K183" s="33" t="s">
        <v>1538</v>
      </c>
      <c r="L183" s="13" t="s">
        <v>1511</v>
      </c>
      <c r="M183" s="13">
        <v>0</v>
      </c>
      <c r="N183" s="14"/>
    </row>
    <row r="184" ht="18.95" customHeight="1" spans="1:14">
      <c r="A184" s="44"/>
      <c r="B184" s="44"/>
      <c r="C184" s="44"/>
      <c r="D184" s="44"/>
      <c r="E184" s="44"/>
      <c r="F184" s="44"/>
      <c r="G184" s="45"/>
      <c r="H184" s="15" t="s">
        <v>2297</v>
      </c>
      <c r="I184" s="33" t="s">
        <v>2298</v>
      </c>
      <c r="J184" s="403" t="s">
        <v>2298</v>
      </c>
      <c r="K184" s="33" t="s">
        <v>2299</v>
      </c>
      <c r="L184" s="13" t="s">
        <v>1511</v>
      </c>
      <c r="M184" s="13">
        <v>0</v>
      </c>
      <c r="N184" s="14"/>
    </row>
    <row r="185" ht="18.95" customHeight="1" spans="1:14">
      <c r="A185" s="44"/>
      <c r="B185" s="44"/>
      <c r="C185" s="44"/>
      <c r="D185" s="44"/>
      <c r="E185" s="44"/>
      <c r="F185" s="44"/>
      <c r="G185" s="45"/>
      <c r="H185" s="15" t="s">
        <v>2300</v>
      </c>
      <c r="I185" s="33" t="s">
        <v>2301</v>
      </c>
      <c r="J185" s="403" t="s">
        <v>2301</v>
      </c>
      <c r="K185" s="33" t="s">
        <v>2302</v>
      </c>
      <c r="L185" s="13" t="s">
        <v>1511</v>
      </c>
      <c r="M185" s="13">
        <v>0</v>
      </c>
      <c r="N185" s="14"/>
    </row>
    <row r="186" ht="18.95" customHeight="1" spans="1:14">
      <c r="A186" s="44"/>
      <c r="B186" s="44"/>
      <c r="C186" s="44"/>
      <c r="D186" s="44"/>
      <c r="E186" s="44"/>
      <c r="F186" s="44"/>
      <c r="G186" s="45"/>
      <c r="H186" s="15" t="s">
        <v>2303</v>
      </c>
      <c r="I186" s="33" t="s">
        <v>2304</v>
      </c>
      <c r="J186" s="403" t="s">
        <v>2304</v>
      </c>
      <c r="K186" s="33" t="s">
        <v>2305</v>
      </c>
      <c r="L186" s="13" t="s">
        <v>1511</v>
      </c>
      <c r="M186" s="13">
        <v>21</v>
      </c>
      <c r="N186" s="14"/>
    </row>
    <row r="187" ht="18.95" customHeight="1" spans="1:14">
      <c r="A187" s="44"/>
      <c r="B187" s="44"/>
      <c r="C187" s="44"/>
      <c r="D187" s="44"/>
      <c r="E187" s="44"/>
      <c r="F187" s="44"/>
      <c r="G187" s="45"/>
      <c r="H187" s="15" t="s">
        <v>2306</v>
      </c>
      <c r="I187" s="33" t="s">
        <v>2307</v>
      </c>
      <c r="J187" s="403" t="s">
        <v>2307</v>
      </c>
      <c r="K187" s="33" t="s">
        <v>2308</v>
      </c>
      <c r="L187" s="13" t="s">
        <v>1511</v>
      </c>
      <c r="M187" s="13">
        <v>0</v>
      </c>
      <c r="N187" s="14"/>
    </row>
    <row r="188" ht="18.95" customHeight="1" spans="1:14">
      <c r="A188" s="44"/>
      <c r="B188" s="44"/>
      <c r="C188" s="44"/>
      <c r="D188" s="44"/>
      <c r="E188" s="44"/>
      <c r="F188" s="44"/>
      <c r="G188" s="45"/>
      <c r="H188" s="15" t="s">
        <v>2309</v>
      </c>
      <c r="I188" s="33" t="s">
        <v>2310</v>
      </c>
      <c r="J188" s="403" t="s">
        <v>2310</v>
      </c>
      <c r="K188" s="33" t="s">
        <v>2311</v>
      </c>
      <c r="L188" s="13" t="s">
        <v>1511</v>
      </c>
      <c r="M188" s="13">
        <v>0</v>
      </c>
      <c r="N188" s="14"/>
    </row>
    <row r="189" ht="18.95" customHeight="1" spans="1:14">
      <c r="A189" s="44"/>
      <c r="B189" s="44"/>
      <c r="C189" s="44"/>
      <c r="D189" s="44"/>
      <c r="E189" s="44"/>
      <c r="F189" s="44"/>
      <c r="G189" s="45"/>
      <c r="H189" s="15" t="s">
        <v>2312</v>
      </c>
      <c r="I189" s="33" t="s">
        <v>2313</v>
      </c>
      <c r="J189" s="403" t="s">
        <v>2313</v>
      </c>
      <c r="K189" s="33" t="s">
        <v>2314</v>
      </c>
      <c r="L189" s="13" t="s">
        <v>1511</v>
      </c>
      <c r="M189" s="13">
        <v>0</v>
      </c>
      <c r="N189" s="14"/>
    </row>
    <row r="190" ht="18.95" customHeight="1" spans="1:14">
      <c r="A190" s="44"/>
      <c r="B190" s="44"/>
      <c r="C190" s="44"/>
      <c r="D190" s="44"/>
      <c r="E190" s="44"/>
      <c r="F190" s="44"/>
      <c r="G190" s="45"/>
      <c r="H190" s="15" t="s">
        <v>1828</v>
      </c>
      <c r="I190" s="33" t="s">
        <v>2315</v>
      </c>
      <c r="J190" s="403" t="s">
        <v>2315</v>
      </c>
      <c r="K190" s="33" t="s">
        <v>1830</v>
      </c>
      <c r="L190" s="13" t="s">
        <v>1511</v>
      </c>
      <c r="M190" s="13">
        <v>0</v>
      </c>
      <c r="N190" s="14"/>
    </row>
    <row r="191" ht="18.95" customHeight="1" spans="1:14">
      <c r="A191" s="44"/>
      <c r="B191" s="44"/>
      <c r="C191" s="44"/>
      <c r="D191" s="44"/>
      <c r="E191" s="44"/>
      <c r="F191" s="44"/>
      <c r="G191" s="45"/>
      <c r="H191" s="15" t="s">
        <v>1578</v>
      </c>
      <c r="I191" s="33" t="s">
        <v>2316</v>
      </c>
      <c r="J191" s="403" t="s">
        <v>2316</v>
      </c>
      <c r="K191" s="33" t="s">
        <v>1580</v>
      </c>
      <c r="L191" s="13" t="s">
        <v>1511</v>
      </c>
      <c r="M191" s="13">
        <v>0</v>
      </c>
      <c r="N191" s="14"/>
    </row>
    <row r="192" ht="18.95" customHeight="1" spans="1:14">
      <c r="A192" s="44"/>
      <c r="B192" s="44"/>
      <c r="C192" s="44"/>
      <c r="D192" s="44"/>
      <c r="E192" s="44"/>
      <c r="F192" s="44"/>
      <c r="G192" s="45"/>
      <c r="H192" s="15" t="s">
        <v>2317</v>
      </c>
      <c r="I192" s="33" t="s">
        <v>2318</v>
      </c>
      <c r="J192" s="403" t="s">
        <v>2318</v>
      </c>
      <c r="K192" s="33" t="s">
        <v>2319</v>
      </c>
      <c r="L192" s="13" t="s">
        <v>1511</v>
      </c>
      <c r="M192" s="13">
        <v>2</v>
      </c>
      <c r="N192" s="14"/>
    </row>
    <row r="193" ht="18.95" customHeight="1" spans="1:14">
      <c r="A193" s="44"/>
      <c r="B193" s="44"/>
      <c r="C193" s="44"/>
      <c r="D193" s="44"/>
      <c r="E193" s="44"/>
      <c r="F193" s="44"/>
      <c r="G193" s="45"/>
      <c r="H193" s="15" t="s">
        <v>2320</v>
      </c>
      <c r="I193" s="33" t="s">
        <v>2321</v>
      </c>
      <c r="J193" s="403" t="s">
        <v>2321</v>
      </c>
      <c r="K193" s="33" t="s">
        <v>2322</v>
      </c>
      <c r="L193" s="13" t="s">
        <v>1511</v>
      </c>
      <c r="M193" s="13">
        <v>1058</v>
      </c>
      <c r="N193" s="14"/>
    </row>
    <row r="194" ht="18.95" customHeight="1" spans="1:14">
      <c r="A194" s="44"/>
      <c r="B194" s="44"/>
      <c r="C194" s="44"/>
      <c r="D194" s="44"/>
      <c r="E194" s="44"/>
      <c r="F194" s="44"/>
      <c r="G194" s="45"/>
      <c r="H194" s="15" t="s">
        <v>1524</v>
      </c>
      <c r="I194" s="33" t="s">
        <v>2323</v>
      </c>
      <c r="J194" s="403" t="s">
        <v>2323</v>
      </c>
      <c r="K194" s="33" t="s">
        <v>1526</v>
      </c>
      <c r="L194" s="13" t="s">
        <v>1511</v>
      </c>
      <c r="M194" s="13">
        <v>97</v>
      </c>
      <c r="N194" s="14"/>
    </row>
    <row r="195" ht="18.95" customHeight="1" spans="1:14">
      <c r="A195" s="44"/>
      <c r="B195" s="44"/>
      <c r="C195" s="44"/>
      <c r="D195" s="44"/>
      <c r="E195" s="44"/>
      <c r="F195" s="44"/>
      <c r="G195" s="45"/>
      <c r="H195" s="15" t="s">
        <v>1530</v>
      </c>
      <c r="I195" s="33" t="s">
        <v>2324</v>
      </c>
      <c r="J195" s="403" t="s">
        <v>2324</v>
      </c>
      <c r="K195" s="33" t="s">
        <v>1532</v>
      </c>
      <c r="L195" s="13" t="s">
        <v>1511</v>
      </c>
      <c r="M195" s="13">
        <v>78</v>
      </c>
      <c r="N195" s="14"/>
    </row>
    <row r="196" ht="18.95" customHeight="1" spans="1:14">
      <c r="A196" s="44"/>
      <c r="B196" s="44"/>
      <c r="C196" s="44"/>
      <c r="D196" s="44"/>
      <c r="E196" s="44"/>
      <c r="F196" s="44"/>
      <c r="G196" s="45"/>
      <c r="H196" s="15" t="s">
        <v>1536</v>
      </c>
      <c r="I196" s="33" t="s">
        <v>2325</v>
      </c>
      <c r="J196" s="403" t="s">
        <v>2325</v>
      </c>
      <c r="K196" s="33" t="s">
        <v>1538</v>
      </c>
      <c r="L196" s="13" t="s">
        <v>1511</v>
      </c>
      <c r="M196" s="13">
        <v>0</v>
      </c>
      <c r="N196" s="14"/>
    </row>
    <row r="197" ht="18.95" customHeight="1" spans="1:14">
      <c r="A197" s="44"/>
      <c r="B197" s="44"/>
      <c r="C197" s="44"/>
      <c r="D197" s="44"/>
      <c r="E197" s="44"/>
      <c r="F197" s="44"/>
      <c r="G197" s="45"/>
      <c r="H197" s="15" t="s">
        <v>2326</v>
      </c>
      <c r="I197" s="33" t="s">
        <v>2327</v>
      </c>
      <c r="J197" s="403" t="s">
        <v>2327</v>
      </c>
      <c r="K197" s="33" t="s">
        <v>2328</v>
      </c>
      <c r="L197" s="13" t="s">
        <v>1511</v>
      </c>
      <c r="M197" s="13">
        <v>483</v>
      </c>
      <c r="N197" s="14"/>
    </row>
    <row r="198" ht="18.95" customHeight="1" spans="1:14">
      <c r="A198" s="44"/>
      <c r="B198" s="44"/>
      <c r="C198" s="44"/>
      <c r="D198" s="44"/>
      <c r="E198" s="44"/>
      <c r="F198" s="44"/>
      <c r="G198" s="45"/>
      <c r="H198" s="15" t="s">
        <v>1578</v>
      </c>
      <c r="I198" s="33" t="s">
        <v>2329</v>
      </c>
      <c r="J198" s="403" t="s">
        <v>2329</v>
      </c>
      <c r="K198" s="33" t="s">
        <v>1580</v>
      </c>
      <c r="L198" s="13" t="s">
        <v>1511</v>
      </c>
      <c r="M198" s="13">
        <v>0</v>
      </c>
      <c r="N198" s="14"/>
    </row>
    <row r="199" ht="18.95" customHeight="1" spans="1:14">
      <c r="A199" s="44"/>
      <c r="B199" s="44"/>
      <c r="C199" s="44"/>
      <c r="D199" s="44"/>
      <c r="E199" s="44"/>
      <c r="F199" s="44"/>
      <c r="G199" s="45"/>
      <c r="H199" s="15" t="s">
        <v>2330</v>
      </c>
      <c r="I199" s="33" t="s">
        <v>2331</v>
      </c>
      <c r="J199" s="403" t="s">
        <v>2331</v>
      </c>
      <c r="K199" s="33" t="s">
        <v>2332</v>
      </c>
      <c r="L199" s="13" t="s">
        <v>1511</v>
      </c>
      <c r="M199" s="13">
        <v>400</v>
      </c>
      <c r="N199" s="14"/>
    </row>
    <row r="200" ht="18.95" customHeight="1" spans="1:14">
      <c r="A200" s="44"/>
      <c r="B200" s="44"/>
      <c r="C200" s="44"/>
      <c r="D200" s="44"/>
      <c r="E200" s="44"/>
      <c r="F200" s="44"/>
      <c r="G200" s="45"/>
      <c r="H200" s="15" t="s">
        <v>2333</v>
      </c>
      <c r="I200" s="33" t="s">
        <v>2334</v>
      </c>
      <c r="J200" s="403" t="s">
        <v>2334</v>
      </c>
      <c r="K200" s="33" t="s">
        <v>2335</v>
      </c>
      <c r="L200" s="13" t="s">
        <v>1511</v>
      </c>
      <c r="M200" s="13">
        <v>92</v>
      </c>
      <c r="N200" s="14"/>
    </row>
    <row r="201" ht="18.95" customHeight="1" spans="1:14">
      <c r="A201" s="44"/>
      <c r="B201" s="44"/>
      <c r="C201" s="44"/>
      <c r="D201" s="44"/>
      <c r="E201" s="44"/>
      <c r="F201" s="44"/>
      <c r="G201" s="45"/>
      <c r="H201" s="15" t="s">
        <v>1524</v>
      </c>
      <c r="I201" s="33" t="s">
        <v>2336</v>
      </c>
      <c r="J201" s="403" t="s">
        <v>2336</v>
      </c>
      <c r="K201" s="33" t="s">
        <v>1526</v>
      </c>
      <c r="L201" s="13" t="s">
        <v>1511</v>
      </c>
      <c r="M201" s="13">
        <v>0</v>
      </c>
      <c r="N201" s="14"/>
    </row>
    <row r="202" ht="18.95" customHeight="1" spans="1:14">
      <c r="A202" s="44"/>
      <c r="B202" s="44"/>
      <c r="C202" s="44"/>
      <c r="D202" s="44"/>
      <c r="E202" s="44"/>
      <c r="F202" s="44"/>
      <c r="G202" s="45"/>
      <c r="H202" s="15" t="s">
        <v>1530</v>
      </c>
      <c r="I202" s="33" t="s">
        <v>2337</v>
      </c>
      <c r="J202" s="403" t="s">
        <v>2337</v>
      </c>
      <c r="K202" s="33" t="s">
        <v>1532</v>
      </c>
      <c r="L202" s="13" t="s">
        <v>1511</v>
      </c>
      <c r="M202" s="13">
        <v>5</v>
      </c>
      <c r="N202" s="14"/>
    </row>
    <row r="203" ht="18.95" customHeight="1" spans="1:14">
      <c r="A203" s="44"/>
      <c r="B203" s="44"/>
      <c r="C203" s="44"/>
      <c r="D203" s="44"/>
      <c r="E203" s="44"/>
      <c r="F203" s="44"/>
      <c r="G203" s="45"/>
      <c r="H203" s="15" t="s">
        <v>1536</v>
      </c>
      <c r="I203" s="33" t="s">
        <v>2338</v>
      </c>
      <c r="J203" s="403" t="s">
        <v>2338</v>
      </c>
      <c r="K203" s="33" t="s">
        <v>1538</v>
      </c>
      <c r="L203" s="13" t="s">
        <v>1511</v>
      </c>
      <c r="M203" s="13">
        <v>0</v>
      </c>
      <c r="N203" s="14"/>
    </row>
    <row r="204" ht="18.95" customHeight="1" spans="1:14">
      <c r="A204" s="44"/>
      <c r="B204" s="44"/>
      <c r="C204" s="44"/>
      <c r="D204" s="44"/>
      <c r="E204" s="44"/>
      <c r="F204" s="44"/>
      <c r="G204" s="45"/>
      <c r="H204" s="15" t="s">
        <v>2339</v>
      </c>
      <c r="I204" s="33" t="s">
        <v>2340</v>
      </c>
      <c r="J204" s="403" t="s">
        <v>2340</v>
      </c>
      <c r="K204" s="33" t="s">
        <v>2341</v>
      </c>
      <c r="L204" s="13" t="s">
        <v>1511</v>
      </c>
      <c r="M204" s="13">
        <v>67</v>
      </c>
      <c r="N204" s="14"/>
    </row>
    <row r="205" ht="18.95" customHeight="1" spans="1:14">
      <c r="A205" s="44"/>
      <c r="B205" s="44"/>
      <c r="C205" s="44"/>
      <c r="D205" s="44"/>
      <c r="E205" s="44"/>
      <c r="F205" s="44"/>
      <c r="G205" s="45"/>
      <c r="H205" s="15" t="s">
        <v>1578</v>
      </c>
      <c r="I205" s="33" t="s">
        <v>2342</v>
      </c>
      <c r="J205" s="403" t="s">
        <v>2342</v>
      </c>
      <c r="K205" s="33" t="s">
        <v>1580</v>
      </c>
      <c r="L205" s="13" t="s">
        <v>1511</v>
      </c>
      <c r="M205" s="13">
        <v>0</v>
      </c>
      <c r="N205" s="14"/>
    </row>
    <row r="206" ht="18.95" customHeight="1" spans="1:14">
      <c r="A206" s="44"/>
      <c r="B206" s="44"/>
      <c r="C206" s="44"/>
      <c r="D206" s="44"/>
      <c r="E206" s="44"/>
      <c r="F206" s="44"/>
      <c r="G206" s="45"/>
      <c r="H206" s="15" t="s">
        <v>2343</v>
      </c>
      <c r="I206" s="33" t="s">
        <v>2344</v>
      </c>
      <c r="J206" s="403" t="s">
        <v>2344</v>
      </c>
      <c r="K206" s="33" t="s">
        <v>2345</v>
      </c>
      <c r="L206" s="13" t="s">
        <v>1511</v>
      </c>
      <c r="M206" s="13">
        <v>20</v>
      </c>
      <c r="N206" s="14"/>
    </row>
    <row r="207" ht="18.95" customHeight="1" spans="1:14">
      <c r="A207" s="44"/>
      <c r="B207" s="44"/>
      <c r="C207" s="44"/>
      <c r="D207" s="44"/>
      <c r="E207" s="44"/>
      <c r="F207" s="44"/>
      <c r="G207" s="45"/>
      <c r="H207" s="15" t="s">
        <v>2346</v>
      </c>
      <c r="I207" s="33" t="s">
        <v>2347</v>
      </c>
      <c r="J207" s="403" t="s">
        <v>2347</v>
      </c>
      <c r="K207" s="33" t="s">
        <v>2348</v>
      </c>
      <c r="L207" s="13" t="s">
        <v>1511</v>
      </c>
      <c r="M207" s="13">
        <v>0</v>
      </c>
      <c r="N207" s="14"/>
    </row>
    <row r="208" ht="18.95" customHeight="1" spans="1:14">
      <c r="A208" s="44"/>
      <c r="B208" s="44"/>
      <c r="C208" s="44"/>
      <c r="D208" s="44"/>
      <c r="E208" s="44"/>
      <c r="F208" s="44"/>
      <c r="G208" s="45"/>
      <c r="H208" s="15" t="s">
        <v>1524</v>
      </c>
      <c r="I208" s="33" t="s">
        <v>2349</v>
      </c>
      <c r="J208" s="403" t="s">
        <v>2349</v>
      </c>
      <c r="K208" s="33" t="s">
        <v>1526</v>
      </c>
      <c r="L208" s="13" t="s">
        <v>1511</v>
      </c>
      <c r="M208" s="13">
        <v>0</v>
      </c>
      <c r="N208" s="14"/>
    </row>
    <row r="209" ht="18.95" customHeight="1" spans="1:14">
      <c r="A209" s="44"/>
      <c r="B209" s="44"/>
      <c r="C209" s="44"/>
      <c r="D209" s="44"/>
      <c r="E209" s="44"/>
      <c r="F209" s="44"/>
      <c r="G209" s="45"/>
      <c r="H209" s="15" t="s">
        <v>1530</v>
      </c>
      <c r="I209" s="33" t="s">
        <v>2350</v>
      </c>
      <c r="J209" s="403" t="s">
        <v>2350</v>
      </c>
      <c r="K209" s="33" t="s">
        <v>1532</v>
      </c>
      <c r="L209" s="13" t="s">
        <v>1511</v>
      </c>
      <c r="M209" s="13">
        <v>0</v>
      </c>
      <c r="N209" s="14"/>
    </row>
    <row r="210" ht="18.95" customHeight="1" spans="1:14">
      <c r="A210" s="44"/>
      <c r="B210" s="44"/>
      <c r="C210" s="44"/>
      <c r="D210" s="44"/>
      <c r="E210" s="44"/>
      <c r="F210" s="44"/>
      <c r="G210" s="45"/>
      <c r="H210" s="15" t="s">
        <v>1536</v>
      </c>
      <c r="I210" s="33" t="s">
        <v>2351</v>
      </c>
      <c r="J210" s="403" t="s">
        <v>2351</v>
      </c>
      <c r="K210" s="33" t="s">
        <v>1538</v>
      </c>
      <c r="L210" s="13" t="s">
        <v>1511</v>
      </c>
      <c r="M210" s="13">
        <v>0</v>
      </c>
      <c r="N210" s="14"/>
    </row>
    <row r="211" ht="18.95" customHeight="1" spans="1:14">
      <c r="A211" s="44"/>
      <c r="B211" s="44"/>
      <c r="C211" s="44"/>
      <c r="D211" s="44"/>
      <c r="E211" s="44"/>
      <c r="F211" s="44"/>
      <c r="G211" s="45"/>
      <c r="H211" s="15" t="s">
        <v>2352</v>
      </c>
      <c r="I211" s="33" t="s">
        <v>2353</v>
      </c>
      <c r="J211" s="403" t="s">
        <v>2353</v>
      </c>
      <c r="K211" s="33" t="s">
        <v>2354</v>
      </c>
      <c r="L211" s="13" t="s">
        <v>1511</v>
      </c>
      <c r="M211" s="13">
        <v>0</v>
      </c>
      <c r="N211" s="14"/>
    </row>
    <row r="212" ht="18.95" customHeight="1" spans="1:14">
      <c r="A212" s="44"/>
      <c r="B212" s="44"/>
      <c r="C212" s="44"/>
      <c r="D212" s="44"/>
      <c r="E212" s="44"/>
      <c r="F212" s="44"/>
      <c r="G212" s="45"/>
      <c r="H212" s="15" t="s">
        <v>2355</v>
      </c>
      <c r="I212" s="33" t="s">
        <v>2356</v>
      </c>
      <c r="J212" s="403" t="s">
        <v>2356</v>
      </c>
      <c r="K212" s="33" t="s">
        <v>2357</v>
      </c>
      <c r="L212" s="13" t="s">
        <v>1511</v>
      </c>
      <c r="M212" s="13">
        <v>0</v>
      </c>
      <c r="N212" s="14"/>
    </row>
    <row r="213" ht="18.95" customHeight="1" spans="1:14">
      <c r="A213" s="44"/>
      <c r="B213" s="44"/>
      <c r="C213" s="44"/>
      <c r="D213" s="44"/>
      <c r="E213" s="44"/>
      <c r="F213" s="44"/>
      <c r="G213" s="45"/>
      <c r="H213" s="15" t="s">
        <v>2358</v>
      </c>
      <c r="I213" s="33" t="s">
        <v>2359</v>
      </c>
      <c r="J213" s="403" t="s">
        <v>2359</v>
      </c>
      <c r="K213" s="33" t="s">
        <v>2360</v>
      </c>
      <c r="L213" s="13" t="s">
        <v>1511</v>
      </c>
      <c r="M213" s="13">
        <v>0</v>
      </c>
      <c r="N213" s="14"/>
    </row>
    <row r="214" ht="18.95" customHeight="1" spans="1:14">
      <c r="A214" s="44"/>
      <c r="B214" s="44"/>
      <c r="C214" s="44"/>
      <c r="D214" s="44"/>
      <c r="E214" s="44"/>
      <c r="F214" s="44"/>
      <c r="G214" s="45"/>
      <c r="H214" s="15" t="s">
        <v>1578</v>
      </c>
      <c r="I214" s="33" t="s">
        <v>2361</v>
      </c>
      <c r="J214" s="403" t="s">
        <v>2361</v>
      </c>
      <c r="K214" s="33" t="s">
        <v>1580</v>
      </c>
      <c r="L214" s="13" t="s">
        <v>1511</v>
      </c>
      <c r="M214" s="13">
        <v>0</v>
      </c>
      <c r="N214" s="14"/>
    </row>
    <row r="215" ht="18.95" customHeight="1" spans="1:14">
      <c r="A215" s="44"/>
      <c r="B215" s="44"/>
      <c r="C215" s="44"/>
      <c r="D215" s="44"/>
      <c r="E215" s="44"/>
      <c r="F215" s="44"/>
      <c r="G215" s="45"/>
      <c r="H215" s="15" t="s">
        <v>2362</v>
      </c>
      <c r="I215" s="33" t="s">
        <v>2363</v>
      </c>
      <c r="J215" s="403" t="s">
        <v>2363</v>
      </c>
      <c r="K215" s="33" t="s">
        <v>2364</v>
      </c>
      <c r="L215" s="13" t="s">
        <v>1511</v>
      </c>
      <c r="M215" s="13">
        <v>0</v>
      </c>
      <c r="N215" s="14"/>
    </row>
    <row r="216" ht="18.95" customHeight="1" spans="1:14">
      <c r="A216" s="44"/>
      <c r="B216" s="44"/>
      <c r="C216" s="44"/>
      <c r="D216" s="44"/>
      <c r="E216" s="44"/>
      <c r="F216" s="44"/>
      <c r="G216" s="45"/>
      <c r="H216" s="15" t="s">
        <v>2365</v>
      </c>
      <c r="I216" s="33" t="s">
        <v>2366</v>
      </c>
      <c r="J216" s="403" t="s">
        <v>2366</v>
      </c>
      <c r="K216" s="33" t="s">
        <v>2367</v>
      </c>
      <c r="L216" s="13" t="s">
        <v>1511</v>
      </c>
      <c r="M216" s="13">
        <v>319</v>
      </c>
      <c r="N216" s="14"/>
    </row>
    <row r="217" ht="18.95" customHeight="1" spans="1:14">
      <c r="A217" s="44"/>
      <c r="B217" s="44"/>
      <c r="C217" s="44"/>
      <c r="D217" s="44"/>
      <c r="E217" s="44"/>
      <c r="F217" s="44"/>
      <c r="G217" s="45"/>
      <c r="H217" s="15" t="s">
        <v>1524</v>
      </c>
      <c r="I217" s="33" t="s">
        <v>2368</v>
      </c>
      <c r="J217" s="403" t="s">
        <v>2368</v>
      </c>
      <c r="K217" s="33" t="s">
        <v>1526</v>
      </c>
      <c r="L217" s="13" t="s">
        <v>1511</v>
      </c>
      <c r="M217" s="13">
        <v>32</v>
      </c>
      <c r="N217" s="14"/>
    </row>
    <row r="218" ht="18.95" customHeight="1" spans="1:14">
      <c r="A218" s="44"/>
      <c r="B218" s="44"/>
      <c r="C218" s="44"/>
      <c r="D218" s="44"/>
      <c r="E218" s="44"/>
      <c r="F218" s="44"/>
      <c r="G218" s="45"/>
      <c r="H218" s="15" t="s">
        <v>1530</v>
      </c>
      <c r="I218" s="33" t="s">
        <v>2369</v>
      </c>
      <c r="J218" s="403" t="s">
        <v>2369</v>
      </c>
      <c r="K218" s="33" t="s">
        <v>1532</v>
      </c>
      <c r="L218" s="13" t="s">
        <v>1511</v>
      </c>
      <c r="M218" s="13">
        <v>1</v>
      </c>
      <c r="N218" s="14"/>
    </row>
    <row r="219" ht="18.95" customHeight="1" spans="1:14">
      <c r="A219" s="44"/>
      <c r="B219" s="44"/>
      <c r="C219" s="44"/>
      <c r="D219" s="44"/>
      <c r="E219" s="44"/>
      <c r="F219" s="44"/>
      <c r="G219" s="45"/>
      <c r="H219" s="15" t="s">
        <v>1536</v>
      </c>
      <c r="I219" s="33" t="s">
        <v>2370</v>
      </c>
      <c r="J219" s="403" t="s">
        <v>2370</v>
      </c>
      <c r="K219" s="33" t="s">
        <v>1538</v>
      </c>
      <c r="L219" s="13" t="s">
        <v>1511</v>
      </c>
      <c r="M219" s="13">
        <v>0</v>
      </c>
      <c r="N219" s="14"/>
    </row>
    <row r="220" ht="18.95" customHeight="1" spans="1:14">
      <c r="A220" s="44"/>
      <c r="B220" s="44"/>
      <c r="C220" s="44"/>
      <c r="D220" s="44"/>
      <c r="E220" s="44"/>
      <c r="F220" s="44"/>
      <c r="G220" s="45"/>
      <c r="H220" s="15" t="s">
        <v>2371</v>
      </c>
      <c r="I220" s="33" t="s">
        <v>2372</v>
      </c>
      <c r="J220" s="403" t="s">
        <v>2372</v>
      </c>
      <c r="K220" s="33" t="s">
        <v>2373</v>
      </c>
      <c r="L220" s="13" t="s">
        <v>1511</v>
      </c>
      <c r="M220" s="13">
        <v>286</v>
      </c>
      <c r="N220" s="14"/>
    </row>
    <row r="221" ht="18.95" customHeight="1" spans="1:14">
      <c r="A221" s="44"/>
      <c r="B221" s="44"/>
      <c r="C221" s="44"/>
      <c r="D221" s="44"/>
      <c r="E221" s="44"/>
      <c r="F221" s="44"/>
      <c r="G221" s="45"/>
      <c r="H221" s="15" t="s">
        <v>2374</v>
      </c>
      <c r="I221" s="33" t="s">
        <v>2375</v>
      </c>
      <c r="J221" s="403" t="s">
        <v>2375</v>
      </c>
      <c r="K221" s="33" t="s">
        <v>2376</v>
      </c>
      <c r="L221" s="13" t="s">
        <v>1511</v>
      </c>
      <c r="M221" s="13">
        <v>0</v>
      </c>
      <c r="N221" s="14"/>
    </row>
    <row r="222" ht="18.95" customHeight="1" spans="1:14">
      <c r="A222" s="44"/>
      <c r="B222" s="44"/>
      <c r="C222" s="44"/>
      <c r="D222" s="44"/>
      <c r="E222" s="44"/>
      <c r="F222" s="44"/>
      <c r="G222" s="45"/>
      <c r="H222" s="15" t="s">
        <v>2377</v>
      </c>
      <c r="I222" s="33" t="s">
        <v>2378</v>
      </c>
      <c r="J222" s="403" t="s">
        <v>2378</v>
      </c>
      <c r="K222" s="33" t="s">
        <v>2379</v>
      </c>
      <c r="L222" s="13" t="s">
        <v>1511</v>
      </c>
      <c r="M222" s="13">
        <v>59</v>
      </c>
      <c r="N222" s="14"/>
    </row>
    <row r="223" ht="18.95" customHeight="1" spans="1:14">
      <c r="A223" s="44"/>
      <c r="B223" s="44"/>
      <c r="C223" s="44"/>
      <c r="D223" s="44"/>
      <c r="E223" s="44"/>
      <c r="F223" s="44"/>
      <c r="G223" s="45"/>
      <c r="H223" s="15" t="s">
        <v>1524</v>
      </c>
      <c r="I223" s="33" t="s">
        <v>2380</v>
      </c>
      <c r="J223" s="403" t="s">
        <v>2380</v>
      </c>
      <c r="K223" s="33" t="s">
        <v>1526</v>
      </c>
      <c r="L223" s="13" t="s">
        <v>1511</v>
      </c>
      <c r="M223" s="13">
        <v>53</v>
      </c>
      <c r="N223" s="14"/>
    </row>
    <row r="224" ht="18.95" customHeight="1" spans="1:14">
      <c r="A224" s="44"/>
      <c r="B224" s="44"/>
      <c r="C224" s="44"/>
      <c r="D224" s="44"/>
      <c r="E224" s="44"/>
      <c r="F224" s="44"/>
      <c r="G224" s="45"/>
      <c r="H224" s="15" t="s">
        <v>1530</v>
      </c>
      <c r="I224" s="33" t="s">
        <v>2381</v>
      </c>
      <c r="J224" s="403" t="s">
        <v>2381</v>
      </c>
      <c r="K224" s="33" t="s">
        <v>1532</v>
      </c>
      <c r="L224" s="13" t="s">
        <v>1511</v>
      </c>
      <c r="M224" s="13">
        <v>6</v>
      </c>
      <c r="N224" s="14"/>
    </row>
    <row r="225" s="2" customFormat="1" ht="18.95" customHeight="1" spans="1:14">
      <c r="A225" s="44"/>
      <c r="B225" s="44"/>
      <c r="C225" s="44"/>
      <c r="D225" s="44"/>
      <c r="E225" s="44"/>
      <c r="F225" s="44"/>
      <c r="G225" s="45"/>
      <c r="H225" s="15" t="s">
        <v>1536</v>
      </c>
      <c r="I225" s="33" t="s">
        <v>2382</v>
      </c>
      <c r="J225" s="403" t="s">
        <v>2382</v>
      </c>
      <c r="K225" s="33" t="s">
        <v>1538</v>
      </c>
      <c r="L225" s="13" t="s">
        <v>1511</v>
      </c>
      <c r="M225" s="13">
        <v>0</v>
      </c>
      <c r="N225" s="14"/>
    </row>
    <row r="226" ht="18.95" customHeight="1" spans="1:14">
      <c r="A226" s="44"/>
      <c r="B226" s="44"/>
      <c r="C226" s="44"/>
      <c r="D226" s="44"/>
      <c r="E226" s="44"/>
      <c r="F226" s="44"/>
      <c r="G226" s="45"/>
      <c r="H226" s="15" t="s">
        <v>1617</v>
      </c>
      <c r="I226" s="33" t="s">
        <v>2383</v>
      </c>
      <c r="J226" s="403" t="s">
        <v>2383</v>
      </c>
      <c r="K226" s="33" t="s">
        <v>1619</v>
      </c>
      <c r="L226" s="13" t="s">
        <v>1511</v>
      </c>
      <c r="M226" s="13">
        <v>0</v>
      </c>
      <c r="N226" s="14"/>
    </row>
    <row r="227" ht="18.95" customHeight="1" spans="1:14">
      <c r="A227" s="44"/>
      <c r="B227" s="44"/>
      <c r="C227" s="44"/>
      <c r="D227" s="44"/>
      <c r="E227" s="44"/>
      <c r="F227" s="44"/>
      <c r="G227" s="45"/>
      <c r="H227" s="15" t="s">
        <v>1578</v>
      </c>
      <c r="I227" s="33" t="s">
        <v>2384</v>
      </c>
      <c r="J227" s="403" t="s">
        <v>2384</v>
      </c>
      <c r="K227" s="33" t="s">
        <v>1580</v>
      </c>
      <c r="L227" s="13" t="s">
        <v>1511</v>
      </c>
      <c r="M227" s="13">
        <v>0</v>
      </c>
      <c r="N227" s="14"/>
    </row>
    <row r="228" ht="18.95" customHeight="1" spans="1:14">
      <c r="A228" s="44"/>
      <c r="B228" s="44"/>
      <c r="C228" s="44"/>
      <c r="D228" s="44"/>
      <c r="E228" s="44"/>
      <c r="F228" s="44"/>
      <c r="G228" s="45"/>
      <c r="H228" s="15" t="s">
        <v>2385</v>
      </c>
      <c r="I228" s="33" t="s">
        <v>2386</v>
      </c>
      <c r="J228" s="403" t="s">
        <v>2386</v>
      </c>
      <c r="K228" s="33" t="s">
        <v>2387</v>
      </c>
      <c r="L228" s="13" t="s">
        <v>1511</v>
      </c>
      <c r="M228" s="13">
        <v>0</v>
      </c>
      <c r="N228" s="14"/>
    </row>
    <row r="229" ht="18.95" customHeight="1" spans="1:14">
      <c r="A229" s="44"/>
      <c r="B229" s="44"/>
      <c r="C229" s="44"/>
      <c r="D229" s="44"/>
      <c r="E229" s="44"/>
      <c r="F229" s="44"/>
      <c r="G229" s="45"/>
      <c r="H229" s="15" t="s">
        <v>2388</v>
      </c>
      <c r="I229" s="33" t="s">
        <v>2389</v>
      </c>
      <c r="J229" s="403" t="s">
        <v>2389</v>
      </c>
      <c r="K229" s="33" t="s">
        <v>2390</v>
      </c>
      <c r="L229" s="13" t="s">
        <v>1511</v>
      </c>
      <c r="M229" s="13">
        <v>375</v>
      </c>
      <c r="N229" s="14"/>
    </row>
    <row r="230" ht="18.95" customHeight="1" spans="1:14">
      <c r="A230" s="44"/>
      <c r="B230" s="44"/>
      <c r="C230" s="44"/>
      <c r="D230" s="44"/>
      <c r="E230" s="44"/>
      <c r="F230" s="44"/>
      <c r="G230" s="45"/>
      <c r="H230" s="15" t="s">
        <v>1524</v>
      </c>
      <c r="I230" s="33" t="s">
        <v>2391</v>
      </c>
      <c r="J230" s="403" t="s">
        <v>2391</v>
      </c>
      <c r="K230" s="33" t="s">
        <v>1526</v>
      </c>
      <c r="L230" s="13" t="s">
        <v>1511</v>
      </c>
      <c r="M230" s="13">
        <v>293</v>
      </c>
      <c r="N230" s="14"/>
    </row>
    <row r="231" ht="18.95" customHeight="1" spans="1:14">
      <c r="A231" s="44"/>
      <c r="B231" s="44"/>
      <c r="C231" s="44"/>
      <c r="D231" s="44"/>
      <c r="E231" s="44"/>
      <c r="F231" s="44"/>
      <c r="G231" s="45"/>
      <c r="H231" s="15" t="s">
        <v>1530</v>
      </c>
      <c r="I231" s="33" t="s">
        <v>2392</v>
      </c>
      <c r="J231" s="403" t="s">
        <v>2392</v>
      </c>
      <c r="K231" s="33" t="s">
        <v>1532</v>
      </c>
      <c r="L231" s="13" t="s">
        <v>1511</v>
      </c>
      <c r="M231" s="13">
        <v>61</v>
      </c>
      <c r="N231" s="14"/>
    </row>
    <row r="232" ht="18.95" customHeight="1" spans="1:14">
      <c r="A232" s="44"/>
      <c r="B232" s="44"/>
      <c r="C232" s="44"/>
      <c r="D232" s="44"/>
      <c r="E232" s="44"/>
      <c r="F232" s="44"/>
      <c r="G232" s="45"/>
      <c r="H232" s="15" t="s">
        <v>1536</v>
      </c>
      <c r="I232" s="33" t="s">
        <v>2393</v>
      </c>
      <c r="J232" s="403" t="s">
        <v>2393</v>
      </c>
      <c r="K232" s="33" t="s">
        <v>1538</v>
      </c>
      <c r="L232" s="13" t="s">
        <v>1511</v>
      </c>
      <c r="M232" s="13">
        <v>0</v>
      </c>
      <c r="N232" s="14"/>
    </row>
    <row r="233" ht="18.95" customHeight="1" spans="1:14">
      <c r="A233" s="44"/>
      <c r="B233" s="44"/>
      <c r="C233" s="44"/>
      <c r="D233" s="44"/>
      <c r="E233" s="44"/>
      <c r="F233" s="44"/>
      <c r="G233" s="45"/>
      <c r="H233" s="15" t="s">
        <v>2394</v>
      </c>
      <c r="I233" s="33" t="s">
        <v>2395</v>
      </c>
      <c r="J233" s="403" t="s">
        <v>2395</v>
      </c>
      <c r="K233" s="33" t="s">
        <v>2396</v>
      </c>
      <c r="L233" s="13" t="s">
        <v>1511</v>
      </c>
      <c r="M233" s="13">
        <v>0</v>
      </c>
      <c r="N233" s="14"/>
    </row>
    <row r="234" ht="18.95" customHeight="1" spans="1:14">
      <c r="A234" s="44"/>
      <c r="B234" s="44"/>
      <c r="C234" s="44"/>
      <c r="D234" s="44"/>
      <c r="E234" s="44"/>
      <c r="F234" s="44"/>
      <c r="G234" s="45"/>
      <c r="H234" s="15" t="s">
        <v>2397</v>
      </c>
      <c r="I234" s="33" t="s">
        <v>2398</v>
      </c>
      <c r="J234" s="403" t="s">
        <v>2398</v>
      </c>
      <c r="K234" s="33" t="s">
        <v>2399</v>
      </c>
      <c r="L234" s="13" t="s">
        <v>1511</v>
      </c>
      <c r="M234" s="13">
        <v>0</v>
      </c>
      <c r="N234" s="14"/>
    </row>
    <row r="235" ht="18.95" customHeight="1" spans="1:14">
      <c r="A235" s="44"/>
      <c r="B235" s="44"/>
      <c r="C235" s="44"/>
      <c r="D235" s="44"/>
      <c r="E235" s="44"/>
      <c r="F235" s="44"/>
      <c r="G235" s="45"/>
      <c r="H235" s="15" t="s">
        <v>1578</v>
      </c>
      <c r="I235" s="33" t="s">
        <v>2400</v>
      </c>
      <c r="J235" s="403" t="s">
        <v>2400</v>
      </c>
      <c r="K235" s="33" t="s">
        <v>1580</v>
      </c>
      <c r="L235" s="13" t="s">
        <v>1511</v>
      </c>
      <c r="M235" s="13">
        <v>0</v>
      </c>
      <c r="N235" s="14"/>
    </row>
    <row r="236" ht="18.95" customHeight="1" spans="1:14">
      <c r="A236" s="44"/>
      <c r="B236" s="44"/>
      <c r="C236" s="44"/>
      <c r="D236" s="44"/>
      <c r="E236" s="44"/>
      <c r="F236" s="44"/>
      <c r="G236" s="45"/>
      <c r="H236" s="15" t="s">
        <v>2401</v>
      </c>
      <c r="I236" s="33" t="s">
        <v>2402</v>
      </c>
      <c r="J236" s="403" t="s">
        <v>2402</v>
      </c>
      <c r="K236" s="33" t="s">
        <v>2403</v>
      </c>
      <c r="L236" s="13" t="s">
        <v>1511</v>
      </c>
      <c r="M236" s="13">
        <v>21</v>
      </c>
      <c r="N236" s="14"/>
    </row>
    <row r="237" ht="18.95" customHeight="1" spans="1:14">
      <c r="A237" s="44"/>
      <c r="B237" s="44"/>
      <c r="C237" s="44"/>
      <c r="D237" s="44"/>
      <c r="E237" s="44"/>
      <c r="F237" s="44"/>
      <c r="G237" s="45"/>
      <c r="H237" s="15" t="s">
        <v>2404</v>
      </c>
      <c r="I237" s="33" t="s">
        <v>2405</v>
      </c>
      <c r="J237" s="403" t="s">
        <v>2405</v>
      </c>
      <c r="K237" s="33" t="s">
        <v>2406</v>
      </c>
      <c r="L237" s="13" t="s">
        <v>1511</v>
      </c>
      <c r="M237" s="13">
        <v>1426</v>
      </c>
      <c r="N237" s="14"/>
    </row>
    <row r="238" ht="18.95" customHeight="1" spans="1:14">
      <c r="A238" s="44"/>
      <c r="B238" s="44"/>
      <c r="C238" s="44"/>
      <c r="D238" s="44"/>
      <c r="E238" s="44"/>
      <c r="F238" s="44"/>
      <c r="G238" s="45"/>
      <c r="H238" s="15" t="s">
        <v>1524</v>
      </c>
      <c r="I238" s="33" t="s">
        <v>2407</v>
      </c>
      <c r="J238" s="403" t="s">
        <v>2407</v>
      </c>
      <c r="K238" s="33" t="s">
        <v>1526</v>
      </c>
      <c r="L238" s="13" t="s">
        <v>1511</v>
      </c>
      <c r="M238" s="13">
        <v>959</v>
      </c>
      <c r="N238" s="14"/>
    </row>
    <row r="239" ht="18.95" customHeight="1" spans="1:14">
      <c r="A239" s="44"/>
      <c r="B239" s="44"/>
      <c r="C239" s="44"/>
      <c r="D239" s="44"/>
      <c r="E239" s="44"/>
      <c r="F239" s="44"/>
      <c r="G239" s="45"/>
      <c r="H239" s="15" t="s">
        <v>1530</v>
      </c>
      <c r="I239" s="33" t="s">
        <v>2408</v>
      </c>
      <c r="J239" s="403" t="s">
        <v>2408</v>
      </c>
      <c r="K239" s="33" t="s">
        <v>1532</v>
      </c>
      <c r="L239" s="13" t="s">
        <v>1511</v>
      </c>
      <c r="M239" s="13">
        <v>324</v>
      </c>
      <c r="N239" s="14"/>
    </row>
    <row r="240" ht="18.95" customHeight="1" spans="1:14">
      <c r="A240" s="44"/>
      <c r="B240" s="44"/>
      <c r="C240" s="44"/>
      <c r="D240" s="44"/>
      <c r="E240" s="44"/>
      <c r="F240" s="44"/>
      <c r="G240" s="45"/>
      <c r="H240" s="15" t="s">
        <v>1536</v>
      </c>
      <c r="I240" s="33" t="s">
        <v>2409</v>
      </c>
      <c r="J240" s="403" t="s">
        <v>2409</v>
      </c>
      <c r="K240" s="33" t="s">
        <v>1538</v>
      </c>
      <c r="L240" s="13" t="s">
        <v>1511</v>
      </c>
      <c r="M240" s="13">
        <v>0</v>
      </c>
      <c r="N240" s="14"/>
    </row>
    <row r="241" ht="18.95" customHeight="1" spans="1:14">
      <c r="A241" s="44"/>
      <c r="B241" s="44"/>
      <c r="C241" s="44"/>
      <c r="D241" s="44"/>
      <c r="E241" s="44"/>
      <c r="F241" s="44"/>
      <c r="G241" s="45"/>
      <c r="H241" s="15" t="s">
        <v>2410</v>
      </c>
      <c r="I241" s="33" t="s">
        <v>2411</v>
      </c>
      <c r="J241" s="403" t="s">
        <v>2411</v>
      </c>
      <c r="K241" s="33" t="s">
        <v>2412</v>
      </c>
      <c r="L241" s="13" t="s">
        <v>1511</v>
      </c>
      <c r="M241" s="13">
        <v>127</v>
      </c>
      <c r="N241" s="14"/>
    </row>
    <row r="242" ht="18.95" customHeight="1" spans="1:14">
      <c r="A242" s="44"/>
      <c r="B242" s="44"/>
      <c r="C242" s="44"/>
      <c r="D242" s="44"/>
      <c r="E242" s="44"/>
      <c r="F242" s="44"/>
      <c r="G242" s="45"/>
      <c r="H242" s="15" t="s">
        <v>1578</v>
      </c>
      <c r="I242" s="33" t="s">
        <v>2413</v>
      </c>
      <c r="J242" s="403" t="s">
        <v>2413</v>
      </c>
      <c r="K242" s="33" t="s">
        <v>1580</v>
      </c>
      <c r="L242" s="13" t="s">
        <v>1511</v>
      </c>
      <c r="M242" s="13">
        <v>0</v>
      </c>
      <c r="N242" s="14"/>
    </row>
    <row r="243" ht="18.95" customHeight="1" spans="1:14">
      <c r="A243" s="44"/>
      <c r="B243" s="44"/>
      <c r="C243" s="44"/>
      <c r="D243" s="44"/>
      <c r="E243" s="44"/>
      <c r="F243" s="44"/>
      <c r="G243" s="45"/>
      <c r="H243" s="15" t="s">
        <v>2414</v>
      </c>
      <c r="I243" s="33" t="s">
        <v>2415</v>
      </c>
      <c r="J243" s="403" t="s">
        <v>2415</v>
      </c>
      <c r="K243" s="33" t="s">
        <v>2416</v>
      </c>
      <c r="L243" s="13" t="s">
        <v>1511</v>
      </c>
      <c r="M243" s="13">
        <v>16</v>
      </c>
      <c r="N243" s="14"/>
    </row>
    <row r="244" ht="18.95" customHeight="1" spans="1:14">
      <c r="A244" s="44"/>
      <c r="B244" s="44"/>
      <c r="C244" s="44"/>
      <c r="D244" s="44"/>
      <c r="E244" s="44"/>
      <c r="F244" s="44"/>
      <c r="G244" s="45"/>
      <c r="H244" s="15" t="s">
        <v>2417</v>
      </c>
      <c r="I244" s="33" t="s">
        <v>2418</v>
      </c>
      <c r="J244" s="403" t="s">
        <v>2418</v>
      </c>
      <c r="K244" s="33" t="s">
        <v>2419</v>
      </c>
      <c r="L244" s="13" t="s">
        <v>1511</v>
      </c>
      <c r="M244" s="13">
        <v>830</v>
      </c>
      <c r="N244" s="14"/>
    </row>
    <row r="245" ht="18.95" customHeight="1" spans="1:14">
      <c r="A245" s="44"/>
      <c r="B245" s="44"/>
      <c r="C245" s="44"/>
      <c r="D245" s="44"/>
      <c r="E245" s="44"/>
      <c r="F245" s="44"/>
      <c r="G245" s="45"/>
      <c r="H245" s="15" t="s">
        <v>1524</v>
      </c>
      <c r="I245" s="33" t="s">
        <v>2420</v>
      </c>
      <c r="J245" s="403" t="s">
        <v>2420</v>
      </c>
      <c r="K245" s="33" t="s">
        <v>1526</v>
      </c>
      <c r="L245" s="13" t="s">
        <v>1511</v>
      </c>
      <c r="M245" s="13">
        <v>161</v>
      </c>
      <c r="N245" s="14"/>
    </row>
    <row r="246" ht="18.95" customHeight="1" spans="1:14">
      <c r="A246" s="44"/>
      <c r="B246" s="44"/>
      <c r="C246" s="44"/>
      <c r="D246" s="44"/>
      <c r="E246" s="44"/>
      <c r="F246" s="44"/>
      <c r="G246" s="45"/>
      <c r="H246" s="15" t="s">
        <v>1530</v>
      </c>
      <c r="I246" s="33" t="s">
        <v>2421</v>
      </c>
      <c r="J246" s="403" t="s">
        <v>2421</v>
      </c>
      <c r="K246" s="33" t="s">
        <v>1532</v>
      </c>
      <c r="L246" s="13" t="s">
        <v>1511</v>
      </c>
      <c r="M246" s="13">
        <v>669</v>
      </c>
      <c r="N246" s="14"/>
    </row>
    <row r="247" ht="18.95" customHeight="1" spans="1:14">
      <c r="A247" s="44"/>
      <c r="B247" s="44"/>
      <c r="C247" s="44"/>
      <c r="D247" s="44"/>
      <c r="E247" s="44"/>
      <c r="F247" s="44"/>
      <c r="G247" s="45"/>
      <c r="H247" s="15" t="s">
        <v>1536</v>
      </c>
      <c r="I247" s="33" t="s">
        <v>2422</v>
      </c>
      <c r="J247" s="403" t="s">
        <v>2422</v>
      </c>
      <c r="K247" s="33" t="s">
        <v>1538</v>
      </c>
      <c r="L247" s="13" t="s">
        <v>1511</v>
      </c>
      <c r="M247" s="13">
        <v>0</v>
      </c>
      <c r="N247" s="14"/>
    </row>
    <row r="248" ht="18.95" customHeight="1" spans="1:14">
      <c r="A248" s="44"/>
      <c r="B248" s="44"/>
      <c r="C248" s="44"/>
      <c r="D248" s="44"/>
      <c r="E248" s="44"/>
      <c r="F248" s="44"/>
      <c r="G248" s="45"/>
      <c r="H248" s="15" t="s">
        <v>1578</v>
      </c>
      <c r="I248" s="33" t="s">
        <v>2423</v>
      </c>
      <c r="J248" s="403" t="s">
        <v>2423</v>
      </c>
      <c r="K248" s="33" t="s">
        <v>1580</v>
      </c>
      <c r="L248" s="13" t="s">
        <v>1511</v>
      </c>
      <c r="M248" s="13">
        <v>0</v>
      </c>
      <c r="N248" s="14"/>
    </row>
    <row r="249" ht="18.95" customHeight="1" spans="1:14">
      <c r="A249" s="44"/>
      <c r="B249" s="44"/>
      <c r="C249" s="44"/>
      <c r="D249" s="44"/>
      <c r="E249" s="44"/>
      <c r="F249" s="44"/>
      <c r="G249" s="45"/>
      <c r="H249" s="15" t="s">
        <v>2424</v>
      </c>
      <c r="I249" s="33" t="s">
        <v>2425</v>
      </c>
      <c r="J249" s="403" t="s">
        <v>2425</v>
      </c>
      <c r="K249" s="33" t="s">
        <v>2426</v>
      </c>
      <c r="L249" s="13" t="s">
        <v>1511</v>
      </c>
      <c r="M249" s="13">
        <v>0</v>
      </c>
      <c r="N249" s="14"/>
    </row>
    <row r="250" ht="18.95" customHeight="1" spans="1:14">
      <c r="A250" s="44"/>
      <c r="B250" s="44"/>
      <c r="C250" s="44"/>
      <c r="D250" s="44"/>
      <c r="E250" s="44"/>
      <c r="F250" s="44"/>
      <c r="G250" s="45"/>
      <c r="H250" s="15" t="s">
        <v>2427</v>
      </c>
      <c r="I250" s="33" t="s">
        <v>2428</v>
      </c>
      <c r="J250" s="403" t="s">
        <v>2428</v>
      </c>
      <c r="K250" s="33" t="s">
        <v>2429</v>
      </c>
      <c r="L250" s="13" t="s">
        <v>1511</v>
      </c>
      <c r="M250" s="13">
        <v>319</v>
      </c>
      <c r="N250" s="14"/>
    </row>
    <row r="251" ht="18.95" customHeight="1" spans="1:14">
      <c r="A251" s="44"/>
      <c r="B251" s="44"/>
      <c r="C251" s="44"/>
      <c r="D251" s="44"/>
      <c r="E251" s="44"/>
      <c r="F251" s="44"/>
      <c r="G251" s="45"/>
      <c r="H251" s="15" t="s">
        <v>1524</v>
      </c>
      <c r="I251" s="33" t="s">
        <v>2430</v>
      </c>
      <c r="J251" s="403" t="s">
        <v>2430</v>
      </c>
      <c r="K251" s="33" t="s">
        <v>1526</v>
      </c>
      <c r="L251" s="13" t="s">
        <v>1511</v>
      </c>
      <c r="M251" s="13">
        <v>85</v>
      </c>
      <c r="N251" s="14"/>
    </row>
    <row r="252" ht="18.95" customHeight="1" spans="1:14">
      <c r="A252" s="44"/>
      <c r="B252" s="44"/>
      <c r="C252" s="44"/>
      <c r="D252" s="44"/>
      <c r="E252" s="44"/>
      <c r="F252" s="44"/>
      <c r="G252" s="45"/>
      <c r="H252" s="15" t="s">
        <v>1530</v>
      </c>
      <c r="I252" s="33" t="s">
        <v>2431</v>
      </c>
      <c r="J252" s="403" t="s">
        <v>2431</v>
      </c>
      <c r="K252" s="33" t="s">
        <v>1532</v>
      </c>
      <c r="L252" s="13" t="s">
        <v>1511</v>
      </c>
      <c r="M252" s="13">
        <v>209</v>
      </c>
      <c r="N252" s="14"/>
    </row>
    <row r="253" ht="18.95" customHeight="1" spans="1:14">
      <c r="A253" s="44"/>
      <c r="B253" s="44"/>
      <c r="C253" s="44"/>
      <c r="D253" s="44"/>
      <c r="E253" s="44"/>
      <c r="F253" s="44"/>
      <c r="G253" s="45"/>
      <c r="H253" s="15" t="s">
        <v>1536</v>
      </c>
      <c r="I253" s="33" t="s">
        <v>2432</v>
      </c>
      <c r="J253" s="403" t="s">
        <v>2432</v>
      </c>
      <c r="K253" s="33" t="s">
        <v>1538</v>
      </c>
      <c r="L253" s="13" t="s">
        <v>1511</v>
      </c>
      <c r="M253" s="13">
        <v>0</v>
      </c>
      <c r="N253" s="14"/>
    </row>
    <row r="254" ht="18.95" customHeight="1" spans="1:14">
      <c r="A254" s="44"/>
      <c r="B254" s="44"/>
      <c r="C254" s="44"/>
      <c r="D254" s="44"/>
      <c r="E254" s="44"/>
      <c r="F254" s="44"/>
      <c r="G254" s="45"/>
      <c r="H254" s="15" t="s">
        <v>1578</v>
      </c>
      <c r="I254" s="33" t="s">
        <v>2433</v>
      </c>
      <c r="J254" s="403" t="s">
        <v>2433</v>
      </c>
      <c r="K254" s="33" t="s">
        <v>1580</v>
      </c>
      <c r="L254" s="13" t="s">
        <v>1511</v>
      </c>
      <c r="M254" s="13">
        <v>0</v>
      </c>
      <c r="N254" s="14"/>
    </row>
    <row r="255" ht="18.95" customHeight="1" spans="1:14">
      <c r="A255" s="44"/>
      <c r="B255" s="44"/>
      <c r="C255" s="44"/>
      <c r="D255" s="44"/>
      <c r="E255" s="44"/>
      <c r="F255" s="44"/>
      <c r="G255" s="45"/>
      <c r="H255" s="15" t="s">
        <v>2434</v>
      </c>
      <c r="I255" s="33" t="s">
        <v>2435</v>
      </c>
      <c r="J255" s="403" t="s">
        <v>2435</v>
      </c>
      <c r="K255" s="33" t="s">
        <v>2436</v>
      </c>
      <c r="L255" s="13" t="s">
        <v>1511</v>
      </c>
      <c r="M255" s="13">
        <v>25</v>
      </c>
      <c r="N255" s="14"/>
    </row>
    <row r="256" ht="18.95" customHeight="1" spans="1:14">
      <c r="A256" s="44"/>
      <c r="B256" s="44"/>
      <c r="C256" s="44"/>
      <c r="D256" s="44"/>
      <c r="E256" s="44"/>
      <c r="F256" s="44"/>
      <c r="G256" s="45"/>
      <c r="H256" s="15" t="s">
        <v>2437</v>
      </c>
      <c r="I256" s="33" t="s">
        <v>2438</v>
      </c>
      <c r="J256" s="403" t="s">
        <v>2438</v>
      </c>
      <c r="K256" s="33" t="s">
        <v>2439</v>
      </c>
      <c r="L256" s="13" t="s">
        <v>1511</v>
      </c>
      <c r="M256" s="13">
        <v>79</v>
      </c>
      <c r="N256" s="14"/>
    </row>
    <row r="257" ht="18.95" customHeight="1" spans="1:14">
      <c r="A257" s="44"/>
      <c r="B257" s="44"/>
      <c r="C257" s="44"/>
      <c r="D257" s="44"/>
      <c r="E257" s="44"/>
      <c r="F257" s="44"/>
      <c r="G257" s="45"/>
      <c r="H257" s="15" t="s">
        <v>1524</v>
      </c>
      <c r="I257" s="33" t="s">
        <v>2440</v>
      </c>
      <c r="J257" s="403" t="s">
        <v>2440</v>
      </c>
      <c r="K257" s="33" t="s">
        <v>1526</v>
      </c>
      <c r="L257" s="13" t="s">
        <v>1511</v>
      </c>
      <c r="M257" s="13">
        <v>49</v>
      </c>
      <c r="N257" s="14"/>
    </row>
    <row r="258" ht="18.95" customHeight="1" spans="1:14">
      <c r="A258" s="44"/>
      <c r="B258" s="44"/>
      <c r="C258" s="44"/>
      <c r="D258" s="44"/>
      <c r="E258" s="44"/>
      <c r="F258" s="44"/>
      <c r="G258" s="45"/>
      <c r="H258" s="15" t="s">
        <v>1530</v>
      </c>
      <c r="I258" s="33" t="s">
        <v>2441</v>
      </c>
      <c r="J258" s="403" t="s">
        <v>2441</v>
      </c>
      <c r="K258" s="33" t="s">
        <v>1532</v>
      </c>
      <c r="L258" s="13" t="s">
        <v>1511</v>
      </c>
      <c r="M258" s="13">
        <v>15</v>
      </c>
      <c r="N258" s="14"/>
    </row>
    <row r="259" ht="18.95" customHeight="1" spans="1:14">
      <c r="A259" s="44"/>
      <c r="B259" s="44"/>
      <c r="C259" s="44"/>
      <c r="D259" s="44"/>
      <c r="E259" s="44"/>
      <c r="F259" s="44"/>
      <c r="G259" s="45"/>
      <c r="H259" s="15" t="s">
        <v>1536</v>
      </c>
      <c r="I259" s="33" t="s">
        <v>2442</v>
      </c>
      <c r="J259" s="403" t="s">
        <v>2442</v>
      </c>
      <c r="K259" s="33" t="s">
        <v>1538</v>
      </c>
      <c r="L259" s="13" t="s">
        <v>1511</v>
      </c>
      <c r="M259" s="13">
        <v>0</v>
      </c>
      <c r="N259" s="14"/>
    </row>
    <row r="260" ht="18.95" customHeight="1" spans="1:14">
      <c r="A260" s="44"/>
      <c r="B260" s="44"/>
      <c r="C260" s="44"/>
      <c r="D260" s="44"/>
      <c r="E260" s="44"/>
      <c r="F260" s="44"/>
      <c r="G260" s="45"/>
      <c r="H260" s="15" t="s">
        <v>1578</v>
      </c>
      <c r="I260" s="33" t="s">
        <v>2443</v>
      </c>
      <c r="J260" s="403" t="s">
        <v>2443</v>
      </c>
      <c r="K260" s="33" t="s">
        <v>1580</v>
      </c>
      <c r="L260" s="13" t="s">
        <v>1511</v>
      </c>
      <c r="M260" s="13">
        <v>0</v>
      </c>
      <c r="N260" s="14"/>
    </row>
    <row r="261" ht="18.95" customHeight="1" spans="1:14">
      <c r="A261" s="44"/>
      <c r="B261" s="44"/>
      <c r="C261" s="44"/>
      <c r="D261" s="44"/>
      <c r="E261" s="44"/>
      <c r="F261" s="44"/>
      <c r="G261" s="45"/>
      <c r="H261" s="15" t="s">
        <v>2444</v>
      </c>
      <c r="I261" s="33" t="s">
        <v>2445</v>
      </c>
      <c r="J261" s="403" t="s">
        <v>2445</v>
      </c>
      <c r="K261" s="33" t="s">
        <v>2446</v>
      </c>
      <c r="L261" s="13" t="s">
        <v>1511</v>
      </c>
      <c r="M261" s="13">
        <v>15</v>
      </c>
      <c r="N261" s="14"/>
    </row>
    <row r="262" ht="18.95" customHeight="1" spans="1:14">
      <c r="A262" s="44"/>
      <c r="B262" s="44"/>
      <c r="C262" s="44"/>
      <c r="D262" s="44"/>
      <c r="E262" s="44"/>
      <c r="F262" s="44"/>
      <c r="G262" s="45"/>
      <c r="H262" s="15" t="s">
        <v>2447</v>
      </c>
      <c r="I262" s="33" t="s">
        <v>2448</v>
      </c>
      <c r="J262" s="403" t="s">
        <v>2448</v>
      </c>
      <c r="K262" s="33" t="s">
        <v>2449</v>
      </c>
      <c r="L262" s="13" t="s">
        <v>1511</v>
      </c>
      <c r="M262" s="13">
        <v>0</v>
      </c>
      <c r="N262" s="14"/>
    </row>
    <row r="263" ht="18.95" customHeight="1" spans="1:14">
      <c r="A263" s="44"/>
      <c r="B263" s="44"/>
      <c r="C263" s="44"/>
      <c r="D263" s="44"/>
      <c r="E263" s="44"/>
      <c r="F263" s="44"/>
      <c r="G263" s="45"/>
      <c r="H263" s="15" t="s">
        <v>1524</v>
      </c>
      <c r="I263" s="33" t="s">
        <v>2450</v>
      </c>
      <c r="J263" s="403" t="s">
        <v>2450</v>
      </c>
      <c r="K263" s="33" t="s">
        <v>1526</v>
      </c>
      <c r="L263" s="13" t="s">
        <v>1511</v>
      </c>
      <c r="M263" s="13">
        <v>0</v>
      </c>
      <c r="N263" s="14"/>
    </row>
    <row r="264" ht="18.95" customHeight="1" spans="1:14">
      <c r="A264" s="44"/>
      <c r="B264" s="44"/>
      <c r="C264" s="44"/>
      <c r="D264" s="44"/>
      <c r="E264" s="44"/>
      <c r="F264" s="44"/>
      <c r="G264" s="45"/>
      <c r="H264" s="15" t="s">
        <v>1530</v>
      </c>
      <c r="I264" s="33" t="s">
        <v>2451</v>
      </c>
      <c r="J264" s="403" t="s">
        <v>2451</v>
      </c>
      <c r="K264" s="33" t="s">
        <v>1532</v>
      </c>
      <c r="L264" s="13" t="s">
        <v>1511</v>
      </c>
      <c r="M264" s="13">
        <v>0</v>
      </c>
      <c r="N264" s="14"/>
    </row>
    <row r="265" ht="18.95" customHeight="1" spans="1:14">
      <c r="A265" s="44"/>
      <c r="B265" s="44"/>
      <c r="C265" s="44"/>
      <c r="D265" s="44"/>
      <c r="E265" s="44"/>
      <c r="F265" s="44"/>
      <c r="G265" s="45"/>
      <c r="H265" s="15" t="s">
        <v>1536</v>
      </c>
      <c r="I265" s="33" t="s">
        <v>2452</v>
      </c>
      <c r="J265" s="403" t="s">
        <v>2452</v>
      </c>
      <c r="K265" s="33" t="s">
        <v>1538</v>
      </c>
      <c r="L265" s="13" t="s">
        <v>1511</v>
      </c>
      <c r="M265" s="13">
        <v>0</v>
      </c>
      <c r="N265" s="14"/>
    </row>
    <row r="266" ht="18.95" customHeight="1" spans="1:14">
      <c r="A266" s="44"/>
      <c r="B266" s="44"/>
      <c r="C266" s="44"/>
      <c r="D266" s="44"/>
      <c r="E266" s="44"/>
      <c r="F266" s="44"/>
      <c r="G266" s="45"/>
      <c r="H266" s="15" t="s">
        <v>1578</v>
      </c>
      <c r="I266" s="33" t="s">
        <v>2453</v>
      </c>
      <c r="J266" s="403" t="s">
        <v>2453</v>
      </c>
      <c r="K266" s="33" t="s">
        <v>1580</v>
      </c>
      <c r="L266" s="13" t="s">
        <v>1511</v>
      </c>
      <c r="M266" s="13">
        <v>0</v>
      </c>
      <c r="N266" s="14"/>
    </row>
    <row r="267" ht="18.95" customHeight="1" spans="1:14">
      <c r="A267" s="44"/>
      <c r="B267" s="44"/>
      <c r="C267" s="44"/>
      <c r="D267" s="44"/>
      <c r="E267" s="44"/>
      <c r="F267" s="44"/>
      <c r="G267" s="45"/>
      <c r="H267" s="15" t="s">
        <v>2454</v>
      </c>
      <c r="I267" s="33" t="s">
        <v>2455</v>
      </c>
      <c r="J267" s="403" t="s">
        <v>2455</v>
      </c>
      <c r="K267" s="33" t="s">
        <v>2456</v>
      </c>
      <c r="L267" s="13" t="s">
        <v>1511</v>
      </c>
      <c r="M267" s="13">
        <v>0</v>
      </c>
      <c r="N267" s="14"/>
    </row>
    <row r="268" ht="18.95" customHeight="1" spans="1:14">
      <c r="A268" s="44"/>
      <c r="B268" s="44"/>
      <c r="C268" s="44"/>
      <c r="D268" s="44"/>
      <c r="E268" s="44"/>
      <c r="F268" s="44"/>
      <c r="G268" s="45"/>
      <c r="H268" s="15" t="s">
        <v>2457</v>
      </c>
      <c r="I268" s="33" t="s">
        <v>2458</v>
      </c>
      <c r="J268" s="403" t="s">
        <v>2458</v>
      </c>
      <c r="K268" s="33" t="s">
        <v>2459</v>
      </c>
      <c r="L268" s="13" t="s">
        <v>1511</v>
      </c>
      <c r="M268" s="13">
        <v>0</v>
      </c>
      <c r="N268" s="14"/>
    </row>
    <row r="269" ht="18.95" customHeight="1" spans="1:14">
      <c r="A269" s="44"/>
      <c r="B269" s="44"/>
      <c r="C269" s="44"/>
      <c r="D269" s="44"/>
      <c r="E269" s="44"/>
      <c r="F269" s="44"/>
      <c r="G269" s="45"/>
      <c r="H269" s="15" t="s">
        <v>1524</v>
      </c>
      <c r="I269" s="33" t="s">
        <v>2460</v>
      </c>
      <c r="J269" s="403" t="s">
        <v>2460</v>
      </c>
      <c r="K269" s="33" t="s">
        <v>1526</v>
      </c>
      <c r="L269" s="13" t="s">
        <v>1511</v>
      </c>
      <c r="M269" s="13">
        <v>0</v>
      </c>
      <c r="N269" s="14"/>
    </row>
    <row r="270" ht="18.95" customHeight="1" spans="1:14">
      <c r="A270" s="44"/>
      <c r="B270" s="44"/>
      <c r="C270" s="44"/>
      <c r="D270" s="44"/>
      <c r="E270" s="44"/>
      <c r="F270" s="44"/>
      <c r="G270" s="45"/>
      <c r="H270" s="15" t="s">
        <v>1530</v>
      </c>
      <c r="I270" s="33" t="s">
        <v>2461</v>
      </c>
      <c r="J270" s="403" t="s">
        <v>2461</v>
      </c>
      <c r="K270" s="33" t="s">
        <v>1532</v>
      </c>
      <c r="L270" s="13" t="s">
        <v>1511</v>
      </c>
      <c r="M270" s="13">
        <v>0</v>
      </c>
      <c r="N270" s="14"/>
    </row>
    <row r="271" ht="18.95" customHeight="1" spans="1:14">
      <c r="A271" s="44"/>
      <c r="B271" s="44"/>
      <c r="C271" s="44"/>
      <c r="D271" s="44"/>
      <c r="E271" s="44"/>
      <c r="F271" s="44"/>
      <c r="G271" s="45"/>
      <c r="H271" s="15" t="s">
        <v>1536</v>
      </c>
      <c r="I271" s="33" t="s">
        <v>2462</v>
      </c>
      <c r="J271" s="403" t="s">
        <v>2462</v>
      </c>
      <c r="K271" s="33" t="s">
        <v>1538</v>
      </c>
      <c r="L271" s="13" t="s">
        <v>1511</v>
      </c>
      <c r="M271" s="13">
        <v>0</v>
      </c>
      <c r="N271" s="14"/>
    </row>
    <row r="272" ht="18.95" customHeight="1" spans="1:14">
      <c r="A272" s="44"/>
      <c r="B272" s="44"/>
      <c r="C272" s="44"/>
      <c r="D272" s="44"/>
      <c r="E272" s="44"/>
      <c r="F272" s="44"/>
      <c r="G272" s="45"/>
      <c r="H272" s="15" t="s">
        <v>1578</v>
      </c>
      <c r="I272" s="33" t="s">
        <v>2463</v>
      </c>
      <c r="J272" s="403" t="s">
        <v>2463</v>
      </c>
      <c r="K272" s="33" t="s">
        <v>1580</v>
      </c>
      <c r="L272" s="13" t="s">
        <v>1511</v>
      </c>
      <c r="M272" s="13">
        <v>0</v>
      </c>
      <c r="N272" s="14"/>
    </row>
    <row r="273" ht="18.95" customHeight="1" spans="1:14">
      <c r="A273" s="44"/>
      <c r="B273" s="44"/>
      <c r="C273" s="44"/>
      <c r="D273" s="44"/>
      <c r="E273" s="44"/>
      <c r="F273" s="44"/>
      <c r="G273" s="45"/>
      <c r="H273" s="15" t="s">
        <v>2464</v>
      </c>
      <c r="I273" s="33" t="s">
        <v>2465</v>
      </c>
      <c r="J273" s="403" t="s">
        <v>2465</v>
      </c>
      <c r="K273" s="33" t="s">
        <v>2459</v>
      </c>
      <c r="L273" s="13" t="s">
        <v>1511</v>
      </c>
      <c r="M273" s="13">
        <v>0</v>
      </c>
      <c r="N273" s="14"/>
    </row>
    <row r="274" ht="18.95" customHeight="1" spans="1:14">
      <c r="A274" s="44"/>
      <c r="B274" s="44"/>
      <c r="C274" s="44"/>
      <c r="D274" s="44"/>
      <c r="E274" s="44"/>
      <c r="F274" s="44"/>
      <c r="G274" s="45"/>
      <c r="H274" s="15" t="s">
        <v>2466</v>
      </c>
      <c r="I274" s="33" t="s">
        <v>2467</v>
      </c>
      <c r="J274" s="403" t="s">
        <v>2467</v>
      </c>
      <c r="K274" s="33" t="s">
        <v>2468</v>
      </c>
      <c r="L274" s="13" t="s">
        <v>1511</v>
      </c>
      <c r="M274" s="13">
        <v>6256</v>
      </c>
      <c r="N274" s="14"/>
    </row>
    <row r="275" ht="18.95" customHeight="1" spans="1:14">
      <c r="A275" s="44"/>
      <c r="B275" s="44"/>
      <c r="C275" s="44"/>
      <c r="D275" s="44"/>
      <c r="E275" s="44"/>
      <c r="F275" s="44"/>
      <c r="G275" s="45"/>
      <c r="H275" s="15" t="s">
        <v>2469</v>
      </c>
      <c r="I275" s="33" t="s">
        <v>2470</v>
      </c>
      <c r="J275" s="403" t="s">
        <v>2470</v>
      </c>
      <c r="K275" s="33" t="s">
        <v>2471</v>
      </c>
      <c r="L275" s="13" t="s">
        <v>1511</v>
      </c>
      <c r="M275" s="13">
        <v>0</v>
      </c>
      <c r="N275" s="14"/>
    </row>
    <row r="276" ht="18.95" customHeight="1" spans="1:14">
      <c r="A276" s="44"/>
      <c r="B276" s="44"/>
      <c r="C276" s="44"/>
      <c r="D276" s="44"/>
      <c r="E276" s="44"/>
      <c r="F276" s="44"/>
      <c r="G276" s="45"/>
      <c r="H276" s="15" t="s">
        <v>2472</v>
      </c>
      <c r="I276" s="33" t="s">
        <v>2473</v>
      </c>
      <c r="J276" s="403" t="s">
        <v>2473</v>
      </c>
      <c r="K276" s="33" t="s">
        <v>2468</v>
      </c>
      <c r="L276" s="13" t="s">
        <v>1511</v>
      </c>
      <c r="M276" s="13">
        <v>6256</v>
      </c>
      <c r="N276" s="14"/>
    </row>
    <row r="277" ht="18.95" customHeight="1" spans="1:14">
      <c r="A277" s="44"/>
      <c r="B277" s="44"/>
      <c r="C277" s="44"/>
      <c r="D277" s="44"/>
      <c r="E277" s="44"/>
      <c r="F277" s="44"/>
      <c r="G277" s="45"/>
      <c r="H277" s="47" t="s">
        <v>2474</v>
      </c>
      <c r="I277" s="16" t="s">
        <v>2475</v>
      </c>
      <c r="J277" s="408" t="s">
        <v>2475</v>
      </c>
      <c r="K277" s="49" t="s">
        <v>1802</v>
      </c>
      <c r="L277" s="13" t="s">
        <v>1511</v>
      </c>
      <c r="M277" s="13">
        <v>0</v>
      </c>
      <c r="N277" s="14"/>
    </row>
    <row r="278" ht="18.95" customHeight="1" spans="1:14">
      <c r="A278" s="44"/>
      <c r="B278" s="44"/>
      <c r="C278" s="44"/>
      <c r="D278" s="44"/>
      <c r="E278" s="44"/>
      <c r="F278" s="44"/>
      <c r="G278" s="45"/>
      <c r="H278" s="47"/>
      <c r="I278" s="16" t="s">
        <v>2476</v>
      </c>
      <c r="J278" s="408" t="s">
        <v>2477</v>
      </c>
      <c r="K278" s="49" t="s">
        <v>2478</v>
      </c>
      <c r="L278" s="13" t="s">
        <v>1511</v>
      </c>
      <c r="M278" s="13">
        <v>0</v>
      </c>
      <c r="N278" s="14"/>
    </row>
    <row r="279" ht="18.95" customHeight="1" spans="1:14">
      <c r="A279" s="44"/>
      <c r="B279" s="44"/>
      <c r="C279" s="44"/>
      <c r="D279" s="44"/>
      <c r="E279" s="44"/>
      <c r="F279" s="44"/>
      <c r="G279" s="45"/>
      <c r="H279" s="47"/>
      <c r="I279" s="16" t="s">
        <v>2476</v>
      </c>
      <c r="J279" s="408" t="s">
        <v>2479</v>
      </c>
      <c r="K279" s="49" t="s">
        <v>2480</v>
      </c>
      <c r="L279" s="13" t="s">
        <v>1511</v>
      </c>
      <c r="M279" s="13">
        <v>0</v>
      </c>
      <c r="N279" s="14"/>
    </row>
    <row r="280" ht="18.95" customHeight="1" spans="1:14">
      <c r="A280" s="44"/>
      <c r="B280" s="44"/>
      <c r="C280" s="44"/>
      <c r="D280" s="44"/>
      <c r="E280" s="44"/>
      <c r="F280" s="44"/>
      <c r="G280" s="45"/>
      <c r="H280" s="47"/>
      <c r="I280" s="16" t="s">
        <v>2476</v>
      </c>
      <c r="J280" s="408" t="s">
        <v>2481</v>
      </c>
      <c r="K280" s="49" t="s">
        <v>2482</v>
      </c>
      <c r="L280" s="13" t="s">
        <v>1511</v>
      </c>
      <c r="M280" s="13">
        <v>0</v>
      </c>
      <c r="N280" s="14"/>
    </row>
    <row r="281" ht="18.95" customHeight="1" spans="1:14">
      <c r="A281" s="44"/>
      <c r="B281" s="44"/>
      <c r="C281" s="44"/>
      <c r="D281" s="44"/>
      <c r="E281" s="44"/>
      <c r="F281" s="44"/>
      <c r="G281" s="45"/>
      <c r="H281" s="47"/>
      <c r="I281" s="16" t="s">
        <v>2476</v>
      </c>
      <c r="J281" s="408" t="s">
        <v>2483</v>
      </c>
      <c r="K281" s="49" t="s">
        <v>2484</v>
      </c>
      <c r="L281" s="13" t="s">
        <v>1511</v>
      </c>
      <c r="M281" s="13">
        <v>0</v>
      </c>
      <c r="N281" s="14"/>
    </row>
    <row r="282" ht="18.95" customHeight="1" spans="1:14">
      <c r="A282" s="44"/>
      <c r="B282" s="44"/>
      <c r="C282" s="44"/>
      <c r="D282" s="44"/>
      <c r="E282" s="44"/>
      <c r="F282" s="44"/>
      <c r="G282" s="45"/>
      <c r="H282" s="48" t="s">
        <v>2485</v>
      </c>
      <c r="I282" s="16" t="s">
        <v>2486</v>
      </c>
      <c r="J282" s="408" t="s">
        <v>2486</v>
      </c>
      <c r="K282" s="49" t="s">
        <v>2487</v>
      </c>
      <c r="L282" s="13" t="s">
        <v>1511</v>
      </c>
      <c r="M282" s="13">
        <v>0</v>
      </c>
      <c r="N282" s="14"/>
    </row>
    <row r="283" ht="18.95" customHeight="1" spans="1:14">
      <c r="A283" s="44"/>
      <c r="B283" s="44"/>
      <c r="C283" s="44"/>
      <c r="D283" s="44"/>
      <c r="E283" s="44"/>
      <c r="F283" s="44"/>
      <c r="G283" s="45"/>
      <c r="H283" s="48"/>
      <c r="I283" s="16" t="s">
        <v>2476</v>
      </c>
      <c r="J283" s="408" t="s">
        <v>2488</v>
      </c>
      <c r="K283" s="49" t="s">
        <v>2489</v>
      </c>
      <c r="L283" s="13" t="s">
        <v>1511</v>
      </c>
      <c r="M283" s="13">
        <v>0</v>
      </c>
      <c r="N283" s="14"/>
    </row>
    <row r="284" ht="18.95" customHeight="1" spans="1:14">
      <c r="A284" s="44"/>
      <c r="B284" s="44"/>
      <c r="C284" s="44"/>
      <c r="D284" s="44"/>
      <c r="E284" s="44"/>
      <c r="F284" s="44"/>
      <c r="G284" s="45"/>
      <c r="H284" s="48"/>
      <c r="I284" s="16" t="s">
        <v>2476</v>
      </c>
      <c r="J284" s="408" t="s">
        <v>2490</v>
      </c>
      <c r="K284" s="49" t="s">
        <v>2491</v>
      </c>
      <c r="L284" s="13" t="s">
        <v>1511</v>
      </c>
      <c r="M284" s="13">
        <v>0</v>
      </c>
      <c r="N284" s="14"/>
    </row>
    <row r="285" ht="18.95" customHeight="1" spans="1:14">
      <c r="A285" s="44"/>
      <c r="B285" s="44"/>
      <c r="C285" s="44"/>
      <c r="D285" s="44"/>
      <c r="E285" s="44"/>
      <c r="F285" s="44"/>
      <c r="G285" s="45"/>
      <c r="H285" s="48" t="s">
        <v>2492</v>
      </c>
      <c r="I285" s="16" t="s">
        <v>2476</v>
      </c>
      <c r="J285" s="408" t="s">
        <v>2476</v>
      </c>
      <c r="K285" s="49" t="s">
        <v>2493</v>
      </c>
      <c r="L285" s="13" t="s">
        <v>1511</v>
      </c>
      <c r="M285" s="13">
        <v>0</v>
      </c>
      <c r="N285" s="14"/>
    </row>
    <row r="286" ht="18.95" customHeight="1" spans="1:14">
      <c r="A286" s="44"/>
      <c r="B286" s="44"/>
      <c r="C286" s="44"/>
      <c r="D286" s="44"/>
      <c r="E286" s="44"/>
      <c r="F286" s="44"/>
      <c r="G286" s="45"/>
      <c r="H286" s="47" t="s">
        <v>2494</v>
      </c>
      <c r="I286" s="409" t="s">
        <v>2495</v>
      </c>
      <c r="J286" s="408" t="s">
        <v>2495</v>
      </c>
      <c r="K286" s="49" t="s">
        <v>1805</v>
      </c>
      <c r="L286" s="13" t="s">
        <v>1511</v>
      </c>
      <c r="M286" s="13">
        <v>230</v>
      </c>
      <c r="N286" s="14"/>
    </row>
    <row r="287" ht="18.95" customHeight="1" spans="1:14">
      <c r="A287" s="44"/>
      <c r="B287" s="44"/>
      <c r="C287" s="44"/>
      <c r="D287" s="44"/>
      <c r="E287" s="44"/>
      <c r="F287" s="44"/>
      <c r="G287" s="45"/>
      <c r="H287" s="47"/>
      <c r="I287" s="16" t="s">
        <v>2496</v>
      </c>
      <c r="J287" s="408" t="s">
        <v>2497</v>
      </c>
      <c r="K287" s="49" t="s">
        <v>2498</v>
      </c>
      <c r="L287" s="13" t="s">
        <v>1511</v>
      </c>
      <c r="M287" s="13">
        <v>0</v>
      </c>
      <c r="N287" s="14"/>
    </row>
    <row r="288" ht="18.95" customHeight="1" spans="1:14">
      <c r="A288" s="44"/>
      <c r="B288" s="44"/>
      <c r="C288" s="44"/>
      <c r="D288" s="44"/>
      <c r="E288" s="44"/>
      <c r="F288" s="44"/>
      <c r="G288" s="45"/>
      <c r="H288" s="48" t="s">
        <v>2499</v>
      </c>
      <c r="I288" s="16" t="s">
        <v>2500</v>
      </c>
      <c r="J288" s="408" t="s">
        <v>2500</v>
      </c>
      <c r="K288" s="49" t="s">
        <v>2501</v>
      </c>
      <c r="L288" s="13" t="s">
        <v>1511</v>
      </c>
      <c r="M288" s="13">
        <v>230</v>
      </c>
      <c r="N288" s="14"/>
    </row>
    <row r="289" ht="18.95" customHeight="1" spans="1:14">
      <c r="A289" s="44"/>
      <c r="B289" s="44"/>
      <c r="C289" s="44"/>
      <c r="D289" s="44"/>
      <c r="E289" s="44"/>
      <c r="F289" s="44"/>
      <c r="G289" s="45"/>
      <c r="H289" s="48" t="s">
        <v>2502</v>
      </c>
      <c r="I289" s="16" t="s">
        <v>2503</v>
      </c>
      <c r="J289" s="408" t="s">
        <v>2503</v>
      </c>
      <c r="K289" s="49" t="s">
        <v>2504</v>
      </c>
      <c r="L289" s="13" t="s">
        <v>1511</v>
      </c>
      <c r="M289" s="13">
        <v>15</v>
      </c>
      <c r="N289" s="14"/>
    </row>
    <row r="290" ht="18.95" customHeight="1" spans="1:14">
      <c r="A290" s="44"/>
      <c r="B290" s="44"/>
      <c r="C290" s="44"/>
      <c r="D290" s="44"/>
      <c r="E290" s="44"/>
      <c r="F290" s="44"/>
      <c r="G290" s="45"/>
      <c r="H290" s="48" t="s">
        <v>2505</v>
      </c>
      <c r="I290" s="16" t="s">
        <v>2506</v>
      </c>
      <c r="J290" s="408" t="s">
        <v>2506</v>
      </c>
      <c r="K290" s="49" t="s">
        <v>2507</v>
      </c>
      <c r="L290" s="13" t="s">
        <v>1511</v>
      </c>
      <c r="M290" s="13">
        <v>0</v>
      </c>
      <c r="N290" s="14"/>
    </row>
    <row r="291" ht="18.95" customHeight="1" spans="1:14">
      <c r="A291" s="44"/>
      <c r="B291" s="44"/>
      <c r="C291" s="44"/>
      <c r="D291" s="44"/>
      <c r="E291" s="44"/>
      <c r="F291" s="44"/>
      <c r="G291" s="45"/>
      <c r="H291" s="48" t="s">
        <v>2508</v>
      </c>
      <c r="I291" s="16" t="s">
        <v>2509</v>
      </c>
      <c r="J291" s="408" t="s">
        <v>2509</v>
      </c>
      <c r="K291" s="49" t="s">
        <v>2510</v>
      </c>
      <c r="L291" s="13" t="s">
        <v>1511</v>
      </c>
      <c r="M291" s="13">
        <v>118</v>
      </c>
      <c r="N291" s="14"/>
    </row>
    <row r="292" ht="18.95" customHeight="1" spans="1:14">
      <c r="A292" s="44"/>
      <c r="B292" s="44"/>
      <c r="C292" s="44"/>
      <c r="D292" s="44"/>
      <c r="E292" s="44"/>
      <c r="F292" s="44"/>
      <c r="G292" s="45"/>
      <c r="H292" s="48" t="s">
        <v>2511</v>
      </c>
      <c r="I292" s="16" t="s">
        <v>2512</v>
      </c>
      <c r="J292" s="408" t="s">
        <v>2512</v>
      </c>
      <c r="K292" s="49" t="s">
        <v>2513</v>
      </c>
      <c r="L292" s="13" t="s">
        <v>1511</v>
      </c>
      <c r="M292" s="13">
        <v>0</v>
      </c>
      <c r="N292" s="14"/>
    </row>
    <row r="293" ht="18.95" customHeight="1" spans="1:14">
      <c r="A293" s="44"/>
      <c r="B293" s="44"/>
      <c r="C293" s="44"/>
      <c r="D293" s="44"/>
      <c r="E293" s="44"/>
      <c r="F293" s="44"/>
      <c r="G293" s="45"/>
      <c r="H293" s="48" t="s">
        <v>2514</v>
      </c>
      <c r="I293" s="16" t="s">
        <v>2515</v>
      </c>
      <c r="J293" s="408" t="s">
        <v>2515</v>
      </c>
      <c r="K293" s="49" t="s">
        <v>2516</v>
      </c>
      <c r="L293" s="13" t="s">
        <v>1511</v>
      </c>
      <c r="M293" s="13">
        <v>0</v>
      </c>
      <c r="N293" s="14"/>
    </row>
    <row r="294" ht="18.95" customHeight="1" spans="1:14">
      <c r="A294" s="44"/>
      <c r="B294" s="44"/>
      <c r="C294" s="44"/>
      <c r="D294" s="44"/>
      <c r="E294" s="44"/>
      <c r="F294" s="44"/>
      <c r="G294" s="45"/>
      <c r="H294" s="48" t="s">
        <v>2517</v>
      </c>
      <c r="I294" s="16" t="s">
        <v>2518</v>
      </c>
      <c r="J294" s="408" t="s">
        <v>2519</v>
      </c>
      <c r="K294" s="49" t="s">
        <v>2520</v>
      </c>
      <c r="L294" s="13" t="s">
        <v>1511</v>
      </c>
      <c r="M294" s="13"/>
      <c r="N294" s="14"/>
    </row>
    <row r="295" ht="18.95" customHeight="1" spans="1:14">
      <c r="A295" s="44"/>
      <c r="B295" s="44"/>
      <c r="C295" s="44"/>
      <c r="D295" s="44"/>
      <c r="E295" s="44"/>
      <c r="F295" s="44"/>
      <c r="G295" s="45"/>
      <c r="H295" s="48" t="s">
        <v>2521</v>
      </c>
      <c r="I295" s="16" t="s">
        <v>2522</v>
      </c>
      <c r="J295" s="408" t="s">
        <v>2523</v>
      </c>
      <c r="K295" s="49" t="s">
        <v>2524</v>
      </c>
      <c r="L295" s="13" t="s">
        <v>1511</v>
      </c>
      <c r="M295" s="13"/>
      <c r="N295" s="14"/>
    </row>
    <row r="296" ht="18.95" customHeight="1" spans="1:14">
      <c r="A296" s="44"/>
      <c r="B296" s="44"/>
      <c r="C296" s="44"/>
      <c r="D296" s="44"/>
      <c r="E296" s="44"/>
      <c r="F296" s="44"/>
      <c r="G296" s="45"/>
      <c r="H296" s="48" t="s">
        <v>2525</v>
      </c>
      <c r="I296" s="16" t="s">
        <v>2526</v>
      </c>
      <c r="J296" s="408" t="s">
        <v>2526</v>
      </c>
      <c r="K296" s="49" t="s">
        <v>2527</v>
      </c>
      <c r="L296" s="13" t="s">
        <v>1511</v>
      </c>
      <c r="M296" s="13">
        <v>0</v>
      </c>
      <c r="N296" s="14"/>
    </row>
    <row r="297" ht="18.95" customHeight="1" spans="1:14">
      <c r="A297" s="44"/>
      <c r="B297" s="44"/>
      <c r="C297" s="44"/>
      <c r="D297" s="44"/>
      <c r="E297" s="44"/>
      <c r="F297" s="44"/>
      <c r="G297" s="45"/>
      <c r="H297" s="48"/>
      <c r="I297" s="16" t="s">
        <v>2496</v>
      </c>
      <c r="J297" s="408" t="s">
        <v>2528</v>
      </c>
      <c r="K297" s="49" t="s">
        <v>2529</v>
      </c>
      <c r="L297" s="13" t="s">
        <v>1511</v>
      </c>
      <c r="M297" s="13">
        <v>0</v>
      </c>
      <c r="N297" s="14"/>
    </row>
    <row r="298" ht="18.95" customHeight="1" spans="1:14">
      <c r="A298" s="44"/>
      <c r="B298" s="44"/>
      <c r="C298" s="44"/>
      <c r="D298" s="44"/>
      <c r="E298" s="44"/>
      <c r="F298" s="44"/>
      <c r="G298" s="45"/>
      <c r="H298" s="48"/>
      <c r="I298" s="16" t="s">
        <v>2496</v>
      </c>
      <c r="J298" s="408" t="s">
        <v>2530</v>
      </c>
      <c r="K298" s="49" t="s">
        <v>2531</v>
      </c>
      <c r="L298" s="13" t="s">
        <v>1511</v>
      </c>
      <c r="M298" s="13">
        <v>0</v>
      </c>
      <c r="N298" s="14"/>
    </row>
    <row r="299" ht="18.95" customHeight="1" spans="1:14">
      <c r="A299" s="44"/>
      <c r="B299" s="44"/>
      <c r="C299" s="44"/>
      <c r="D299" s="44"/>
      <c r="E299" s="44"/>
      <c r="F299" s="44"/>
      <c r="G299" s="45"/>
      <c r="H299" s="48" t="s">
        <v>2532</v>
      </c>
      <c r="I299" s="16" t="s">
        <v>2496</v>
      </c>
      <c r="J299" s="408" t="s">
        <v>2496</v>
      </c>
      <c r="K299" s="49" t="s">
        <v>2533</v>
      </c>
      <c r="L299" s="13" t="s">
        <v>1511</v>
      </c>
      <c r="M299" s="13">
        <v>0</v>
      </c>
      <c r="N299" s="14"/>
    </row>
    <row r="300" ht="18.95" customHeight="1" spans="1:14">
      <c r="A300" s="44"/>
      <c r="B300" s="44"/>
      <c r="C300" s="44"/>
      <c r="D300" s="44"/>
      <c r="E300" s="44"/>
      <c r="F300" s="44"/>
      <c r="G300" s="45"/>
      <c r="H300" s="15" t="s">
        <v>2534</v>
      </c>
      <c r="I300" s="33" t="s">
        <v>2535</v>
      </c>
      <c r="J300" s="403" t="s">
        <v>2535</v>
      </c>
      <c r="K300" s="33" t="s">
        <v>1808</v>
      </c>
      <c r="L300" s="13" t="s">
        <v>1511</v>
      </c>
      <c r="M300" s="13">
        <v>6364</v>
      </c>
      <c r="N300" s="14"/>
    </row>
    <row r="301" ht="18.95" customHeight="1" spans="1:14">
      <c r="A301" s="44"/>
      <c r="B301" s="44"/>
      <c r="C301" s="44"/>
      <c r="D301" s="44"/>
      <c r="E301" s="44"/>
      <c r="F301" s="44"/>
      <c r="G301" s="45"/>
      <c r="H301" s="15" t="s">
        <v>2536</v>
      </c>
      <c r="I301" s="33" t="s">
        <v>2537</v>
      </c>
      <c r="J301" s="403" t="s">
        <v>2537</v>
      </c>
      <c r="K301" s="33" t="s">
        <v>2538</v>
      </c>
      <c r="L301" s="13" t="s">
        <v>1511</v>
      </c>
      <c r="M301" s="13">
        <v>321</v>
      </c>
      <c r="N301" s="14"/>
    </row>
    <row r="302" ht="18.95" customHeight="1" spans="1:14">
      <c r="A302" s="44"/>
      <c r="B302" s="44"/>
      <c r="C302" s="44"/>
      <c r="D302" s="44"/>
      <c r="E302" s="44"/>
      <c r="F302" s="44"/>
      <c r="G302" s="45"/>
      <c r="H302" s="15" t="s">
        <v>2539</v>
      </c>
      <c r="I302" s="33" t="s">
        <v>2540</v>
      </c>
      <c r="J302" s="403" t="s">
        <v>2540</v>
      </c>
      <c r="K302" s="33" t="s">
        <v>2541</v>
      </c>
      <c r="L302" s="13" t="s">
        <v>1511</v>
      </c>
      <c r="M302" s="13">
        <v>73</v>
      </c>
      <c r="N302" s="14"/>
    </row>
    <row r="303" ht="18.95" customHeight="1" spans="1:14">
      <c r="A303" s="44"/>
      <c r="B303" s="44"/>
      <c r="C303" s="44"/>
      <c r="D303" s="44"/>
      <c r="E303" s="44"/>
      <c r="F303" s="44"/>
      <c r="G303" s="45"/>
      <c r="H303" s="15" t="s">
        <v>2542</v>
      </c>
      <c r="I303" s="33" t="s">
        <v>2543</v>
      </c>
      <c r="J303" s="403" t="s">
        <v>2543</v>
      </c>
      <c r="K303" s="33" t="s">
        <v>2544</v>
      </c>
      <c r="L303" s="13" t="s">
        <v>1511</v>
      </c>
      <c r="M303" s="13">
        <v>0</v>
      </c>
      <c r="N303" s="14"/>
    </row>
    <row r="304" ht="18.95" customHeight="1" spans="1:14">
      <c r="A304" s="44"/>
      <c r="B304" s="44"/>
      <c r="C304" s="44"/>
      <c r="D304" s="44"/>
      <c r="E304" s="44"/>
      <c r="F304" s="44"/>
      <c r="G304" s="45"/>
      <c r="H304" s="15" t="s">
        <v>2545</v>
      </c>
      <c r="I304" s="33" t="s">
        <v>2546</v>
      </c>
      <c r="J304" s="403" t="s">
        <v>2546</v>
      </c>
      <c r="K304" s="33" t="s">
        <v>2547</v>
      </c>
      <c r="L304" s="13" t="s">
        <v>1511</v>
      </c>
      <c r="M304" s="13">
        <v>248</v>
      </c>
      <c r="N304" s="14"/>
    </row>
    <row r="305" ht="18.95" customHeight="1" spans="1:14">
      <c r="A305" s="44"/>
      <c r="B305" s="44"/>
      <c r="C305" s="44"/>
      <c r="D305" s="44"/>
      <c r="E305" s="44"/>
      <c r="F305" s="44"/>
      <c r="G305" s="45"/>
      <c r="H305" s="15" t="s">
        <v>2548</v>
      </c>
      <c r="I305" s="33" t="s">
        <v>2549</v>
      </c>
      <c r="J305" s="403" t="s">
        <v>2549</v>
      </c>
      <c r="K305" s="33" t="s">
        <v>2550</v>
      </c>
      <c r="L305" s="13" t="s">
        <v>1511</v>
      </c>
      <c r="M305" s="13">
        <v>0</v>
      </c>
      <c r="N305" s="14"/>
    </row>
    <row r="306" ht="18.95" customHeight="1" spans="1:14">
      <c r="A306" s="44"/>
      <c r="B306" s="44"/>
      <c r="C306" s="44"/>
      <c r="D306" s="44"/>
      <c r="E306" s="44"/>
      <c r="F306" s="44"/>
      <c r="G306" s="45"/>
      <c r="H306" s="15" t="s">
        <v>2551</v>
      </c>
      <c r="I306" s="33" t="s">
        <v>2552</v>
      </c>
      <c r="J306" s="403" t="s">
        <v>2552</v>
      </c>
      <c r="K306" s="33" t="s">
        <v>2553</v>
      </c>
      <c r="L306" s="13" t="s">
        <v>1511</v>
      </c>
      <c r="M306" s="13">
        <v>0</v>
      </c>
      <c r="N306" s="14"/>
    </row>
    <row r="307" ht="18.95" customHeight="1" spans="1:14">
      <c r="A307" s="44"/>
      <c r="B307" s="44"/>
      <c r="C307" s="44"/>
      <c r="D307" s="44"/>
      <c r="E307" s="44"/>
      <c r="F307" s="44"/>
      <c r="G307" s="45"/>
      <c r="H307" s="15" t="s">
        <v>2554</v>
      </c>
      <c r="I307" s="33" t="s">
        <v>2555</v>
      </c>
      <c r="J307" s="403" t="s">
        <v>2555</v>
      </c>
      <c r="K307" s="33" t="s">
        <v>2556</v>
      </c>
      <c r="L307" s="13" t="s">
        <v>1511</v>
      </c>
      <c r="M307" s="13">
        <v>0</v>
      </c>
      <c r="N307" s="14"/>
    </row>
    <row r="308" ht="18.95" customHeight="1" spans="1:14">
      <c r="A308" s="44"/>
      <c r="B308" s="44"/>
      <c r="C308" s="44"/>
      <c r="D308" s="44"/>
      <c r="E308" s="44"/>
      <c r="F308" s="44"/>
      <c r="G308" s="45"/>
      <c r="H308" s="15" t="s">
        <v>2557</v>
      </c>
      <c r="I308" s="33" t="s">
        <v>2558</v>
      </c>
      <c r="J308" s="403" t="s">
        <v>2558</v>
      </c>
      <c r="K308" s="33" t="s">
        <v>2559</v>
      </c>
      <c r="L308" s="13" t="s">
        <v>1511</v>
      </c>
      <c r="M308" s="13">
        <v>0</v>
      </c>
      <c r="N308" s="14"/>
    </row>
    <row r="309" ht="18.95" customHeight="1" spans="1:14">
      <c r="A309" s="44"/>
      <c r="B309" s="44"/>
      <c r="C309" s="44"/>
      <c r="D309" s="44"/>
      <c r="E309" s="44"/>
      <c r="F309" s="44"/>
      <c r="G309" s="45"/>
      <c r="H309" s="15" t="s">
        <v>2560</v>
      </c>
      <c r="I309" s="33" t="s">
        <v>2561</v>
      </c>
      <c r="J309" s="403" t="s">
        <v>2561</v>
      </c>
      <c r="K309" s="33" t="s">
        <v>2562</v>
      </c>
      <c r="L309" s="13" t="s">
        <v>1511</v>
      </c>
      <c r="M309" s="13">
        <v>0</v>
      </c>
      <c r="N309" s="14"/>
    </row>
    <row r="310" ht="18.95" customHeight="1" spans="1:14">
      <c r="A310" s="44"/>
      <c r="B310" s="44"/>
      <c r="C310" s="44"/>
      <c r="D310" s="44"/>
      <c r="E310" s="44"/>
      <c r="F310" s="44"/>
      <c r="G310" s="45"/>
      <c r="H310" s="15" t="s">
        <v>2563</v>
      </c>
      <c r="I310" s="403" t="s">
        <v>2564</v>
      </c>
      <c r="J310" s="403" t="s">
        <v>2564</v>
      </c>
      <c r="K310" s="33" t="s">
        <v>2565</v>
      </c>
      <c r="L310" s="13" t="s">
        <v>1511</v>
      </c>
      <c r="M310" s="13"/>
      <c r="N310" s="14"/>
    </row>
    <row r="311" ht="18.95" customHeight="1" spans="1:14">
      <c r="A311" s="44"/>
      <c r="B311" s="44"/>
      <c r="C311" s="44"/>
      <c r="D311" s="44"/>
      <c r="E311" s="44"/>
      <c r="F311" s="44"/>
      <c r="G311" s="45"/>
      <c r="H311" s="15" t="s">
        <v>2566</v>
      </c>
      <c r="I311" s="33" t="s">
        <v>2567</v>
      </c>
      <c r="J311" s="403" t="s">
        <v>2567</v>
      </c>
      <c r="K311" s="33" t="s">
        <v>2568</v>
      </c>
      <c r="L311" s="13" t="s">
        <v>1511</v>
      </c>
      <c r="M311" s="13">
        <v>0</v>
      </c>
      <c r="N311" s="14"/>
    </row>
    <row r="312" ht="18.95" customHeight="1" spans="1:14">
      <c r="A312" s="44"/>
      <c r="B312" s="44"/>
      <c r="C312" s="44"/>
      <c r="D312" s="44"/>
      <c r="E312" s="44"/>
      <c r="F312" s="44"/>
      <c r="G312" s="45"/>
      <c r="H312" s="15" t="s">
        <v>2569</v>
      </c>
      <c r="I312" s="33" t="s">
        <v>2570</v>
      </c>
      <c r="J312" s="403" t="s">
        <v>2570</v>
      </c>
      <c r="K312" s="33" t="s">
        <v>2571</v>
      </c>
      <c r="L312" s="13" t="s">
        <v>1511</v>
      </c>
      <c r="M312" s="13">
        <v>4340</v>
      </c>
      <c r="N312" s="14"/>
    </row>
    <row r="313" ht="18.95" customHeight="1" spans="1:14">
      <c r="A313" s="44"/>
      <c r="B313" s="44"/>
      <c r="C313" s="44"/>
      <c r="D313" s="44"/>
      <c r="E313" s="44"/>
      <c r="F313" s="44"/>
      <c r="G313" s="45"/>
      <c r="H313" s="15" t="s">
        <v>1524</v>
      </c>
      <c r="I313" s="33" t="s">
        <v>2572</v>
      </c>
      <c r="J313" s="403" t="s">
        <v>2572</v>
      </c>
      <c r="K313" s="33" t="s">
        <v>1526</v>
      </c>
      <c r="L313" s="13" t="s">
        <v>1511</v>
      </c>
      <c r="M313" s="13">
        <v>1816</v>
      </c>
      <c r="N313" s="14"/>
    </row>
    <row r="314" ht="18.95" customHeight="1" spans="1:14">
      <c r="A314" s="44"/>
      <c r="B314" s="44"/>
      <c r="C314" s="44"/>
      <c r="D314" s="44"/>
      <c r="E314" s="44"/>
      <c r="F314" s="44"/>
      <c r="G314" s="45"/>
      <c r="H314" s="15" t="s">
        <v>1530</v>
      </c>
      <c r="I314" s="33" t="s">
        <v>2573</v>
      </c>
      <c r="J314" s="403" t="s">
        <v>2573</v>
      </c>
      <c r="K314" s="33" t="s">
        <v>1532</v>
      </c>
      <c r="L314" s="13" t="s">
        <v>1511</v>
      </c>
      <c r="M314" s="13">
        <v>1263</v>
      </c>
      <c r="N314" s="14"/>
    </row>
    <row r="315" ht="18.95" customHeight="1" spans="1:14">
      <c r="A315" s="44"/>
      <c r="B315" s="44"/>
      <c r="C315" s="44"/>
      <c r="D315" s="44"/>
      <c r="E315" s="44"/>
      <c r="F315" s="44"/>
      <c r="G315" s="45"/>
      <c r="H315" s="15" t="s">
        <v>1536</v>
      </c>
      <c r="I315" s="33" t="s">
        <v>2574</v>
      </c>
      <c r="J315" s="403" t="s">
        <v>2574</v>
      </c>
      <c r="K315" s="33" t="s">
        <v>1538</v>
      </c>
      <c r="L315" s="13" t="s">
        <v>1511</v>
      </c>
      <c r="M315" s="13">
        <v>0</v>
      </c>
      <c r="N315" s="14"/>
    </row>
    <row r="316" ht="18.95" customHeight="1" spans="1:14">
      <c r="A316" s="44"/>
      <c r="B316" s="44"/>
      <c r="C316" s="44"/>
      <c r="D316" s="44"/>
      <c r="E316" s="44"/>
      <c r="F316" s="44"/>
      <c r="G316" s="45"/>
      <c r="H316" s="15" t="s">
        <v>2575</v>
      </c>
      <c r="I316" s="33" t="s">
        <v>2576</v>
      </c>
      <c r="J316" s="403" t="s">
        <v>2576</v>
      </c>
      <c r="K316" s="33" t="s">
        <v>2577</v>
      </c>
      <c r="L316" s="13" t="s">
        <v>1511</v>
      </c>
      <c r="M316" s="13">
        <v>232</v>
      </c>
      <c r="N316" s="14"/>
    </row>
    <row r="317" ht="18.95" customHeight="1" spans="1:14">
      <c r="A317" s="44"/>
      <c r="B317" s="44"/>
      <c r="C317" s="44"/>
      <c r="D317" s="44"/>
      <c r="E317" s="44"/>
      <c r="F317" s="44"/>
      <c r="G317" s="45"/>
      <c r="H317" s="15" t="s">
        <v>2578</v>
      </c>
      <c r="I317" s="33" t="s">
        <v>2579</v>
      </c>
      <c r="J317" s="403" t="s">
        <v>2579</v>
      </c>
      <c r="K317" s="33" t="s">
        <v>2580</v>
      </c>
      <c r="L317" s="13" t="s">
        <v>1511</v>
      </c>
      <c r="M317" s="13">
        <v>31</v>
      </c>
      <c r="N317" s="14"/>
    </row>
    <row r="318" ht="18.95" customHeight="1" spans="1:14">
      <c r="A318" s="44"/>
      <c r="B318" s="44"/>
      <c r="C318" s="44"/>
      <c r="D318" s="44"/>
      <c r="E318" s="44"/>
      <c r="F318" s="44"/>
      <c r="G318" s="45"/>
      <c r="H318" s="15" t="s">
        <v>2581</v>
      </c>
      <c r="I318" s="33" t="s">
        <v>2582</v>
      </c>
      <c r="J318" s="403" t="s">
        <v>2582</v>
      </c>
      <c r="K318" s="33" t="s">
        <v>2583</v>
      </c>
      <c r="L318" s="13" t="s">
        <v>1511</v>
      </c>
      <c r="M318" s="13">
        <v>50</v>
      </c>
      <c r="N318" s="14"/>
    </row>
    <row r="319" ht="18.95" customHeight="1" spans="1:14">
      <c r="A319" s="44"/>
      <c r="B319" s="44"/>
      <c r="C319" s="44"/>
      <c r="D319" s="44"/>
      <c r="E319" s="44"/>
      <c r="F319" s="44"/>
      <c r="G319" s="45"/>
      <c r="H319" s="15" t="s">
        <v>2584</v>
      </c>
      <c r="I319" s="33" t="s">
        <v>2585</v>
      </c>
      <c r="J319" s="403" t="s">
        <v>2585</v>
      </c>
      <c r="K319" s="33" t="s">
        <v>2586</v>
      </c>
      <c r="L319" s="13" t="s">
        <v>1511</v>
      </c>
      <c r="M319" s="13">
        <v>20</v>
      </c>
      <c r="N319" s="14"/>
    </row>
    <row r="320" ht="18.95" customHeight="1" spans="1:14">
      <c r="A320" s="44"/>
      <c r="B320" s="44"/>
      <c r="C320" s="44"/>
      <c r="D320" s="44"/>
      <c r="E320" s="44"/>
      <c r="F320" s="44"/>
      <c r="G320" s="45"/>
      <c r="H320" s="15" t="s">
        <v>2587</v>
      </c>
      <c r="I320" s="33" t="s">
        <v>2588</v>
      </c>
      <c r="J320" s="403" t="s">
        <v>2588</v>
      </c>
      <c r="K320" s="33" t="s">
        <v>2589</v>
      </c>
      <c r="L320" s="13" t="s">
        <v>1511</v>
      </c>
      <c r="M320" s="13">
        <v>0</v>
      </c>
      <c r="N320" s="14"/>
    </row>
    <row r="321" ht="18.95" customHeight="1" spans="1:14">
      <c r="A321" s="44"/>
      <c r="B321" s="44"/>
      <c r="C321" s="44"/>
      <c r="D321" s="44"/>
      <c r="E321" s="44"/>
      <c r="F321" s="44"/>
      <c r="G321" s="45"/>
      <c r="H321" s="15" t="s">
        <v>2590</v>
      </c>
      <c r="I321" s="33" t="s">
        <v>2591</v>
      </c>
      <c r="J321" s="403" t="s">
        <v>2591</v>
      </c>
      <c r="K321" s="33" t="s">
        <v>2592</v>
      </c>
      <c r="L321" s="13" t="s">
        <v>1511</v>
      </c>
      <c r="M321" s="13">
        <v>0</v>
      </c>
      <c r="N321" s="14"/>
    </row>
    <row r="322" ht="18.95" customHeight="1" spans="1:14">
      <c r="A322" s="44"/>
      <c r="B322" s="44"/>
      <c r="C322" s="44"/>
      <c r="D322" s="44"/>
      <c r="E322" s="44"/>
      <c r="F322" s="44"/>
      <c r="G322" s="45"/>
      <c r="H322" s="15" t="s">
        <v>2593</v>
      </c>
      <c r="I322" s="33" t="s">
        <v>2594</v>
      </c>
      <c r="J322" s="403" t="s">
        <v>2594</v>
      </c>
      <c r="K322" s="33" t="s">
        <v>2595</v>
      </c>
      <c r="L322" s="13" t="s">
        <v>1511</v>
      </c>
      <c r="M322" s="13">
        <v>3</v>
      </c>
      <c r="N322" s="14"/>
    </row>
    <row r="323" ht="18.95" customHeight="1" spans="1:14">
      <c r="A323" s="44"/>
      <c r="B323" s="44"/>
      <c r="C323" s="44"/>
      <c r="D323" s="44"/>
      <c r="E323" s="44"/>
      <c r="F323" s="44"/>
      <c r="G323" s="45"/>
      <c r="H323" s="15" t="s">
        <v>2596</v>
      </c>
      <c r="I323" s="33" t="s">
        <v>2597</v>
      </c>
      <c r="J323" s="403" t="s">
        <v>2597</v>
      </c>
      <c r="K323" s="33" t="s">
        <v>2598</v>
      </c>
      <c r="L323" s="13" t="s">
        <v>1511</v>
      </c>
      <c r="M323" s="13">
        <v>82</v>
      </c>
      <c r="N323" s="14"/>
    </row>
    <row r="324" ht="18.95" customHeight="1" spans="1:14">
      <c r="A324" s="44"/>
      <c r="B324" s="44"/>
      <c r="C324" s="44"/>
      <c r="D324" s="44"/>
      <c r="E324" s="44"/>
      <c r="F324" s="44"/>
      <c r="G324" s="45"/>
      <c r="H324" s="15" t="s">
        <v>2599</v>
      </c>
      <c r="I324" s="33" t="s">
        <v>2600</v>
      </c>
      <c r="J324" s="403" t="s">
        <v>2600</v>
      </c>
      <c r="K324" s="33" t="s">
        <v>2601</v>
      </c>
      <c r="L324" s="13" t="s">
        <v>1511</v>
      </c>
      <c r="M324" s="13">
        <v>314</v>
      </c>
      <c r="N324" s="14"/>
    </row>
    <row r="325" ht="18.95" customHeight="1" spans="1:14">
      <c r="A325" s="44"/>
      <c r="B325" s="44"/>
      <c r="C325" s="44"/>
      <c r="D325" s="44"/>
      <c r="E325" s="44"/>
      <c r="F325" s="44"/>
      <c r="G325" s="45"/>
      <c r="H325" s="15" t="s">
        <v>2602</v>
      </c>
      <c r="I325" s="33" t="s">
        <v>2603</v>
      </c>
      <c r="J325" s="403" t="s">
        <v>2603</v>
      </c>
      <c r="K325" s="33" t="s">
        <v>2604</v>
      </c>
      <c r="L325" s="13" t="s">
        <v>1511</v>
      </c>
      <c r="M325" s="13">
        <v>0</v>
      </c>
      <c r="N325" s="14"/>
    </row>
    <row r="326" ht="18.95" customHeight="1" spans="1:14">
      <c r="A326" s="44"/>
      <c r="B326" s="44"/>
      <c r="C326" s="44"/>
      <c r="D326" s="44"/>
      <c r="E326" s="44"/>
      <c r="F326" s="44"/>
      <c r="G326" s="45"/>
      <c r="H326" s="15" t="s">
        <v>2605</v>
      </c>
      <c r="I326" s="33" t="s">
        <v>2606</v>
      </c>
      <c r="J326" s="403" t="s">
        <v>2606</v>
      </c>
      <c r="K326" s="33" t="s">
        <v>2607</v>
      </c>
      <c r="L326" s="13" t="s">
        <v>1511</v>
      </c>
      <c r="M326" s="13">
        <v>0</v>
      </c>
      <c r="N326" s="14"/>
    </row>
    <row r="327" ht="18.95" customHeight="1" spans="1:14">
      <c r="A327" s="44"/>
      <c r="B327" s="44"/>
      <c r="C327" s="44"/>
      <c r="D327" s="44"/>
      <c r="E327" s="44"/>
      <c r="F327" s="44"/>
      <c r="G327" s="45"/>
      <c r="H327" s="15" t="s">
        <v>2608</v>
      </c>
      <c r="I327" s="33" t="s">
        <v>2609</v>
      </c>
      <c r="J327" s="403" t="s">
        <v>2609</v>
      </c>
      <c r="K327" s="33" t="s">
        <v>2610</v>
      </c>
      <c r="L327" s="13" t="s">
        <v>1511</v>
      </c>
      <c r="M327" s="13">
        <v>0</v>
      </c>
      <c r="N327" s="14"/>
    </row>
    <row r="328" ht="18.95" customHeight="1" spans="1:14">
      <c r="A328" s="44"/>
      <c r="B328" s="44"/>
      <c r="C328" s="44"/>
      <c r="D328" s="44"/>
      <c r="E328" s="44"/>
      <c r="F328" s="44"/>
      <c r="G328" s="45"/>
      <c r="H328" s="15" t="s">
        <v>2611</v>
      </c>
      <c r="I328" s="33" t="s">
        <v>2612</v>
      </c>
      <c r="J328" s="403" t="s">
        <v>2612</v>
      </c>
      <c r="K328" s="33" t="s">
        <v>2613</v>
      </c>
      <c r="L328" s="13" t="s">
        <v>1511</v>
      </c>
      <c r="M328" s="13">
        <v>66</v>
      </c>
      <c r="N328" s="14"/>
    </row>
    <row r="329" ht="18.95" customHeight="1" spans="1:14">
      <c r="A329" s="44"/>
      <c r="B329" s="44"/>
      <c r="C329" s="44"/>
      <c r="D329" s="44"/>
      <c r="E329" s="44"/>
      <c r="F329" s="44"/>
      <c r="G329" s="45"/>
      <c r="H329" s="15" t="s">
        <v>2614</v>
      </c>
      <c r="I329" s="33" t="s">
        <v>2615</v>
      </c>
      <c r="J329" s="403" t="s">
        <v>2615</v>
      </c>
      <c r="K329" s="33" t="s">
        <v>2616</v>
      </c>
      <c r="L329" s="13" t="s">
        <v>1511</v>
      </c>
      <c r="M329" s="13">
        <v>69</v>
      </c>
      <c r="N329" s="14"/>
    </row>
    <row r="330" ht="18.95" customHeight="1" spans="1:14">
      <c r="A330" s="44"/>
      <c r="B330" s="44"/>
      <c r="C330" s="44"/>
      <c r="D330" s="44"/>
      <c r="E330" s="44"/>
      <c r="F330" s="44"/>
      <c r="G330" s="45"/>
      <c r="H330" s="15" t="s">
        <v>2617</v>
      </c>
      <c r="I330" s="33" t="s">
        <v>2618</v>
      </c>
      <c r="J330" s="403" t="s">
        <v>2618</v>
      </c>
      <c r="K330" s="33" t="s">
        <v>2619</v>
      </c>
      <c r="L330" s="13" t="s">
        <v>1511</v>
      </c>
      <c r="M330" s="13">
        <v>3</v>
      </c>
      <c r="N330" s="14"/>
    </row>
    <row r="331" ht="18.95" customHeight="1" spans="1:14">
      <c r="A331" s="44"/>
      <c r="B331" s="44"/>
      <c r="C331" s="44"/>
      <c r="D331" s="44"/>
      <c r="E331" s="44"/>
      <c r="F331" s="44"/>
      <c r="G331" s="45"/>
      <c r="H331" s="15" t="s">
        <v>1828</v>
      </c>
      <c r="I331" s="33" t="s">
        <v>2620</v>
      </c>
      <c r="J331" s="403" t="s">
        <v>2620</v>
      </c>
      <c r="K331" s="33" t="s">
        <v>1830</v>
      </c>
      <c r="L331" s="13" t="s">
        <v>1511</v>
      </c>
      <c r="M331" s="13">
        <v>371</v>
      </c>
      <c r="N331" s="14"/>
    </row>
    <row r="332" ht="18.95" customHeight="1" spans="1:14">
      <c r="A332" s="44"/>
      <c r="B332" s="44"/>
      <c r="C332" s="44"/>
      <c r="D332" s="44"/>
      <c r="E332" s="44"/>
      <c r="F332" s="44"/>
      <c r="G332" s="45"/>
      <c r="H332" s="15" t="s">
        <v>1578</v>
      </c>
      <c r="I332" s="33" t="s">
        <v>2621</v>
      </c>
      <c r="J332" s="403" t="s">
        <v>2621</v>
      </c>
      <c r="K332" s="33" t="s">
        <v>1580</v>
      </c>
      <c r="L332" s="13" t="s">
        <v>1511</v>
      </c>
      <c r="M332" s="13">
        <v>0</v>
      </c>
      <c r="N332" s="14"/>
    </row>
    <row r="333" ht="18.95" customHeight="1" spans="1:14">
      <c r="A333" s="44"/>
      <c r="B333" s="44"/>
      <c r="C333" s="44"/>
      <c r="D333" s="44"/>
      <c r="E333" s="44"/>
      <c r="F333" s="44"/>
      <c r="G333" s="45"/>
      <c r="H333" s="15" t="s">
        <v>2622</v>
      </c>
      <c r="I333" s="33" t="s">
        <v>2623</v>
      </c>
      <c r="J333" s="403" t="s">
        <v>2623</v>
      </c>
      <c r="K333" s="33" t="s">
        <v>2624</v>
      </c>
      <c r="L333" s="13" t="s">
        <v>1511</v>
      </c>
      <c r="M333" s="13">
        <v>20</v>
      </c>
      <c r="N333" s="14"/>
    </row>
    <row r="334" ht="18.95" customHeight="1" spans="1:14">
      <c r="A334" s="44"/>
      <c r="B334" s="44"/>
      <c r="C334" s="44"/>
      <c r="D334" s="44"/>
      <c r="E334" s="44"/>
      <c r="F334" s="44"/>
      <c r="G334" s="45"/>
      <c r="H334" s="15" t="s">
        <v>2625</v>
      </c>
      <c r="I334" s="33" t="s">
        <v>2626</v>
      </c>
      <c r="J334" s="403" t="s">
        <v>2626</v>
      </c>
      <c r="K334" s="33" t="s">
        <v>2627</v>
      </c>
      <c r="L334" s="13" t="s">
        <v>1511</v>
      </c>
      <c r="M334" s="13">
        <v>0</v>
      </c>
      <c r="N334" s="14"/>
    </row>
    <row r="335" ht="18.95" customHeight="1" spans="1:14">
      <c r="A335" s="44"/>
      <c r="B335" s="44"/>
      <c r="C335" s="44"/>
      <c r="D335" s="44"/>
      <c r="E335" s="44"/>
      <c r="F335" s="44"/>
      <c r="G335" s="45"/>
      <c r="H335" s="15" t="s">
        <v>1524</v>
      </c>
      <c r="I335" s="33" t="s">
        <v>2628</v>
      </c>
      <c r="J335" s="403" t="s">
        <v>2628</v>
      </c>
      <c r="K335" s="33" t="s">
        <v>1526</v>
      </c>
      <c r="L335" s="13" t="s">
        <v>1511</v>
      </c>
      <c r="M335" s="13">
        <v>0</v>
      </c>
      <c r="N335" s="14"/>
    </row>
    <row r="336" ht="18.95" customHeight="1" spans="1:14">
      <c r="A336" s="44"/>
      <c r="B336" s="44"/>
      <c r="C336" s="44"/>
      <c r="D336" s="44"/>
      <c r="E336" s="44"/>
      <c r="F336" s="44"/>
      <c r="G336" s="45"/>
      <c r="H336" s="15" t="s">
        <v>1530</v>
      </c>
      <c r="I336" s="33" t="s">
        <v>2629</v>
      </c>
      <c r="J336" s="403" t="s">
        <v>2629</v>
      </c>
      <c r="K336" s="33" t="s">
        <v>1532</v>
      </c>
      <c r="L336" s="13" t="s">
        <v>1511</v>
      </c>
      <c r="M336" s="13">
        <v>0</v>
      </c>
      <c r="N336" s="14"/>
    </row>
    <row r="337" ht="18.95" customHeight="1" spans="1:14">
      <c r="A337" s="44"/>
      <c r="B337" s="44"/>
      <c r="C337" s="44"/>
      <c r="D337" s="44"/>
      <c r="E337" s="44"/>
      <c r="F337" s="44"/>
      <c r="G337" s="45"/>
      <c r="H337" s="15" t="s">
        <v>1536</v>
      </c>
      <c r="I337" s="33" t="s">
        <v>2630</v>
      </c>
      <c r="J337" s="403" t="s">
        <v>2630</v>
      </c>
      <c r="K337" s="33" t="s">
        <v>1538</v>
      </c>
      <c r="L337" s="13" t="s">
        <v>1511</v>
      </c>
      <c r="M337" s="13">
        <v>0</v>
      </c>
      <c r="N337" s="14"/>
    </row>
    <row r="338" ht="18.95" customHeight="1" spans="1:14">
      <c r="A338" s="44"/>
      <c r="B338" s="44"/>
      <c r="C338" s="44"/>
      <c r="D338" s="44"/>
      <c r="E338" s="44"/>
      <c r="F338" s="44"/>
      <c r="G338" s="45"/>
      <c r="H338" s="15" t="s">
        <v>2631</v>
      </c>
      <c r="I338" s="33" t="s">
        <v>2632</v>
      </c>
      <c r="J338" s="403" t="s">
        <v>2632</v>
      </c>
      <c r="K338" s="33" t="s">
        <v>2633</v>
      </c>
      <c r="L338" s="13" t="s">
        <v>1511</v>
      </c>
      <c r="M338" s="13">
        <v>0</v>
      </c>
      <c r="N338" s="14"/>
    </row>
    <row r="339" ht="18.95" customHeight="1" spans="1:14">
      <c r="A339" s="44"/>
      <c r="B339" s="44"/>
      <c r="C339" s="44"/>
      <c r="D339" s="44"/>
      <c r="E339" s="44"/>
      <c r="F339" s="44"/>
      <c r="G339" s="45"/>
      <c r="H339" s="15" t="s">
        <v>1578</v>
      </c>
      <c r="I339" s="33" t="s">
        <v>2634</v>
      </c>
      <c r="J339" s="403" t="s">
        <v>2634</v>
      </c>
      <c r="K339" s="33" t="s">
        <v>1580</v>
      </c>
      <c r="L339" s="13" t="s">
        <v>1511</v>
      </c>
      <c r="M339" s="13">
        <v>0</v>
      </c>
      <c r="N339" s="14"/>
    </row>
    <row r="340" ht="18.95" customHeight="1" spans="1:14">
      <c r="A340" s="44"/>
      <c r="B340" s="44"/>
      <c r="C340" s="44"/>
      <c r="D340" s="44"/>
      <c r="E340" s="44"/>
      <c r="F340" s="44"/>
      <c r="G340" s="45"/>
      <c r="H340" s="15" t="s">
        <v>2635</v>
      </c>
      <c r="I340" s="33" t="s">
        <v>2636</v>
      </c>
      <c r="J340" s="403" t="s">
        <v>2636</v>
      </c>
      <c r="K340" s="33" t="s">
        <v>2637</v>
      </c>
      <c r="L340" s="13" t="s">
        <v>1511</v>
      </c>
      <c r="M340" s="13">
        <v>0</v>
      </c>
      <c r="N340" s="14"/>
    </row>
    <row r="341" ht="18.95" customHeight="1" spans="1:14">
      <c r="A341" s="44"/>
      <c r="B341" s="44"/>
      <c r="C341" s="44"/>
      <c r="D341" s="44"/>
      <c r="E341" s="44"/>
      <c r="F341" s="44"/>
      <c r="G341" s="45"/>
      <c r="H341" s="15" t="s">
        <v>2638</v>
      </c>
      <c r="I341" s="33" t="s">
        <v>2639</v>
      </c>
      <c r="J341" s="403" t="s">
        <v>2639</v>
      </c>
      <c r="K341" s="33" t="s">
        <v>2640</v>
      </c>
      <c r="L341" s="13" t="s">
        <v>1511</v>
      </c>
      <c r="M341" s="13">
        <v>462</v>
      </c>
      <c r="N341" s="14"/>
    </row>
    <row r="342" ht="18.95" customHeight="1" spans="1:14">
      <c r="A342" s="44"/>
      <c r="B342" s="44"/>
      <c r="C342" s="44"/>
      <c r="D342" s="44"/>
      <c r="E342" s="44"/>
      <c r="F342" s="44"/>
      <c r="G342" s="45"/>
      <c r="H342" s="15" t="s">
        <v>1524</v>
      </c>
      <c r="I342" s="33" t="s">
        <v>2641</v>
      </c>
      <c r="J342" s="403" t="s">
        <v>2641</v>
      </c>
      <c r="K342" s="33" t="s">
        <v>1526</v>
      </c>
      <c r="L342" s="13" t="s">
        <v>1511</v>
      </c>
      <c r="M342" s="13">
        <v>292</v>
      </c>
      <c r="N342" s="14"/>
    </row>
    <row r="343" ht="18.95" customHeight="1" spans="1:14">
      <c r="A343" s="44"/>
      <c r="B343" s="44"/>
      <c r="C343" s="44"/>
      <c r="D343" s="44"/>
      <c r="E343" s="44"/>
      <c r="F343" s="44"/>
      <c r="G343" s="45"/>
      <c r="H343" s="15" t="s">
        <v>1530</v>
      </c>
      <c r="I343" s="33" t="s">
        <v>2642</v>
      </c>
      <c r="J343" s="403" t="s">
        <v>2642</v>
      </c>
      <c r="K343" s="33" t="s">
        <v>1532</v>
      </c>
      <c r="L343" s="13" t="s">
        <v>1511</v>
      </c>
      <c r="M343" s="13">
        <v>38</v>
      </c>
      <c r="N343" s="14"/>
    </row>
    <row r="344" ht="18.95" customHeight="1" spans="1:14">
      <c r="A344" s="44"/>
      <c r="B344" s="44"/>
      <c r="C344" s="44"/>
      <c r="D344" s="44"/>
      <c r="E344" s="44"/>
      <c r="F344" s="44"/>
      <c r="G344" s="45"/>
      <c r="H344" s="15" t="s">
        <v>1536</v>
      </c>
      <c r="I344" s="33" t="s">
        <v>2643</v>
      </c>
      <c r="J344" s="403" t="s">
        <v>2643</v>
      </c>
      <c r="K344" s="33" t="s">
        <v>1538</v>
      </c>
      <c r="L344" s="13" t="s">
        <v>1511</v>
      </c>
      <c r="M344" s="13">
        <v>0</v>
      </c>
      <c r="N344" s="14"/>
    </row>
    <row r="345" ht="18.95" customHeight="1" spans="1:14">
      <c r="A345" s="44"/>
      <c r="B345" s="44"/>
      <c r="C345" s="44"/>
      <c r="D345" s="44"/>
      <c r="E345" s="44"/>
      <c r="F345" s="44"/>
      <c r="G345" s="45"/>
      <c r="H345" s="15" t="s">
        <v>2644</v>
      </c>
      <c r="I345" s="33" t="s">
        <v>2645</v>
      </c>
      <c r="J345" s="403" t="s">
        <v>2645</v>
      </c>
      <c r="K345" s="33" t="s">
        <v>2646</v>
      </c>
      <c r="L345" s="13" t="s">
        <v>1511</v>
      </c>
      <c r="M345" s="13">
        <v>40</v>
      </c>
      <c r="N345" s="14"/>
    </row>
    <row r="346" ht="18.95" customHeight="1" spans="1:14">
      <c r="A346" s="44"/>
      <c r="B346" s="44"/>
      <c r="C346" s="44"/>
      <c r="D346" s="44"/>
      <c r="E346" s="44"/>
      <c r="F346" s="44"/>
      <c r="G346" s="45"/>
      <c r="H346" s="15" t="s">
        <v>2647</v>
      </c>
      <c r="I346" s="33" t="s">
        <v>2648</v>
      </c>
      <c r="J346" s="403" t="s">
        <v>2648</v>
      </c>
      <c r="K346" s="33" t="s">
        <v>2649</v>
      </c>
      <c r="L346" s="13" t="s">
        <v>1511</v>
      </c>
      <c r="M346" s="13">
        <v>33</v>
      </c>
      <c r="N346" s="14"/>
    </row>
    <row r="347" ht="18.95" customHeight="1" spans="1:14">
      <c r="A347" s="44"/>
      <c r="B347" s="44"/>
      <c r="C347" s="44"/>
      <c r="D347" s="44"/>
      <c r="E347" s="44"/>
      <c r="F347" s="44"/>
      <c r="G347" s="45"/>
      <c r="H347" s="15" t="s">
        <v>2650</v>
      </c>
      <c r="I347" s="33" t="s">
        <v>2651</v>
      </c>
      <c r="J347" s="403" t="s">
        <v>2651</v>
      </c>
      <c r="K347" s="33" t="s">
        <v>2652</v>
      </c>
      <c r="L347" s="13" t="s">
        <v>1511</v>
      </c>
      <c r="M347" s="13">
        <v>0</v>
      </c>
      <c r="N347" s="14"/>
    </row>
    <row r="348" ht="18.95" customHeight="1" spans="1:14">
      <c r="A348" s="44"/>
      <c r="B348" s="44"/>
      <c r="C348" s="44"/>
      <c r="D348" s="44"/>
      <c r="E348" s="44"/>
      <c r="F348" s="44"/>
      <c r="G348" s="45"/>
      <c r="H348" s="15" t="s">
        <v>2653</v>
      </c>
      <c r="I348" s="33" t="s">
        <v>2654</v>
      </c>
      <c r="J348" s="403" t="s">
        <v>2654</v>
      </c>
      <c r="K348" s="33" t="s">
        <v>2655</v>
      </c>
      <c r="L348" s="13" t="s">
        <v>1511</v>
      </c>
      <c r="M348" s="13">
        <v>0</v>
      </c>
      <c r="N348" s="14"/>
    </row>
    <row r="349" ht="18.95" customHeight="1" spans="1:14">
      <c r="A349" s="44"/>
      <c r="B349" s="44"/>
      <c r="C349" s="44"/>
      <c r="D349" s="44"/>
      <c r="E349" s="44"/>
      <c r="F349" s="44"/>
      <c r="G349" s="45"/>
      <c r="H349" s="15" t="s">
        <v>2656</v>
      </c>
      <c r="I349" s="33" t="s">
        <v>2657</v>
      </c>
      <c r="J349" s="403" t="s">
        <v>2657</v>
      </c>
      <c r="K349" s="33" t="s">
        <v>2658</v>
      </c>
      <c r="L349" s="13" t="s">
        <v>1511</v>
      </c>
      <c r="M349" s="13">
        <v>0</v>
      </c>
      <c r="N349" s="14"/>
    </row>
    <row r="350" ht="18.95" customHeight="1" spans="1:14">
      <c r="A350" s="44"/>
      <c r="B350" s="44"/>
      <c r="C350" s="44"/>
      <c r="D350" s="44"/>
      <c r="E350" s="44"/>
      <c r="F350" s="44"/>
      <c r="G350" s="45"/>
      <c r="H350" s="15" t="s">
        <v>2659</v>
      </c>
      <c r="I350" s="33" t="s">
        <v>2660</v>
      </c>
      <c r="J350" s="403" t="s">
        <v>2660</v>
      </c>
      <c r="K350" s="33" t="s">
        <v>2661</v>
      </c>
      <c r="L350" s="13" t="s">
        <v>1511</v>
      </c>
      <c r="M350" s="13">
        <v>0</v>
      </c>
      <c r="N350" s="14"/>
    </row>
    <row r="351" ht="18.95" customHeight="1" spans="1:14">
      <c r="A351" s="44"/>
      <c r="B351" s="44"/>
      <c r="C351" s="44"/>
      <c r="D351" s="44"/>
      <c r="E351" s="44"/>
      <c r="F351" s="44"/>
      <c r="G351" s="45"/>
      <c r="H351" s="15" t="s">
        <v>1578</v>
      </c>
      <c r="I351" s="33" t="s">
        <v>2662</v>
      </c>
      <c r="J351" s="403" t="s">
        <v>2662</v>
      </c>
      <c r="K351" s="33" t="s">
        <v>1580</v>
      </c>
      <c r="L351" s="13" t="s">
        <v>1511</v>
      </c>
      <c r="M351" s="13">
        <v>0</v>
      </c>
      <c r="N351" s="14"/>
    </row>
    <row r="352" ht="18.95" customHeight="1" spans="1:14">
      <c r="A352" s="44"/>
      <c r="B352" s="44"/>
      <c r="C352" s="44"/>
      <c r="D352" s="44"/>
      <c r="E352" s="44"/>
      <c r="F352" s="44"/>
      <c r="G352" s="45"/>
      <c r="H352" s="15" t="s">
        <v>2663</v>
      </c>
      <c r="I352" s="33" t="s">
        <v>2664</v>
      </c>
      <c r="J352" s="403" t="s">
        <v>2664</v>
      </c>
      <c r="K352" s="33" t="s">
        <v>2665</v>
      </c>
      <c r="L352" s="13" t="s">
        <v>1511</v>
      </c>
      <c r="M352" s="13">
        <v>59</v>
      </c>
      <c r="N352" s="14"/>
    </row>
    <row r="353" ht="18.95" customHeight="1" spans="1:14">
      <c r="A353" s="44"/>
      <c r="B353" s="44"/>
      <c r="C353" s="44"/>
      <c r="D353" s="44"/>
      <c r="E353" s="44"/>
      <c r="F353" s="44"/>
      <c r="G353" s="45"/>
      <c r="H353" s="15" t="s">
        <v>2666</v>
      </c>
      <c r="I353" s="33" t="s">
        <v>2667</v>
      </c>
      <c r="J353" s="403" t="s">
        <v>2667</v>
      </c>
      <c r="K353" s="33" t="s">
        <v>2668</v>
      </c>
      <c r="L353" s="13" t="s">
        <v>1511</v>
      </c>
      <c r="M353" s="13">
        <v>856</v>
      </c>
      <c r="N353" s="14"/>
    </row>
    <row r="354" ht="18.95" customHeight="1" spans="1:14">
      <c r="A354" s="44"/>
      <c r="B354" s="44"/>
      <c r="C354" s="44"/>
      <c r="D354" s="44"/>
      <c r="E354" s="44"/>
      <c r="F354" s="44"/>
      <c r="G354" s="45"/>
      <c r="H354" s="15" t="s">
        <v>1524</v>
      </c>
      <c r="I354" s="33" t="s">
        <v>2669</v>
      </c>
      <c r="J354" s="403" t="s">
        <v>2669</v>
      </c>
      <c r="K354" s="33" t="s">
        <v>1526</v>
      </c>
      <c r="L354" s="13" t="s">
        <v>1511</v>
      </c>
      <c r="M354" s="13">
        <v>365</v>
      </c>
      <c r="N354" s="14"/>
    </row>
    <row r="355" ht="18.95" customHeight="1" spans="1:14">
      <c r="A355" s="44"/>
      <c r="B355" s="44"/>
      <c r="C355" s="44"/>
      <c r="D355" s="44"/>
      <c r="E355" s="44"/>
      <c r="F355" s="44"/>
      <c r="G355" s="45"/>
      <c r="H355" s="15" t="s">
        <v>1530</v>
      </c>
      <c r="I355" s="33" t="s">
        <v>2670</v>
      </c>
      <c r="J355" s="403" t="s">
        <v>2670</v>
      </c>
      <c r="K355" s="33" t="s">
        <v>1532</v>
      </c>
      <c r="L355" s="13" t="s">
        <v>1511</v>
      </c>
      <c r="M355" s="13">
        <v>85</v>
      </c>
      <c r="N355" s="14"/>
    </row>
    <row r="356" ht="18.95" customHeight="1" spans="1:14">
      <c r="A356" s="44"/>
      <c r="B356" s="44"/>
      <c r="C356" s="44"/>
      <c r="D356" s="44"/>
      <c r="E356" s="44"/>
      <c r="F356" s="44"/>
      <c r="G356" s="45"/>
      <c r="H356" s="15" t="s">
        <v>1536</v>
      </c>
      <c r="I356" s="33" t="s">
        <v>2671</v>
      </c>
      <c r="J356" s="403" t="s">
        <v>2671</v>
      </c>
      <c r="K356" s="33" t="s">
        <v>1538</v>
      </c>
      <c r="L356" s="13" t="s">
        <v>1511</v>
      </c>
      <c r="M356" s="13">
        <v>0</v>
      </c>
      <c r="N356" s="14"/>
    </row>
    <row r="357" ht="18.95" customHeight="1" spans="1:14">
      <c r="A357" s="44"/>
      <c r="B357" s="44"/>
      <c r="C357" s="44"/>
      <c r="D357" s="44"/>
      <c r="E357" s="44"/>
      <c r="F357" s="44"/>
      <c r="G357" s="45"/>
      <c r="H357" s="15" t="s">
        <v>2672</v>
      </c>
      <c r="I357" s="33" t="s">
        <v>2673</v>
      </c>
      <c r="J357" s="403" t="s">
        <v>2673</v>
      </c>
      <c r="K357" s="33" t="s">
        <v>2674</v>
      </c>
      <c r="L357" s="13" t="s">
        <v>1511</v>
      </c>
      <c r="M357" s="13">
        <v>165</v>
      </c>
      <c r="N357" s="14"/>
    </row>
    <row r="358" ht="18.95" customHeight="1" spans="1:14">
      <c r="A358" s="44"/>
      <c r="B358" s="44"/>
      <c r="C358" s="44"/>
      <c r="D358" s="44"/>
      <c r="E358" s="44"/>
      <c r="F358" s="44"/>
      <c r="G358" s="45"/>
      <c r="H358" s="15" t="s">
        <v>2675</v>
      </c>
      <c r="I358" s="33" t="s">
        <v>2676</v>
      </c>
      <c r="J358" s="403" t="s">
        <v>2676</v>
      </c>
      <c r="K358" s="33" t="s">
        <v>2677</v>
      </c>
      <c r="L358" s="13" t="s">
        <v>1511</v>
      </c>
      <c r="M358" s="13">
        <v>79</v>
      </c>
      <c r="N358" s="14"/>
    </row>
    <row r="359" ht="18.95" customHeight="1" spans="1:14">
      <c r="A359" s="44"/>
      <c r="B359" s="44"/>
      <c r="C359" s="44"/>
      <c r="D359" s="44"/>
      <c r="E359" s="44"/>
      <c r="F359" s="44"/>
      <c r="G359" s="45"/>
      <c r="H359" s="15" t="s">
        <v>2678</v>
      </c>
      <c r="I359" s="33" t="s">
        <v>2679</v>
      </c>
      <c r="J359" s="403" t="s">
        <v>2679</v>
      </c>
      <c r="K359" s="33" t="s">
        <v>2680</v>
      </c>
      <c r="L359" s="13" t="s">
        <v>1511</v>
      </c>
      <c r="M359" s="13">
        <v>100</v>
      </c>
      <c r="N359" s="14"/>
    </row>
    <row r="360" ht="18.95" customHeight="1" spans="1:14">
      <c r="A360" s="44"/>
      <c r="B360" s="44"/>
      <c r="C360" s="44"/>
      <c r="D360" s="44"/>
      <c r="E360" s="44"/>
      <c r="F360" s="44"/>
      <c r="G360" s="45"/>
      <c r="H360" s="15" t="s">
        <v>1578</v>
      </c>
      <c r="I360" s="33" t="s">
        <v>2681</v>
      </c>
      <c r="J360" s="403" t="s">
        <v>2681</v>
      </c>
      <c r="K360" s="33" t="s">
        <v>1580</v>
      </c>
      <c r="L360" s="13" t="s">
        <v>1511</v>
      </c>
      <c r="M360" s="13">
        <v>0</v>
      </c>
      <c r="N360" s="14"/>
    </row>
    <row r="361" ht="18.95" customHeight="1" spans="1:14">
      <c r="A361" s="44"/>
      <c r="B361" s="44"/>
      <c r="C361" s="44"/>
      <c r="D361" s="44"/>
      <c r="E361" s="44"/>
      <c r="F361" s="44"/>
      <c r="G361" s="45"/>
      <c r="H361" s="15" t="s">
        <v>2682</v>
      </c>
      <c r="I361" s="33" t="s">
        <v>2683</v>
      </c>
      <c r="J361" s="403" t="s">
        <v>2683</v>
      </c>
      <c r="K361" s="33" t="s">
        <v>2684</v>
      </c>
      <c r="L361" s="13" t="s">
        <v>1511</v>
      </c>
      <c r="M361" s="13">
        <v>62</v>
      </c>
      <c r="N361" s="14"/>
    </row>
    <row r="362" ht="18.95" customHeight="1" spans="1:14">
      <c r="A362" s="44"/>
      <c r="B362" s="44"/>
      <c r="C362" s="44"/>
      <c r="D362" s="44"/>
      <c r="E362" s="44"/>
      <c r="F362" s="44"/>
      <c r="G362" s="45"/>
      <c r="H362" s="15" t="s">
        <v>2685</v>
      </c>
      <c r="I362" s="33" t="s">
        <v>2686</v>
      </c>
      <c r="J362" s="403" t="s">
        <v>2686</v>
      </c>
      <c r="K362" s="33" t="s">
        <v>2687</v>
      </c>
      <c r="L362" s="13" t="s">
        <v>1511</v>
      </c>
      <c r="M362" s="13">
        <v>385</v>
      </c>
      <c r="N362" s="14"/>
    </row>
    <row r="363" ht="18.95" customHeight="1" spans="1:14">
      <c r="A363" s="44"/>
      <c r="B363" s="44"/>
      <c r="C363" s="44"/>
      <c r="D363" s="44"/>
      <c r="E363" s="44"/>
      <c r="F363" s="44"/>
      <c r="G363" s="45"/>
      <c r="H363" s="15" t="s">
        <v>1524</v>
      </c>
      <c r="I363" s="33" t="s">
        <v>2688</v>
      </c>
      <c r="J363" s="403" t="s">
        <v>2688</v>
      </c>
      <c r="K363" s="33" t="s">
        <v>1526</v>
      </c>
      <c r="L363" s="13" t="s">
        <v>1511</v>
      </c>
      <c r="M363" s="13">
        <v>223</v>
      </c>
      <c r="N363" s="14"/>
    </row>
    <row r="364" ht="18.95" customHeight="1" spans="1:14">
      <c r="A364" s="44"/>
      <c r="B364" s="44"/>
      <c r="C364" s="44"/>
      <c r="D364" s="44"/>
      <c r="E364" s="44"/>
      <c r="F364" s="44"/>
      <c r="G364" s="45"/>
      <c r="H364" s="15" t="s">
        <v>1530</v>
      </c>
      <c r="I364" s="33" t="s">
        <v>2689</v>
      </c>
      <c r="J364" s="403" t="s">
        <v>2689</v>
      </c>
      <c r="K364" s="33" t="s">
        <v>1532</v>
      </c>
      <c r="L364" s="13" t="s">
        <v>1511</v>
      </c>
      <c r="M364" s="13">
        <v>22</v>
      </c>
      <c r="N364" s="14"/>
    </row>
    <row r="365" ht="18.95" customHeight="1" spans="1:14">
      <c r="A365" s="44"/>
      <c r="B365" s="44"/>
      <c r="C365" s="44"/>
      <c r="D365" s="44"/>
      <c r="E365" s="44"/>
      <c r="F365" s="44"/>
      <c r="G365" s="45"/>
      <c r="H365" s="15" t="s">
        <v>1536</v>
      </c>
      <c r="I365" s="33" t="s">
        <v>2690</v>
      </c>
      <c r="J365" s="403" t="s">
        <v>2690</v>
      </c>
      <c r="K365" s="33" t="s">
        <v>1538</v>
      </c>
      <c r="L365" s="13" t="s">
        <v>1511</v>
      </c>
      <c r="M365" s="13">
        <v>0</v>
      </c>
      <c r="N365" s="14"/>
    </row>
    <row r="366" ht="18.95" customHeight="1" spans="1:14">
      <c r="A366" s="44"/>
      <c r="B366" s="44"/>
      <c r="C366" s="44"/>
      <c r="D366" s="44"/>
      <c r="E366" s="44"/>
      <c r="F366" s="44"/>
      <c r="G366" s="45"/>
      <c r="H366" s="15" t="s">
        <v>2691</v>
      </c>
      <c r="I366" s="33" t="s">
        <v>2692</v>
      </c>
      <c r="J366" s="403" t="s">
        <v>2692</v>
      </c>
      <c r="K366" s="33" t="s">
        <v>2693</v>
      </c>
      <c r="L366" s="13" t="s">
        <v>1511</v>
      </c>
      <c r="M366" s="13">
        <v>66</v>
      </c>
      <c r="N366" s="14"/>
    </row>
    <row r="367" ht="18.95" customHeight="1" spans="1:14">
      <c r="A367" s="44"/>
      <c r="B367" s="44"/>
      <c r="C367" s="44"/>
      <c r="D367" s="44"/>
      <c r="E367" s="44"/>
      <c r="F367" s="44"/>
      <c r="G367" s="45"/>
      <c r="H367" s="15" t="s">
        <v>2694</v>
      </c>
      <c r="I367" s="33" t="s">
        <v>2695</v>
      </c>
      <c r="J367" s="403" t="s">
        <v>2695</v>
      </c>
      <c r="K367" s="33" t="s">
        <v>2696</v>
      </c>
      <c r="L367" s="13" t="s">
        <v>1511</v>
      </c>
      <c r="M367" s="13">
        <v>23</v>
      </c>
      <c r="N367" s="14"/>
    </row>
    <row r="368" ht="18.95" customHeight="1" spans="1:14">
      <c r="A368" s="44"/>
      <c r="B368" s="44"/>
      <c r="C368" s="44"/>
      <c r="D368" s="44"/>
      <c r="E368" s="44"/>
      <c r="F368" s="44"/>
      <c r="G368" s="45"/>
      <c r="H368" s="15" t="s">
        <v>2697</v>
      </c>
      <c r="I368" s="33" t="s">
        <v>2698</v>
      </c>
      <c r="J368" s="403" t="s">
        <v>2698</v>
      </c>
      <c r="K368" s="33" t="s">
        <v>2699</v>
      </c>
      <c r="L368" s="13" t="s">
        <v>1511</v>
      </c>
      <c r="M368" s="13">
        <v>2</v>
      </c>
      <c r="N368" s="14"/>
    </row>
    <row r="369" ht="18.95" customHeight="1" spans="1:14">
      <c r="A369" s="44"/>
      <c r="B369" s="44"/>
      <c r="C369" s="44"/>
      <c r="D369" s="44"/>
      <c r="E369" s="44"/>
      <c r="F369" s="44"/>
      <c r="G369" s="45"/>
      <c r="H369" s="15" t="s">
        <v>2700</v>
      </c>
      <c r="I369" s="33" t="s">
        <v>2701</v>
      </c>
      <c r="J369" s="403" t="s">
        <v>2701</v>
      </c>
      <c r="K369" s="33" t="s">
        <v>2702</v>
      </c>
      <c r="L369" s="13" t="s">
        <v>1511</v>
      </c>
      <c r="M369" s="13">
        <v>22</v>
      </c>
      <c r="N369" s="14"/>
    </row>
    <row r="370" ht="18.95" customHeight="1" spans="1:14">
      <c r="A370" s="44"/>
      <c r="B370" s="44"/>
      <c r="C370" s="44"/>
      <c r="D370" s="44"/>
      <c r="E370" s="44"/>
      <c r="F370" s="44"/>
      <c r="G370" s="45"/>
      <c r="H370" s="15" t="s">
        <v>2703</v>
      </c>
      <c r="I370" s="33" t="s">
        <v>2704</v>
      </c>
      <c r="J370" s="403" t="s">
        <v>2704</v>
      </c>
      <c r="K370" s="33" t="s">
        <v>2705</v>
      </c>
      <c r="L370" s="13" t="s">
        <v>1511</v>
      </c>
      <c r="M370" s="13">
        <v>0</v>
      </c>
      <c r="N370" s="14"/>
    </row>
    <row r="371" ht="18.95" customHeight="1" spans="1:14">
      <c r="A371" s="44"/>
      <c r="B371" s="44"/>
      <c r="C371" s="44"/>
      <c r="D371" s="44"/>
      <c r="E371" s="44"/>
      <c r="F371" s="44"/>
      <c r="G371" s="45"/>
      <c r="H371" s="15" t="s">
        <v>2706</v>
      </c>
      <c r="I371" s="33" t="s">
        <v>2707</v>
      </c>
      <c r="J371" s="403" t="s">
        <v>2707</v>
      </c>
      <c r="K371" s="33" t="s">
        <v>2708</v>
      </c>
      <c r="L371" s="13" t="s">
        <v>1511</v>
      </c>
      <c r="M371" s="13">
        <v>0</v>
      </c>
      <c r="N371" s="14"/>
    </row>
    <row r="372" ht="18.95" customHeight="1" spans="1:14">
      <c r="A372" s="44"/>
      <c r="B372" s="44"/>
      <c r="C372" s="44"/>
      <c r="D372" s="44"/>
      <c r="E372" s="44"/>
      <c r="F372" s="44"/>
      <c r="G372" s="45"/>
      <c r="H372" s="15" t="s">
        <v>1578</v>
      </c>
      <c r="I372" s="33" t="s">
        <v>2709</v>
      </c>
      <c r="J372" s="403" t="s">
        <v>2709</v>
      </c>
      <c r="K372" s="33" t="s">
        <v>1580</v>
      </c>
      <c r="L372" s="13" t="s">
        <v>1511</v>
      </c>
      <c r="M372" s="13">
        <v>0</v>
      </c>
      <c r="N372" s="14"/>
    </row>
    <row r="373" ht="18.95" customHeight="1" spans="1:14">
      <c r="A373" s="44"/>
      <c r="B373" s="44"/>
      <c r="C373" s="44"/>
      <c r="D373" s="44"/>
      <c r="E373" s="44"/>
      <c r="F373" s="44"/>
      <c r="G373" s="45"/>
      <c r="H373" s="15" t="s">
        <v>2710</v>
      </c>
      <c r="I373" s="33" t="s">
        <v>2711</v>
      </c>
      <c r="J373" s="403" t="s">
        <v>2711</v>
      </c>
      <c r="K373" s="33" t="s">
        <v>2712</v>
      </c>
      <c r="L373" s="13" t="s">
        <v>1511</v>
      </c>
      <c r="M373" s="13">
        <v>27</v>
      </c>
      <c r="N373" s="14"/>
    </row>
    <row r="374" ht="18.95" customHeight="1" spans="1:14">
      <c r="A374" s="44"/>
      <c r="B374" s="44"/>
      <c r="C374" s="44"/>
      <c r="D374" s="44"/>
      <c r="E374" s="44"/>
      <c r="F374" s="44"/>
      <c r="G374" s="45"/>
      <c r="H374" s="15" t="s">
        <v>2713</v>
      </c>
      <c r="I374" s="33" t="s">
        <v>2714</v>
      </c>
      <c r="J374" s="403" t="s">
        <v>2714</v>
      </c>
      <c r="K374" s="33" t="s">
        <v>2715</v>
      </c>
      <c r="L374" s="13" t="s">
        <v>1511</v>
      </c>
      <c r="M374" s="13">
        <v>0</v>
      </c>
      <c r="N374" s="14"/>
    </row>
    <row r="375" ht="18.95" customHeight="1" spans="1:14">
      <c r="A375" s="44"/>
      <c r="B375" s="44"/>
      <c r="C375" s="44"/>
      <c r="D375" s="44"/>
      <c r="E375" s="44"/>
      <c r="F375" s="44"/>
      <c r="G375" s="45"/>
      <c r="H375" s="15" t="s">
        <v>1524</v>
      </c>
      <c r="I375" s="33" t="s">
        <v>2716</v>
      </c>
      <c r="J375" s="403" t="s">
        <v>2716</v>
      </c>
      <c r="K375" s="33" t="s">
        <v>1526</v>
      </c>
      <c r="L375" s="13" t="s">
        <v>1511</v>
      </c>
      <c r="M375" s="13">
        <v>0</v>
      </c>
      <c r="N375" s="14"/>
    </row>
    <row r="376" ht="18.95" customHeight="1" spans="1:14">
      <c r="A376" s="44"/>
      <c r="B376" s="44"/>
      <c r="C376" s="44"/>
      <c r="D376" s="44"/>
      <c r="E376" s="44"/>
      <c r="F376" s="44"/>
      <c r="G376" s="45"/>
      <c r="H376" s="15" t="s">
        <v>1530</v>
      </c>
      <c r="I376" s="33" t="s">
        <v>2717</v>
      </c>
      <c r="J376" s="403" t="s">
        <v>2717</v>
      </c>
      <c r="K376" s="33" t="s">
        <v>1532</v>
      </c>
      <c r="L376" s="13" t="s">
        <v>1511</v>
      </c>
      <c r="M376" s="13">
        <v>0</v>
      </c>
      <c r="N376" s="14"/>
    </row>
    <row r="377" ht="18.95" customHeight="1" spans="1:14">
      <c r="A377" s="44"/>
      <c r="B377" s="44"/>
      <c r="C377" s="44"/>
      <c r="D377" s="44"/>
      <c r="E377" s="44"/>
      <c r="F377" s="44"/>
      <c r="G377" s="45"/>
      <c r="H377" s="15" t="s">
        <v>1536</v>
      </c>
      <c r="I377" s="33" t="s">
        <v>2718</v>
      </c>
      <c r="J377" s="403" t="s">
        <v>2718</v>
      </c>
      <c r="K377" s="33" t="s">
        <v>1538</v>
      </c>
      <c r="L377" s="13" t="s">
        <v>1511</v>
      </c>
      <c r="M377" s="13">
        <v>0</v>
      </c>
      <c r="N377" s="14"/>
    </row>
    <row r="378" ht="18.95" customHeight="1" spans="1:14">
      <c r="A378" s="44"/>
      <c r="B378" s="44"/>
      <c r="C378" s="44"/>
      <c r="D378" s="44"/>
      <c r="E378" s="44"/>
      <c r="F378" s="44"/>
      <c r="G378" s="45"/>
      <c r="H378" s="15" t="s">
        <v>2719</v>
      </c>
      <c r="I378" s="33" t="s">
        <v>2720</v>
      </c>
      <c r="J378" s="403" t="s">
        <v>2720</v>
      </c>
      <c r="K378" s="33" t="s">
        <v>2721</v>
      </c>
      <c r="L378" s="13" t="s">
        <v>1511</v>
      </c>
      <c r="M378" s="13">
        <v>0</v>
      </c>
      <c r="N378" s="14"/>
    </row>
    <row r="379" ht="18.95" customHeight="1" spans="1:14">
      <c r="A379" s="44"/>
      <c r="B379" s="44"/>
      <c r="C379" s="44"/>
      <c r="D379" s="44"/>
      <c r="E379" s="44"/>
      <c r="F379" s="44"/>
      <c r="G379" s="45"/>
      <c r="H379" s="15" t="s">
        <v>2722</v>
      </c>
      <c r="I379" s="33" t="s">
        <v>2723</v>
      </c>
      <c r="J379" s="403" t="s">
        <v>2723</v>
      </c>
      <c r="K379" s="33" t="s">
        <v>2724</v>
      </c>
      <c r="L379" s="13" t="s">
        <v>1511</v>
      </c>
      <c r="M379" s="13">
        <v>0</v>
      </c>
      <c r="N379" s="14"/>
    </row>
    <row r="380" ht="18.95" customHeight="1" spans="1:14">
      <c r="A380" s="44"/>
      <c r="B380" s="44"/>
      <c r="C380" s="44"/>
      <c r="D380" s="44"/>
      <c r="E380" s="44"/>
      <c r="F380" s="44"/>
      <c r="G380" s="45"/>
      <c r="H380" s="15" t="s">
        <v>2725</v>
      </c>
      <c r="I380" s="33" t="s">
        <v>2726</v>
      </c>
      <c r="J380" s="403" t="s">
        <v>2726</v>
      </c>
      <c r="K380" s="33" t="s">
        <v>2727</v>
      </c>
      <c r="L380" s="13" t="s">
        <v>1511</v>
      </c>
      <c r="M380" s="13">
        <v>0</v>
      </c>
      <c r="N380" s="14"/>
    </row>
    <row r="381" ht="18.95" customHeight="1" spans="1:14">
      <c r="A381" s="44"/>
      <c r="B381" s="44"/>
      <c r="C381" s="44"/>
      <c r="D381" s="44"/>
      <c r="E381" s="44"/>
      <c r="F381" s="44"/>
      <c r="G381" s="45"/>
      <c r="H381" s="15" t="s">
        <v>1578</v>
      </c>
      <c r="I381" s="33" t="s">
        <v>2728</v>
      </c>
      <c r="J381" s="403" t="s">
        <v>2728</v>
      </c>
      <c r="K381" s="33" t="s">
        <v>1580</v>
      </c>
      <c r="L381" s="13" t="s">
        <v>1511</v>
      </c>
      <c r="M381" s="13">
        <v>0</v>
      </c>
      <c r="N381" s="14"/>
    </row>
    <row r="382" ht="18.95" customHeight="1" spans="1:14">
      <c r="A382" s="44"/>
      <c r="B382" s="44"/>
      <c r="C382" s="44"/>
      <c r="D382" s="44"/>
      <c r="E382" s="44"/>
      <c r="F382" s="44"/>
      <c r="G382" s="45"/>
      <c r="H382" s="15" t="s">
        <v>2729</v>
      </c>
      <c r="I382" s="33" t="s">
        <v>2730</v>
      </c>
      <c r="J382" s="403" t="s">
        <v>2730</v>
      </c>
      <c r="K382" s="33" t="s">
        <v>2731</v>
      </c>
      <c r="L382" s="13" t="s">
        <v>1511</v>
      </c>
      <c r="M382" s="13">
        <v>0</v>
      </c>
      <c r="N382" s="14"/>
    </row>
    <row r="383" ht="18.95" customHeight="1" spans="1:14">
      <c r="A383" s="44"/>
      <c r="B383" s="44"/>
      <c r="C383" s="44"/>
      <c r="D383" s="44"/>
      <c r="E383" s="44"/>
      <c r="F383" s="44"/>
      <c r="G383" s="45"/>
      <c r="H383" s="15" t="s">
        <v>2732</v>
      </c>
      <c r="I383" s="33" t="s">
        <v>2733</v>
      </c>
      <c r="J383" s="403" t="s">
        <v>2733</v>
      </c>
      <c r="K383" s="33" t="s">
        <v>2734</v>
      </c>
      <c r="L383" s="13" t="s">
        <v>1511</v>
      </c>
      <c r="M383" s="13">
        <v>0</v>
      </c>
      <c r="N383" s="14"/>
    </row>
    <row r="384" ht="18.95" customHeight="1" spans="1:14">
      <c r="A384" s="44"/>
      <c r="B384" s="44"/>
      <c r="C384" s="44"/>
      <c r="D384" s="44"/>
      <c r="E384" s="44"/>
      <c r="F384" s="44"/>
      <c r="G384" s="45"/>
      <c r="H384" s="15" t="s">
        <v>1524</v>
      </c>
      <c r="I384" s="33" t="s">
        <v>2735</v>
      </c>
      <c r="J384" s="403" t="s">
        <v>2735</v>
      </c>
      <c r="K384" s="33" t="s">
        <v>1526</v>
      </c>
      <c r="L384" s="13" t="s">
        <v>1511</v>
      </c>
      <c r="M384" s="13">
        <v>0</v>
      </c>
      <c r="N384" s="14"/>
    </row>
    <row r="385" ht="18.95" customHeight="1" spans="1:14">
      <c r="A385" s="44"/>
      <c r="B385" s="44"/>
      <c r="C385" s="44"/>
      <c r="D385" s="44"/>
      <c r="E385" s="44"/>
      <c r="F385" s="44"/>
      <c r="G385" s="45"/>
      <c r="H385" s="15" t="s">
        <v>1530</v>
      </c>
      <c r="I385" s="33" t="s">
        <v>2736</v>
      </c>
      <c r="J385" s="403" t="s">
        <v>2736</v>
      </c>
      <c r="K385" s="33" t="s">
        <v>1532</v>
      </c>
      <c r="L385" s="13" t="s">
        <v>1511</v>
      </c>
      <c r="M385" s="13">
        <v>0</v>
      </c>
      <c r="N385" s="14"/>
    </row>
    <row r="386" ht="18.95" customHeight="1" spans="1:14">
      <c r="A386" s="44"/>
      <c r="B386" s="44"/>
      <c r="C386" s="44"/>
      <c r="D386" s="44"/>
      <c r="E386" s="44"/>
      <c r="F386" s="44"/>
      <c r="G386" s="45"/>
      <c r="H386" s="15" t="s">
        <v>1536</v>
      </c>
      <c r="I386" s="33" t="s">
        <v>2737</v>
      </c>
      <c r="J386" s="403" t="s">
        <v>2737</v>
      </c>
      <c r="K386" s="33" t="s">
        <v>1538</v>
      </c>
      <c r="L386" s="13" t="s">
        <v>1511</v>
      </c>
      <c r="M386" s="13">
        <v>0</v>
      </c>
      <c r="N386" s="14"/>
    </row>
    <row r="387" ht="18.95" customHeight="1" spans="1:14">
      <c r="A387" s="44"/>
      <c r="B387" s="44"/>
      <c r="C387" s="44"/>
      <c r="D387" s="44"/>
      <c r="E387" s="44"/>
      <c r="F387" s="44"/>
      <c r="G387" s="45"/>
      <c r="H387" s="15" t="s">
        <v>2738</v>
      </c>
      <c r="I387" s="33" t="s">
        <v>2739</v>
      </c>
      <c r="J387" s="403" t="s">
        <v>2739</v>
      </c>
      <c r="K387" s="33" t="s">
        <v>2740</v>
      </c>
      <c r="L387" s="13" t="s">
        <v>1511</v>
      </c>
      <c r="M387" s="13">
        <v>0</v>
      </c>
      <c r="N387" s="14"/>
    </row>
    <row r="388" ht="18.95" customHeight="1" spans="1:14">
      <c r="A388" s="44"/>
      <c r="B388" s="44"/>
      <c r="C388" s="44"/>
      <c r="D388" s="44"/>
      <c r="E388" s="44"/>
      <c r="F388" s="44"/>
      <c r="G388" s="45"/>
      <c r="H388" s="15" t="s">
        <v>2741</v>
      </c>
      <c r="I388" s="33" t="s">
        <v>2742</v>
      </c>
      <c r="J388" s="403" t="s">
        <v>2742</v>
      </c>
      <c r="K388" s="33" t="s">
        <v>2743</v>
      </c>
      <c r="L388" s="13" t="s">
        <v>1511</v>
      </c>
      <c r="M388" s="13">
        <v>0</v>
      </c>
      <c r="N388" s="14"/>
    </row>
    <row r="389" ht="18.95" customHeight="1" spans="1:14">
      <c r="A389" s="44"/>
      <c r="B389" s="44"/>
      <c r="C389" s="44"/>
      <c r="D389" s="44"/>
      <c r="E389" s="44"/>
      <c r="F389" s="44"/>
      <c r="G389" s="45"/>
      <c r="H389" s="15" t="s">
        <v>2744</v>
      </c>
      <c r="I389" s="33" t="s">
        <v>2745</v>
      </c>
      <c r="J389" s="403" t="s">
        <v>2745</v>
      </c>
      <c r="K389" s="33" t="s">
        <v>2746</v>
      </c>
      <c r="L389" s="13" t="s">
        <v>1511</v>
      </c>
      <c r="M389" s="13">
        <v>0</v>
      </c>
      <c r="N389" s="14"/>
    </row>
    <row r="390" ht="18.95" customHeight="1" spans="1:14">
      <c r="A390" s="44"/>
      <c r="B390" s="44"/>
      <c r="C390" s="44"/>
      <c r="D390" s="44"/>
      <c r="E390" s="44"/>
      <c r="F390" s="44"/>
      <c r="G390" s="45"/>
      <c r="H390" s="15" t="s">
        <v>1578</v>
      </c>
      <c r="I390" s="33" t="s">
        <v>2747</v>
      </c>
      <c r="J390" s="403" t="s">
        <v>2747</v>
      </c>
      <c r="K390" s="33" t="s">
        <v>1580</v>
      </c>
      <c r="L390" s="13" t="s">
        <v>1511</v>
      </c>
      <c r="M390" s="13">
        <v>0</v>
      </c>
      <c r="N390" s="14"/>
    </row>
    <row r="391" ht="18.95" customHeight="1" spans="1:14">
      <c r="A391" s="44"/>
      <c r="B391" s="44"/>
      <c r="C391" s="44"/>
      <c r="D391" s="44"/>
      <c r="E391" s="44"/>
      <c r="F391" s="44"/>
      <c r="G391" s="45"/>
      <c r="H391" s="15" t="s">
        <v>2748</v>
      </c>
      <c r="I391" s="33" t="s">
        <v>2749</v>
      </c>
      <c r="J391" s="403" t="s">
        <v>2749</v>
      </c>
      <c r="K391" s="33" t="s">
        <v>2750</v>
      </c>
      <c r="L391" s="13" t="s">
        <v>1511</v>
      </c>
      <c r="M391" s="13">
        <v>0</v>
      </c>
      <c r="N391" s="14"/>
    </row>
    <row r="392" ht="18.95" customHeight="1" spans="1:14">
      <c r="A392" s="44"/>
      <c r="B392" s="44"/>
      <c r="C392" s="44"/>
      <c r="D392" s="44"/>
      <c r="E392" s="44"/>
      <c r="F392" s="44"/>
      <c r="G392" s="45"/>
      <c r="H392" s="15" t="s">
        <v>2751</v>
      </c>
      <c r="I392" s="33" t="s">
        <v>2752</v>
      </c>
      <c r="J392" s="403" t="s">
        <v>2752</v>
      </c>
      <c r="K392" s="33" t="s">
        <v>2753</v>
      </c>
      <c r="L392" s="13" t="s">
        <v>1511</v>
      </c>
      <c r="M392" s="13">
        <v>0</v>
      </c>
      <c r="N392" s="14"/>
    </row>
    <row r="393" ht="18.95" customHeight="1" spans="1:14">
      <c r="A393" s="44"/>
      <c r="B393" s="44"/>
      <c r="C393" s="44"/>
      <c r="D393" s="44"/>
      <c r="E393" s="44"/>
      <c r="F393" s="44"/>
      <c r="G393" s="45"/>
      <c r="H393" s="15" t="s">
        <v>1524</v>
      </c>
      <c r="I393" s="33" t="s">
        <v>2754</v>
      </c>
      <c r="J393" s="403" t="s">
        <v>2754</v>
      </c>
      <c r="K393" s="33" t="s">
        <v>1526</v>
      </c>
      <c r="L393" s="13" t="s">
        <v>1511</v>
      </c>
      <c r="M393" s="13">
        <v>0</v>
      </c>
      <c r="N393" s="14"/>
    </row>
    <row r="394" ht="18.95" customHeight="1" spans="1:14">
      <c r="A394" s="44"/>
      <c r="B394" s="44"/>
      <c r="C394" s="44"/>
      <c r="D394" s="44"/>
      <c r="E394" s="44"/>
      <c r="F394" s="44"/>
      <c r="G394" s="45"/>
      <c r="H394" s="15" t="s">
        <v>1530</v>
      </c>
      <c r="I394" s="33" t="s">
        <v>2755</v>
      </c>
      <c r="J394" s="403" t="s">
        <v>2755</v>
      </c>
      <c r="K394" s="33" t="s">
        <v>1532</v>
      </c>
      <c r="L394" s="13" t="s">
        <v>1511</v>
      </c>
      <c r="M394" s="13">
        <v>0</v>
      </c>
      <c r="N394" s="14"/>
    </row>
    <row r="395" ht="18.95" customHeight="1" spans="1:14">
      <c r="A395" s="44"/>
      <c r="B395" s="44"/>
      <c r="C395" s="44"/>
      <c r="D395" s="44"/>
      <c r="E395" s="44"/>
      <c r="F395" s="44"/>
      <c r="G395" s="45"/>
      <c r="H395" s="15" t="s">
        <v>1536</v>
      </c>
      <c r="I395" s="33" t="s">
        <v>2756</v>
      </c>
      <c r="J395" s="403" t="s">
        <v>2756</v>
      </c>
      <c r="K395" s="33" t="s">
        <v>1538</v>
      </c>
      <c r="L395" s="13" t="s">
        <v>1511</v>
      </c>
      <c r="M395" s="13">
        <v>0</v>
      </c>
      <c r="N395" s="14"/>
    </row>
    <row r="396" ht="18.95" customHeight="1" spans="1:14">
      <c r="A396" s="44"/>
      <c r="B396" s="44"/>
      <c r="C396" s="44"/>
      <c r="D396" s="44"/>
      <c r="E396" s="44"/>
      <c r="F396" s="44"/>
      <c r="G396" s="45"/>
      <c r="H396" s="15" t="s">
        <v>2757</v>
      </c>
      <c r="I396" s="33" t="s">
        <v>2758</v>
      </c>
      <c r="J396" s="403" t="s">
        <v>2758</v>
      </c>
      <c r="K396" s="33" t="s">
        <v>2759</v>
      </c>
      <c r="L396" s="13" t="s">
        <v>1511</v>
      </c>
      <c r="M396" s="13">
        <v>0</v>
      </c>
      <c r="N396" s="14"/>
    </row>
    <row r="397" ht="18.95" customHeight="1" spans="1:14">
      <c r="A397" s="44"/>
      <c r="B397" s="44"/>
      <c r="C397" s="44"/>
      <c r="D397" s="44"/>
      <c r="E397" s="44"/>
      <c r="F397" s="44"/>
      <c r="G397" s="45"/>
      <c r="H397" s="15" t="s">
        <v>2760</v>
      </c>
      <c r="I397" s="33" t="s">
        <v>2761</v>
      </c>
      <c r="J397" s="403" t="s">
        <v>2761</v>
      </c>
      <c r="K397" s="33" t="s">
        <v>2762</v>
      </c>
      <c r="L397" s="13" t="s">
        <v>1511</v>
      </c>
      <c r="M397" s="13">
        <v>0</v>
      </c>
      <c r="N397" s="14"/>
    </row>
    <row r="398" ht="18.95" customHeight="1" spans="1:14">
      <c r="A398" s="44"/>
      <c r="B398" s="44"/>
      <c r="C398" s="44"/>
      <c r="D398" s="44"/>
      <c r="E398" s="44"/>
      <c r="F398" s="44"/>
      <c r="G398" s="45"/>
      <c r="H398" s="15" t="s">
        <v>1578</v>
      </c>
      <c r="I398" s="33" t="s">
        <v>2763</v>
      </c>
      <c r="J398" s="403" t="s">
        <v>2763</v>
      </c>
      <c r="K398" s="33" t="s">
        <v>1580</v>
      </c>
      <c r="L398" s="13" t="s">
        <v>1511</v>
      </c>
      <c r="M398" s="13">
        <v>0</v>
      </c>
      <c r="N398" s="14"/>
    </row>
    <row r="399" ht="18.95" customHeight="1" spans="1:14">
      <c r="A399" s="44"/>
      <c r="B399" s="44"/>
      <c r="C399" s="44"/>
      <c r="D399" s="44"/>
      <c r="E399" s="44"/>
      <c r="F399" s="44"/>
      <c r="G399" s="45"/>
      <c r="H399" s="15" t="s">
        <v>2764</v>
      </c>
      <c r="I399" s="33" t="s">
        <v>2765</v>
      </c>
      <c r="J399" s="403" t="s">
        <v>2765</v>
      </c>
      <c r="K399" s="33" t="s">
        <v>2766</v>
      </c>
      <c r="L399" s="13" t="s">
        <v>1511</v>
      </c>
      <c r="M399" s="13">
        <v>0</v>
      </c>
      <c r="N399" s="14"/>
    </row>
    <row r="400" ht="18.95" customHeight="1" spans="1:14">
      <c r="A400" s="44"/>
      <c r="B400" s="44"/>
      <c r="C400" s="44"/>
      <c r="D400" s="44"/>
      <c r="E400" s="44"/>
      <c r="F400" s="44"/>
      <c r="G400" s="45"/>
      <c r="H400" s="15" t="s">
        <v>2767</v>
      </c>
      <c r="I400" s="33" t="s">
        <v>2768</v>
      </c>
      <c r="J400" s="403" t="s">
        <v>2768</v>
      </c>
      <c r="K400" s="33" t="s">
        <v>2769</v>
      </c>
      <c r="L400" s="13" t="s">
        <v>1511</v>
      </c>
      <c r="M400" s="13">
        <v>0</v>
      </c>
      <c r="N400" s="14"/>
    </row>
    <row r="401" ht="18.95" customHeight="1" spans="1:14">
      <c r="A401" s="44"/>
      <c r="B401" s="44"/>
      <c r="C401" s="44"/>
      <c r="D401" s="44"/>
      <c r="E401" s="44"/>
      <c r="F401" s="44"/>
      <c r="G401" s="45"/>
      <c r="H401" s="15" t="s">
        <v>1524</v>
      </c>
      <c r="I401" s="33" t="s">
        <v>2770</v>
      </c>
      <c r="J401" s="403" t="s">
        <v>2770</v>
      </c>
      <c r="K401" s="33" t="s">
        <v>1526</v>
      </c>
      <c r="L401" s="13" t="s">
        <v>1511</v>
      </c>
      <c r="M401" s="13">
        <v>0</v>
      </c>
      <c r="N401" s="14"/>
    </row>
    <row r="402" ht="18.95" customHeight="1" spans="1:14">
      <c r="A402" s="44"/>
      <c r="B402" s="44"/>
      <c r="C402" s="44"/>
      <c r="D402" s="44"/>
      <c r="E402" s="44"/>
      <c r="F402" s="44"/>
      <c r="G402" s="45"/>
      <c r="H402" s="15" t="s">
        <v>1530</v>
      </c>
      <c r="I402" s="33" t="s">
        <v>2771</v>
      </c>
      <c r="J402" s="403" t="s">
        <v>2771</v>
      </c>
      <c r="K402" s="33" t="s">
        <v>1532</v>
      </c>
      <c r="L402" s="13" t="s">
        <v>1511</v>
      </c>
      <c r="M402" s="13">
        <v>0</v>
      </c>
      <c r="N402" s="14"/>
    </row>
    <row r="403" ht="18.95" customHeight="1" spans="1:14">
      <c r="A403" s="44"/>
      <c r="B403" s="44"/>
      <c r="C403" s="44"/>
      <c r="D403" s="44"/>
      <c r="E403" s="44"/>
      <c r="F403" s="44"/>
      <c r="G403" s="45"/>
      <c r="H403" s="15" t="s">
        <v>2772</v>
      </c>
      <c r="I403" s="33" t="s">
        <v>2773</v>
      </c>
      <c r="J403" s="403" t="s">
        <v>2773</v>
      </c>
      <c r="K403" s="33" t="s">
        <v>2774</v>
      </c>
      <c r="L403" s="13" t="s">
        <v>1511</v>
      </c>
      <c r="M403" s="13">
        <v>0</v>
      </c>
      <c r="N403" s="14"/>
    </row>
    <row r="404" ht="18.95" customHeight="1" spans="1:14">
      <c r="A404" s="44"/>
      <c r="B404" s="44"/>
      <c r="C404" s="44"/>
      <c r="D404" s="44"/>
      <c r="E404" s="44"/>
      <c r="F404" s="44"/>
      <c r="G404" s="45"/>
      <c r="H404" s="15" t="s">
        <v>2775</v>
      </c>
      <c r="I404" s="33" t="s">
        <v>2776</v>
      </c>
      <c r="J404" s="403" t="s">
        <v>2776</v>
      </c>
      <c r="K404" s="33" t="s">
        <v>2777</v>
      </c>
      <c r="L404" s="13" t="s">
        <v>1511</v>
      </c>
      <c r="M404" s="13">
        <v>0</v>
      </c>
      <c r="N404" s="14"/>
    </row>
    <row r="405" ht="18.95" customHeight="1" spans="1:14">
      <c r="A405" s="44"/>
      <c r="B405" s="44"/>
      <c r="C405" s="44"/>
      <c r="D405" s="44"/>
      <c r="E405" s="44"/>
      <c r="F405" s="44"/>
      <c r="G405" s="45"/>
      <c r="H405" s="15" t="s">
        <v>2778</v>
      </c>
      <c r="I405" s="33" t="s">
        <v>2779</v>
      </c>
      <c r="J405" s="403" t="s">
        <v>2779</v>
      </c>
      <c r="K405" s="33" t="s">
        <v>2780</v>
      </c>
      <c r="L405" s="13" t="s">
        <v>1511</v>
      </c>
      <c r="M405" s="13">
        <v>0</v>
      </c>
      <c r="N405" s="14"/>
    </row>
    <row r="406" ht="18.95" customHeight="1" spans="1:14">
      <c r="A406" s="44"/>
      <c r="B406" s="44"/>
      <c r="C406" s="44"/>
      <c r="D406" s="44"/>
      <c r="E406" s="44"/>
      <c r="F406" s="44"/>
      <c r="G406" s="45"/>
      <c r="H406" s="15" t="s">
        <v>2611</v>
      </c>
      <c r="I406" s="33" t="s">
        <v>2781</v>
      </c>
      <c r="J406" s="403" t="s">
        <v>2781</v>
      </c>
      <c r="K406" s="33" t="s">
        <v>2613</v>
      </c>
      <c r="L406" s="13" t="s">
        <v>1511</v>
      </c>
      <c r="M406" s="13">
        <v>0</v>
      </c>
      <c r="N406" s="14"/>
    </row>
    <row r="407" ht="18.95" customHeight="1" spans="1:14">
      <c r="A407" s="44"/>
      <c r="B407" s="44"/>
      <c r="C407" s="44"/>
      <c r="D407" s="44"/>
      <c r="E407" s="44"/>
      <c r="F407" s="44"/>
      <c r="G407" s="45"/>
      <c r="H407" s="15" t="s">
        <v>2782</v>
      </c>
      <c r="I407" s="33" t="s">
        <v>2783</v>
      </c>
      <c r="J407" s="403" t="s">
        <v>2783</v>
      </c>
      <c r="K407" s="33" t="s">
        <v>2784</v>
      </c>
      <c r="L407" s="13" t="s">
        <v>1511</v>
      </c>
      <c r="M407" s="13">
        <v>0</v>
      </c>
      <c r="N407" s="14"/>
    </row>
    <row r="408" ht="18.95" customHeight="1" spans="1:14">
      <c r="A408" s="44"/>
      <c r="B408" s="44"/>
      <c r="C408" s="44"/>
      <c r="D408" s="44"/>
      <c r="E408" s="44"/>
      <c r="F408" s="44"/>
      <c r="G408" s="45"/>
      <c r="H408" s="15" t="s">
        <v>2785</v>
      </c>
      <c r="I408" s="33" t="s">
        <v>2786</v>
      </c>
      <c r="J408" s="403" t="s">
        <v>2786</v>
      </c>
      <c r="K408" s="33" t="s">
        <v>2787</v>
      </c>
      <c r="L408" s="13" t="s">
        <v>1511</v>
      </c>
      <c r="M408" s="13">
        <v>0</v>
      </c>
      <c r="N408" s="14"/>
    </row>
    <row r="409" ht="18.95" customHeight="1" spans="1:14">
      <c r="A409" s="44"/>
      <c r="B409" s="44"/>
      <c r="C409" s="44"/>
      <c r="D409" s="44"/>
      <c r="E409" s="44"/>
      <c r="F409" s="44"/>
      <c r="G409" s="45"/>
      <c r="H409" s="15" t="s">
        <v>2788</v>
      </c>
      <c r="I409" s="33" t="s">
        <v>2789</v>
      </c>
      <c r="J409" s="403" t="s">
        <v>2789</v>
      </c>
      <c r="K409" s="33" t="s">
        <v>1811</v>
      </c>
      <c r="L409" s="13" t="s">
        <v>1511</v>
      </c>
      <c r="M409" s="13">
        <v>29146</v>
      </c>
      <c r="N409" s="14"/>
    </row>
    <row r="410" ht="18.95" customHeight="1" spans="1:14">
      <c r="A410" s="44"/>
      <c r="B410" s="44"/>
      <c r="C410" s="44"/>
      <c r="D410" s="44"/>
      <c r="E410" s="44"/>
      <c r="F410" s="44"/>
      <c r="G410" s="45"/>
      <c r="H410" s="15" t="s">
        <v>2790</v>
      </c>
      <c r="I410" s="33" t="s">
        <v>2791</v>
      </c>
      <c r="J410" s="403" t="s">
        <v>2791</v>
      </c>
      <c r="K410" s="33" t="s">
        <v>2792</v>
      </c>
      <c r="L410" s="13" t="s">
        <v>1511</v>
      </c>
      <c r="M410" s="13">
        <v>329</v>
      </c>
      <c r="N410" s="14"/>
    </row>
    <row r="411" ht="18.95" customHeight="1" spans="1:14">
      <c r="A411" s="44"/>
      <c r="B411" s="44"/>
      <c r="C411" s="44"/>
      <c r="D411" s="44"/>
      <c r="E411" s="44"/>
      <c r="F411" s="44"/>
      <c r="G411" s="45"/>
      <c r="H411" s="15" t="s">
        <v>1524</v>
      </c>
      <c r="I411" s="33" t="s">
        <v>2793</v>
      </c>
      <c r="J411" s="403" t="s">
        <v>2793</v>
      </c>
      <c r="K411" s="33" t="s">
        <v>1526</v>
      </c>
      <c r="L411" s="13" t="s">
        <v>1511</v>
      </c>
      <c r="M411" s="13">
        <v>169</v>
      </c>
      <c r="N411" s="14"/>
    </row>
    <row r="412" ht="18.95" customHeight="1" spans="1:14">
      <c r="A412" s="44"/>
      <c r="B412" s="44"/>
      <c r="C412" s="44"/>
      <c r="D412" s="44"/>
      <c r="E412" s="44"/>
      <c r="F412" s="44"/>
      <c r="G412" s="45"/>
      <c r="H412" s="15" t="s">
        <v>1530</v>
      </c>
      <c r="I412" s="33" t="s">
        <v>2794</v>
      </c>
      <c r="J412" s="403" t="s">
        <v>2794</v>
      </c>
      <c r="K412" s="33" t="s">
        <v>1532</v>
      </c>
      <c r="L412" s="13" t="s">
        <v>1511</v>
      </c>
      <c r="M412" s="13">
        <v>160</v>
      </c>
      <c r="N412" s="14"/>
    </row>
    <row r="413" ht="18.95" customHeight="1" spans="1:14">
      <c r="A413" s="44"/>
      <c r="B413" s="44"/>
      <c r="C413" s="44"/>
      <c r="D413" s="44"/>
      <c r="E413" s="44"/>
      <c r="F413" s="44"/>
      <c r="G413" s="45"/>
      <c r="H413" s="15" t="s">
        <v>1536</v>
      </c>
      <c r="I413" s="33" t="s">
        <v>2795</v>
      </c>
      <c r="J413" s="403" t="s">
        <v>2795</v>
      </c>
      <c r="K413" s="33" t="s">
        <v>1538</v>
      </c>
      <c r="L413" s="13" t="s">
        <v>1511</v>
      </c>
      <c r="M413" s="13">
        <v>0</v>
      </c>
      <c r="N413" s="14"/>
    </row>
    <row r="414" ht="18.95" customHeight="1" spans="1:14">
      <c r="A414" s="44"/>
      <c r="B414" s="44"/>
      <c r="C414" s="44"/>
      <c r="D414" s="44"/>
      <c r="E414" s="44"/>
      <c r="F414" s="44"/>
      <c r="G414" s="45"/>
      <c r="H414" s="15" t="s">
        <v>2796</v>
      </c>
      <c r="I414" s="33" t="s">
        <v>2797</v>
      </c>
      <c r="J414" s="403" t="s">
        <v>2797</v>
      </c>
      <c r="K414" s="33" t="s">
        <v>2798</v>
      </c>
      <c r="L414" s="13" t="s">
        <v>1511</v>
      </c>
      <c r="M414" s="13">
        <v>0</v>
      </c>
      <c r="N414" s="14"/>
    </row>
    <row r="415" ht="18.95" customHeight="1" spans="1:14">
      <c r="A415" s="44"/>
      <c r="B415" s="44"/>
      <c r="C415" s="44"/>
      <c r="D415" s="44"/>
      <c r="E415" s="44"/>
      <c r="F415" s="44"/>
      <c r="G415" s="45"/>
      <c r="H415" s="15" t="s">
        <v>2799</v>
      </c>
      <c r="I415" s="33" t="s">
        <v>2800</v>
      </c>
      <c r="J415" s="403" t="s">
        <v>2800</v>
      </c>
      <c r="K415" s="33" t="s">
        <v>2801</v>
      </c>
      <c r="L415" s="13" t="s">
        <v>1511</v>
      </c>
      <c r="M415" s="13">
        <v>26936</v>
      </c>
      <c r="N415" s="14"/>
    </row>
    <row r="416" ht="18.95" customHeight="1" spans="1:14">
      <c r="A416" s="44"/>
      <c r="B416" s="44"/>
      <c r="C416" s="44"/>
      <c r="D416" s="44"/>
      <c r="E416" s="44"/>
      <c r="F416" s="44"/>
      <c r="G416" s="45"/>
      <c r="H416" s="15" t="s">
        <v>2802</v>
      </c>
      <c r="I416" s="33" t="s">
        <v>2803</v>
      </c>
      <c r="J416" s="403" t="s">
        <v>2803</v>
      </c>
      <c r="K416" s="33" t="s">
        <v>2804</v>
      </c>
      <c r="L416" s="13" t="s">
        <v>1511</v>
      </c>
      <c r="M416" s="13">
        <v>1532</v>
      </c>
      <c r="N416" s="14"/>
    </row>
    <row r="417" ht="18.95" customHeight="1" spans="1:14">
      <c r="A417" s="44"/>
      <c r="B417" s="44"/>
      <c r="C417" s="44"/>
      <c r="D417" s="44"/>
      <c r="E417" s="44"/>
      <c r="F417" s="44"/>
      <c r="G417" s="45"/>
      <c r="H417" s="15" t="s">
        <v>2805</v>
      </c>
      <c r="I417" s="33" t="s">
        <v>2806</v>
      </c>
      <c r="J417" s="403" t="s">
        <v>2806</v>
      </c>
      <c r="K417" s="33" t="s">
        <v>2807</v>
      </c>
      <c r="L417" s="13" t="s">
        <v>1511</v>
      </c>
      <c r="M417" s="13">
        <v>13965</v>
      </c>
      <c r="N417" s="14"/>
    </row>
    <row r="418" ht="18.95" customHeight="1" spans="1:14">
      <c r="A418" s="44"/>
      <c r="B418" s="44"/>
      <c r="C418" s="44"/>
      <c r="D418" s="44"/>
      <c r="E418" s="44"/>
      <c r="F418" s="44"/>
      <c r="G418" s="45"/>
      <c r="H418" s="15" t="s">
        <v>2808</v>
      </c>
      <c r="I418" s="33" t="s">
        <v>2809</v>
      </c>
      <c r="J418" s="403" t="s">
        <v>2809</v>
      </c>
      <c r="K418" s="33" t="s">
        <v>2810</v>
      </c>
      <c r="L418" s="13" t="s">
        <v>1511</v>
      </c>
      <c r="M418" s="13">
        <v>7138</v>
      </c>
      <c r="N418" s="14"/>
    </row>
    <row r="419" ht="18.95" customHeight="1" spans="1:14">
      <c r="A419" s="44"/>
      <c r="B419" s="44"/>
      <c r="C419" s="44"/>
      <c r="D419" s="44"/>
      <c r="E419" s="44"/>
      <c r="F419" s="44"/>
      <c r="G419" s="45"/>
      <c r="H419" s="15" t="s">
        <v>2811</v>
      </c>
      <c r="I419" s="33" t="s">
        <v>2812</v>
      </c>
      <c r="J419" s="403" t="s">
        <v>2812</v>
      </c>
      <c r="K419" s="33" t="s">
        <v>2813</v>
      </c>
      <c r="L419" s="13" t="s">
        <v>1511</v>
      </c>
      <c r="M419" s="13">
        <v>4295</v>
      </c>
      <c r="N419" s="14"/>
    </row>
    <row r="420" ht="18.95" customHeight="1" spans="1:14">
      <c r="A420" s="44"/>
      <c r="B420" s="44"/>
      <c r="C420" s="44"/>
      <c r="D420" s="44"/>
      <c r="E420" s="44"/>
      <c r="F420" s="44"/>
      <c r="G420" s="45"/>
      <c r="H420" s="15" t="s">
        <v>2814</v>
      </c>
      <c r="I420" s="33" t="s">
        <v>2815</v>
      </c>
      <c r="J420" s="403" t="s">
        <v>2815</v>
      </c>
      <c r="K420" s="33" t="s">
        <v>2816</v>
      </c>
      <c r="L420" s="13" t="s">
        <v>1511</v>
      </c>
      <c r="M420" s="13">
        <v>0</v>
      </c>
      <c r="N420" s="14"/>
    </row>
    <row r="421" ht="18.95" customHeight="1" spans="1:14">
      <c r="A421" s="44"/>
      <c r="B421" s="44"/>
      <c r="C421" s="44"/>
      <c r="D421" s="44"/>
      <c r="E421" s="44"/>
      <c r="F421" s="44"/>
      <c r="G421" s="45"/>
      <c r="H421" s="15" t="s">
        <v>2817</v>
      </c>
      <c r="I421" s="33" t="s">
        <v>2818</v>
      </c>
      <c r="J421" s="403" t="s">
        <v>2818</v>
      </c>
      <c r="K421" s="33" t="s">
        <v>2819</v>
      </c>
      <c r="L421" s="13" t="s">
        <v>1511</v>
      </c>
      <c r="M421" s="13">
        <v>0</v>
      </c>
      <c r="N421" s="14"/>
    </row>
    <row r="422" ht="18.95" customHeight="1" spans="1:14">
      <c r="A422" s="44"/>
      <c r="B422" s="44"/>
      <c r="C422" s="44"/>
      <c r="D422" s="44"/>
      <c r="E422" s="44"/>
      <c r="F422" s="44"/>
      <c r="G422" s="45"/>
      <c r="H422" s="15" t="s">
        <v>2820</v>
      </c>
      <c r="I422" s="33" t="s">
        <v>2821</v>
      </c>
      <c r="J422" s="403" t="s">
        <v>2821</v>
      </c>
      <c r="K422" s="33" t="s">
        <v>2822</v>
      </c>
      <c r="L422" s="13" t="s">
        <v>1511</v>
      </c>
      <c r="M422" s="13"/>
      <c r="N422" s="14"/>
    </row>
    <row r="423" ht="18.95" customHeight="1" spans="1:14">
      <c r="A423" s="44"/>
      <c r="B423" s="44"/>
      <c r="C423" s="44"/>
      <c r="D423" s="44"/>
      <c r="E423" s="44"/>
      <c r="F423" s="44"/>
      <c r="G423" s="45"/>
      <c r="H423" s="15" t="s">
        <v>2823</v>
      </c>
      <c r="I423" s="33" t="s">
        <v>2824</v>
      </c>
      <c r="J423" s="403" t="s">
        <v>2824</v>
      </c>
      <c r="K423" s="33" t="s">
        <v>2825</v>
      </c>
      <c r="L423" s="13" t="s">
        <v>1511</v>
      </c>
      <c r="M423" s="13">
        <v>6</v>
      </c>
      <c r="N423" s="14"/>
    </row>
    <row r="424" ht="18.95" customHeight="1" spans="1:14">
      <c r="A424" s="44"/>
      <c r="B424" s="44"/>
      <c r="C424" s="44"/>
      <c r="D424" s="44"/>
      <c r="E424" s="44"/>
      <c r="F424" s="44"/>
      <c r="G424" s="45"/>
      <c r="H424" s="15" t="s">
        <v>2826</v>
      </c>
      <c r="I424" s="33" t="s">
        <v>2827</v>
      </c>
      <c r="J424" s="403" t="s">
        <v>2827</v>
      </c>
      <c r="K424" s="33" t="s">
        <v>2828</v>
      </c>
      <c r="L424" s="13" t="s">
        <v>1511</v>
      </c>
      <c r="M424" s="13">
        <v>532</v>
      </c>
      <c r="N424" s="14"/>
    </row>
    <row r="425" ht="18.95" customHeight="1" spans="1:14">
      <c r="A425" s="44"/>
      <c r="B425" s="44"/>
      <c r="C425" s="44"/>
      <c r="D425" s="44"/>
      <c r="E425" s="44"/>
      <c r="F425" s="44"/>
      <c r="G425" s="45"/>
      <c r="H425" s="15" t="s">
        <v>2829</v>
      </c>
      <c r="I425" s="33" t="s">
        <v>2830</v>
      </c>
      <c r="J425" s="403" t="s">
        <v>2830</v>
      </c>
      <c r="K425" s="33" t="s">
        <v>2831</v>
      </c>
      <c r="L425" s="13" t="s">
        <v>1511</v>
      </c>
      <c r="M425" s="13">
        <v>0</v>
      </c>
      <c r="N425" s="14"/>
    </row>
    <row r="426" ht="18.95" customHeight="1" spans="1:14">
      <c r="A426" s="44"/>
      <c r="B426" s="44"/>
      <c r="C426" s="44"/>
      <c r="D426" s="44"/>
      <c r="E426" s="44"/>
      <c r="F426" s="44"/>
      <c r="G426" s="45"/>
      <c r="H426" s="15" t="s">
        <v>2832</v>
      </c>
      <c r="I426" s="33" t="s">
        <v>2833</v>
      </c>
      <c r="J426" s="403" t="s">
        <v>2833</v>
      </c>
      <c r="K426" s="33" t="s">
        <v>2834</v>
      </c>
      <c r="L426" s="13" t="s">
        <v>1511</v>
      </c>
      <c r="M426" s="13">
        <v>0</v>
      </c>
      <c r="N426" s="14"/>
    </row>
    <row r="427" ht="18.95" customHeight="1" spans="1:14">
      <c r="A427" s="44"/>
      <c r="B427" s="44"/>
      <c r="C427" s="44"/>
      <c r="D427" s="44"/>
      <c r="E427" s="44"/>
      <c r="F427" s="44"/>
      <c r="G427" s="45"/>
      <c r="H427" s="15" t="s">
        <v>2835</v>
      </c>
      <c r="I427" s="33" t="s">
        <v>2836</v>
      </c>
      <c r="J427" s="403" t="s">
        <v>2836</v>
      </c>
      <c r="K427" s="33" t="s">
        <v>2837</v>
      </c>
      <c r="L427" s="13" t="s">
        <v>1511</v>
      </c>
      <c r="M427" s="13">
        <v>0</v>
      </c>
      <c r="N427" s="14"/>
    </row>
    <row r="428" ht="18.95" customHeight="1" spans="1:14">
      <c r="A428" s="44"/>
      <c r="B428" s="44"/>
      <c r="C428" s="44"/>
      <c r="D428" s="44"/>
      <c r="E428" s="44"/>
      <c r="F428" s="44"/>
      <c r="G428" s="45"/>
      <c r="H428" s="15" t="s">
        <v>2838</v>
      </c>
      <c r="I428" s="33" t="s">
        <v>2839</v>
      </c>
      <c r="J428" s="403" t="s">
        <v>2839</v>
      </c>
      <c r="K428" s="33" t="s">
        <v>2840</v>
      </c>
      <c r="L428" s="13" t="s">
        <v>1511</v>
      </c>
      <c r="M428" s="13">
        <v>513</v>
      </c>
      <c r="N428" s="14"/>
    </row>
    <row r="429" ht="18.95" customHeight="1" spans="1:14">
      <c r="A429" s="44"/>
      <c r="B429" s="44"/>
      <c r="C429" s="44"/>
      <c r="D429" s="44"/>
      <c r="E429" s="44"/>
      <c r="F429" s="44"/>
      <c r="G429" s="45"/>
      <c r="H429" s="15" t="s">
        <v>2841</v>
      </c>
      <c r="I429" s="33" t="s">
        <v>2842</v>
      </c>
      <c r="J429" s="403" t="s">
        <v>2842</v>
      </c>
      <c r="K429" s="33" t="s">
        <v>2843</v>
      </c>
      <c r="L429" s="13" t="s">
        <v>1511</v>
      </c>
      <c r="M429" s="13">
        <v>0</v>
      </c>
      <c r="N429" s="14"/>
    </row>
    <row r="430" ht="18.95" customHeight="1" spans="1:14">
      <c r="A430" s="44"/>
      <c r="B430" s="44"/>
      <c r="C430" s="44"/>
      <c r="D430" s="44"/>
      <c r="E430" s="44"/>
      <c r="F430" s="44"/>
      <c r="G430" s="45"/>
      <c r="H430" s="15" t="s">
        <v>2844</v>
      </c>
      <c r="I430" s="33" t="s">
        <v>2845</v>
      </c>
      <c r="J430" s="403" t="s">
        <v>2845</v>
      </c>
      <c r="K430" s="33" t="s">
        <v>2846</v>
      </c>
      <c r="L430" s="13" t="s">
        <v>1511</v>
      </c>
      <c r="M430" s="13">
        <v>19</v>
      </c>
      <c r="N430" s="14"/>
    </row>
    <row r="431" ht="18.95" customHeight="1" spans="1:14">
      <c r="A431" s="44"/>
      <c r="B431" s="44"/>
      <c r="C431" s="44"/>
      <c r="D431" s="44"/>
      <c r="E431" s="44"/>
      <c r="F431" s="44"/>
      <c r="G431" s="45"/>
      <c r="H431" s="15" t="s">
        <v>2847</v>
      </c>
      <c r="I431" s="33" t="s">
        <v>2848</v>
      </c>
      <c r="J431" s="403" t="s">
        <v>2848</v>
      </c>
      <c r="K431" s="33" t="s">
        <v>2849</v>
      </c>
      <c r="L431" s="13" t="s">
        <v>1511</v>
      </c>
      <c r="M431" s="13">
        <v>0</v>
      </c>
      <c r="N431" s="14"/>
    </row>
    <row r="432" ht="18.95" customHeight="1" spans="1:14">
      <c r="A432" s="44"/>
      <c r="B432" s="44"/>
      <c r="C432" s="44"/>
      <c r="D432" s="44"/>
      <c r="E432" s="44"/>
      <c r="F432" s="44"/>
      <c r="G432" s="45"/>
      <c r="H432" s="15" t="s">
        <v>2850</v>
      </c>
      <c r="I432" s="33" t="s">
        <v>2851</v>
      </c>
      <c r="J432" s="403" t="s">
        <v>2851</v>
      </c>
      <c r="K432" s="33" t="s">
        <v>2852</v>
      </c>
      <c r="L432" s="13" t="s">
        <v>1511</v>
      </c>
      <c r="M432" s="13">
        <v>0</v>
      </c>
      <c r="N432" s="14"/>
    </row>
    <row r="433" ht="18.95" customHeight="1" spans="1:14">
      <c r="A433" s="44"/>
      <c r="B433" s="44"/>
      <c r="C433" s="44"/>
      <c r="D433" s="44"/>
      <c r="E433" s="44"/>
      <c r="F433" s="44"/>
      <c r="G433" s="45"/>
      <c r="H433" s="15" t="s">
        <v>2853</v>
      </c>
      <c r="I433" s="33" t="s">
        <v>2854</v>
      </c>
      <c r="J433" s="403" t="s">
        <v>2854</v>
      </c>
      <c r="K433" s="33" t="s">
        <v>2855</v>
      </c>
      <c r="L433" s="13" t="s">
        <v>1511</v>
      </c>
      <c r="M433" s="13">
        <v>0</v>
      </c>
      <c r="N433" s="14"/>
    </row>
    <row r="434" ht="18.95" customHeight="1" spans="1:14">
      <c r="A434" s="44"/>
      <c r="B434" s="44"/>
      <c r="C434" s="44"/>
      <c r="D434" s="44"/>
      <c r="E434" s="44"/>
      <c r="F434" s="44"/>
      <c r="G434" s="45"/>
      <c r="H434" s="15" t="s">
        <v>2856</v>
      </c>
      <c r="I434" s="33" t="s">
        <v>2857</v>
      </c>
      <c r="J434" s="403" t="s">
        <v>2857</v>
      </c>
      <c r="K434" s="33" t="s">
        <v>2858</v>
      </c>
      <c r="L434" s="13" t="s">
        <v>1511</v>
      </c>
      <c r="M434" s="13">
        <v>0</v>
      </c>
      <c r="N434" s="14"/>
    </row>
    <row r="435" ht="18.95" customHeight="1" spans="1:14">
      <c r="A435" s="44"/>
      <c r="B435" s="44"/>
      <c r="C435" s="44"/>
      <c r="D435" s="44"/>
      <c r="E435" s="44"/>
      <c r="F435" s="44"/>
      <c r="G435" s="45"/>
      <c r="H435" s="15" t="s">
        <v>2859</v>
      </c>
      <c r="I435" s="33" t="s">
        <v>2860</v>
      </c>
      <c r="J435" s="403" t="s">
        <v>2860</v>
      </c>
      <c r="K435" s="33" t="s">
        <v>2861</v>
      </c>
      <c r="L435" s="13" t="s">
        <v>1511</v>
      </c>
      <c r="M435" s="13">
        <v>0</v>
      </c>
      <c r="N435" s="14"/>
    </row>
    <row r="436" ht="18.95" customHeight="1" spans="1:14">
      <c r="A436" s="44"/>
      <c r="B436" s="44"/>
      <c r="C436" s="44"/>
      <c r="D436" s="44"/>
      <c r="E436" s="44"/>
      <c r="F436" s="44"/>
      <c r="G436" s="45"/>
      <c r="H436" s="15" t="s">
        <v>2862</v>
      </c>
      <c r="I436" s="33" t="s">
        <v>2863</v>
      </c>
      <c r="J436" s="403" t="s">
        <v>2863</v>
      </c>
      <c r="K436" s="33" t="s">
        <v>2864</v>
      </c>
      <c r="L436" s="13" t="s">
        <v>1511</v>
      </c>
      <c r="M436" s="13">
        <v>0</v>
      </c>
      <c r="N436" s="14"/>
    </row>
    <row r="437" ht="18.95" customHeight="1" spans="1:14">
      <c r="A437" s="44"/>
      <c r="B437" s="44"/>
      <c r="C437" s="44"/>
      <c r="D437" s="44"/>
      <c r="E437" s="44"/>
      <c r="F437" s="44"/>
      <c r="G437" s="45"/>
      <c r="H437" s="15" t="s">
        <v>2865</v>
      </c>
      <c r="I437" s="33" t="s">
        <v>2866</v>
      </c>
      <c r="J437" s="403" t="s">
        <v>2866</v>
      </c>
      <c r="K437" s="33" t="s">
        <v>2867</v>
      </c>
      <c r="L437" s="13" t="s">
        <v>1511</v>
      </c>
      <c r="M437" s="13">
        <v>0</v>
      </c>
      <c r="N437" s="14"/>
    </row>
    <row r="438" ht="18.95" customHeight="1" spans="1:14">
      <c r="A438" s="44"/>
      <c r="B438" s="44"/>
      <c r="C438" s="44"/>
      <c r="D438" s="44"/>
      <c r="E438" s="44"/>
      <c r="F438" s="44"/>
      <c r="G438" s="45"/>
      <c r="H438" s="15" t="s">
        <v>2868</v>
      </c>
      <c r="I438" s="33" t="s">
        <v>2869</v>
      </c>
      <c r="J438" s="403" t="s">
        <v>2869</v>
      </c>
      <c r="K438" s="33" t="s">
        <v>2870</v>
      </c>
      <c r="L438" s="13" t="s">
        <v>1511</v>
      </c>
      <c r="M438" s="13">
        <v>0</v>
      </c>
      <c r="N438" s="14"/>
    </row>
    <row r="439" ht="18.95" customHeight="1" spans="1:14">
      <c r="A439" s="44"/>
      <c r="B439" s="44"/>
      <c r="C439" s="44"/>
      <c r="D439" s="44"/>
      <c r="E439" s="44"/>
      <c r="F439" s="44"/>
      <c r="G439" s="45"/>
      <c r="H439" s="15" t="s">
        <v>2871</v>
      </c>
      <c r="I439" s="33" t="s">
        <v>2872</v>
      </c>
      <c r="J439" s="403" t="s">
        <v>2872</v>
      </c>
      <c r="K439" s="33" t="s">
        <v>2873</v>
      </c>
      <c r="L439" s="13" t="s">
        <v>1511</v>
      </c>
      <c r="M439" s="13">
        <v>0</v>
      </c>
      <c r="N439" s="14"/>
    </row>
    <row r="440" ht="18.95" customHeight="1" spans="1:14">
      <c r="A440" s="44"/>
      <c r="B440" s="44"/>
      <c r="C440" s="44"/>
      <c r="D440" s="44"/>
      <c r="E440" s="44"/>
      <c r="F440" s="44"/>
      <c r="G440" s="45"/>
      <c r="H440" s="15" t="s">
        <v>2874</v>
      </c>
      <c r="I440" s="33" t="s">
        <v>2875</v>
      </c>
      <c r="J440" s="403" t="s">
        <v>2875</v>
      </c>
      <c r="K440" s="33" t="s">
        <v>2876</v>
      </c>
      <c r="L440" s="13" t="s">
        <v>1511</v>
      </c>
      <c r="M440" s="13">
        <v>0</v>
      </c>
      <c r="N440" s="14"/>
    </row>
    <row r="441" ht="18.95" customHeight="1" spans="1:14">
      <c r="A441" s="44"/>
      <c r="B441" s="44"/>
      <c r="C441" s="44"/>
      <c r="D441" s="44"/>
      <c r="E441" s="44"/>
      <c r="F441" s="44"/>
      <c r="G441" s="45"/>
      <c r="H441" s="15" t="s">
        <v>2877</v>
      </c>
      <c r="I441" s="33" t="s">
        <v>2878</v>
      </c>
      <c r="J441" s="403" t="s">
        <v>2878</v>
      </c>
      <c r="K441" s="33" t="s">
        <v>2879</v>
      </c>
      <c r="L441" s="13" t="s">
        <v>1511</v>
      </c>
      <c r="M441" s="13">
        <v>0</v>
      </c>
      <c r="N441" s="14"/>
    </row>
    <row r="442" ht="18.95" customHeight="1" spans="1:14">
      <c r="A442" s="44"/>
      <c r="B442" s="44"/>
      <c r="C442" s="44"/>
      <c r="D442" s="44"/>
      <c r="E442" s="44"/>
      <c r="F442" s="44"/>
      <c r="G442" s="45"/>
      <c r="H442" s="15" t="s">
        <v>2880</v>
      </c>
      <c r="I442" s="33" t="s">
        <v>2881</v>
      </c>
      <c r="J442" s="403" t="s">
        <v>2881</v>
      </c>
      <c r="K442" s="33" t="s">
        <v>2882</v>
      </c>
      <c r="L442" s="13" t="s">
        <v>1511</v>
      </c>
      <c r="M442" s="13">
        <v>0</v>
      </c>
      <c r="N442" s="14"/>
    </row>
    <row r="443" ht="18.95" customHeight="1" spans="1:14">
      <c r="A443" s="44"/>
      <c r="B443" s="44"/>
      <c r="C443" s="44"/>
      <c r="D443" s="44"/>
      <c r="E443" s="44"/>
      <c r="F443" s="44"/>
      <c r="G443" s="45"/>
      <c r="H443" s="15" t="s">
        <v>2883</v>
      </c>
      <c r="I443" s="33" t="s">
        <v>2884</v>
      </c>
      <c r="J443" s="403" t="s">
        <v>2884</v>
      </c>
      <c r="K443" s="33" t="s">
        <v>2885</v>
      </c>
      <c r="L443" s="13" t="s">
        <v>1511</v>
      </c>
      <c r="M443" s="13">
        <v>0</v>
      </c>
      <c r="N443" s="14"/>
    </row>
    <row r="444" ht="18.95" customHeight="1" spans="1:14">
      <c r="A444" s="44"/>
      <c r="B444" s="44"/>
      <c r="C444" s="44"/>
      <c r="D444" s="44"/>
      <c r="E444" s="44"/>
      <c r="F444" s="44"/>
      <c r="G444" s="45"/>
      <c r="H444" s="15" t="s">
        <v>2886</v>
      </c>
      <c r="I444" s="33" t="s">
        <v>2887</v>
      </c>
      <c r="J444" s="403" t="s">
        <v>2887</v>
      </c>
      <c r="K444" s="33" t="s">
        <v>2888</v>
      </c>
      <c r="L444" s="13" t="s">
        <v>1511</v>
      </c>
      <c r="M444" s="13">
        <v>0</v>
      </c>
      <c r="N444" s="14"/>
    </row>
    <row r="445" ht="18.95" customHeight="1" spans="1:14">
      <c r="A445" s="44"/>
      <c r="B445" s="44"/>
      <c r="C445" s="44"/>
      <c r="D445" s="44"/>
      <c r="E445" s="44"/>
      <c r="F445" s="44"/>
      <c r="G445" s="45"/>
      <c r="H445" s="15" t="s">
        <v>2889</v>
      </c>
      <c r="I445" s="33" t="s">
        <v>2890</v>
      </c>
      <c r="J445" s="403" t="s">
        <v>2890</v>
      </c>
      <c r="K445" s="33" t="s">
        <v>2891</v>
      </c>
      <c r="L445" s="13" t="s">
        <v>1511</v>
      </c>
      <c r="M445" s="13">
        <v>33</v>
      </c>
      <c r="N445" s="14"/>
    </row>
    <row r="446" ht="18.95" customHeight="1" spans="1:14">
      <c r="A446" s="44"/>
      <c r="B446" s="44"/>
      <c r="C446" s="44"/>
      <c r="D446" s="44"/>
      <c r="E446" s="44"/>
      <c r="F446" s="44"/>
      <c r="G446" s="45"/>
      <c r="H446" s="15" t="s">
        <v>2892</v>
      </c>
      <c r="I446" s="33" t="s">
        <v>2893</v>
      </c>
      <c r="J446" s="403" t="s">
        <v>2893</v>
      </c>
      <c r="K446" s="33" t="s">
        <v>2894</v>
      </c>
      <c r="L446" s="13" t="s">
        <v>1511</v>
      </c>
      <c r="M446" s="13">
        <v>33</v>
      </c>
      <c r="N446" s="14"/>
    </row>
    <row r="447" ht="18.95" customHeight="1" spans="1:14">
      <c r="A447" s="44"/>
      <c r="B447" s="44"/>
      <c r="C447" s="44"/>
      <c r="D447" s="44"/>
      <c r="E447" s="44"/>
      <c r="F447" s="44"/>
      <c r="G447" s="45"/>
      <c r="H447" s="15" t="s">
        <v>2895</v>
      </c>
      <c r="I447" s="33" t="s">
        <v>2896</v>
      </c>
      <c r="J447" s="403" t="s">
        <v>2896</v>
      </c>
      <c r="K447" s="33" t="s">
        <v>2897</v>
      </c>
      <c r="L447" s="13" t="s">
        <v>1511</v>
      </c>
      <c r="M447" s="13">
        <v>0</v>
      </c>
      <c r="N447" s="14"/>
    </row>
    <row r="448" ht="18.95" customHeight="1" spans="1:14">
      <c r="A448" s="44"/>
      <c r="B448" s="44"/>
      <c r="C448" s="44"/>
      <c r="D448" s="44"/>
      <c r="E448" s="44"/>
      <c r="F448" s="44"/>
      <c r="G448" s="45"/>
      <c r="H448" s="15" t="s">
        <v>2898</v>
      </c>
      <c r="I448" s="33" t="s">
        <v>2899</v>
      </c>
      <c r="J448" s="403" t="s">
        <v>2899</v>
      </c>
      <c r="K448" s="33" t="s">
        <v>2900</v>
      </c>
      <c r="L448" s="13" t="s">
        <v>1511</v>
      </c>
      <c r="M448" s="13">
        <v>0</v>
      </c>
      <c r="N448" s="14"/>
    </row>
    <row r="449" ht="18.95" customHeight="1" spans="1:14">
      <c r="A449" s="44"/>
      <c r="B449" s="44"/>
      <c r="C449" s="44"/>
      <c r="D449" s="44"/>
      <c r="E449" s="44"/>
      <c r="F449" s="44"/>
      <c r="G449" s="45"/>
      <c r="H449" s="15" t="s">
        <v>2901</v>
      </c>
      <c r="I449" s="33" t="s">
        <v>2902</v>
      </c>
      <c r="J449" s="403" t="s">
        <v>2902</v>
      </c>
      <c r="K449" s="33" t="s">
        <v>2903</v>
      </c>
      <c r="L449" s="13" t="s">
        <v>1511</v>
      </c>
      <c r="M449" s="13">
        <v>193</v>
      </c>
      <c r="N449" s="14"/>
    </row>
    <row r="450" ht="18.95" customHeight="1" spans="1:14">
      <c r="A450" s="44"/>
      <c r="B450" s="44"/>
      <c r="C450" s="44"/>
      <c r="D450" s="44"/>
      <c r="E450" s="44"/>
      <c r="F450" s="44"/>
      <c r="G450" s="45"/>
      <c r="H450" s="15" t="s">
        <v>2904</v>
      </c>
      <c r="I450" s="33" t="s">
        <v>2905</v>
      </c>
      <c r="J450" s="403" t="s">
        <v>2905</v>
      </c>
      <c r="K450" s="33" t="s">
        <v>2906</v>
      </c>
      <c r="L450" s="13" t="s">
        <v>1511</v>
      </c>
      <c r="M450" s="13">
        <v>96</v>
      </c>
      <c r="N450" s="14"/>
    </row>
    <row r="451" ht="18.95" customHeight="1" spans="1:14">
      <c r="A451" s="44"/>
      <c r="B451" s="44"/>
      <c r="C451" s="44"/>
      <c r="D451" s="44"/>
      <c r="E451" s="44"/>
      <c r="F451" s="44"/>
      <c r="G451" s="45"/>
      <c r="H451" s="15" t="s">
        <v>2907</v>
      </c>
      <c r="I451" s="33" t="s">
        <v>2908</v>
      </c>
      <c r="J451" s="403" t="s">
        <v>2908</v>
      </c>
      <c r="K451" s="33" t="s">
        <v>2909</v>
      </c>
      <c r="L451" s="13" t="s">
        <v>1511</v>
      </c>
      <c r="M451" s="13">
        <v>97</v>
      </c>
      <c r="N451" s="14"/>
    </row>
    <row r="452" ht="18.95" customHeight="1" spans="1:14">
      <c r="A452" s="44"/>
      <c r="B452" s="44"/>
      <c r="C452" s="44"/>
      <c r="D452" s="44"/>
      <c r="E452" s="44"/>
      <c r="F452" s="44"/>
      <c r="G452" s="45"/>
      <c r="H452" s="15" t="s">
        <v>2910</v>
      </c>
      <c r="I452" s="33" t="s">
        <v>2911</v>
      </c>
      <c r="J452" s="403" t="s">
        <v>2911</v>
      </c>
      <c r="K452" s="33" t="s">
        <v>2912</v>
      </c>
      <c r="L452" s="13" t="s">
        <v>1511</v>
      </c>
      <c r="M452" s="13">
        <v>0</v>
      </c>
      <c r="N452" s="14"/>
    </row>
    <row r="453" ht="18.95" customHeight="1" spans="1:14">
      <c r="A453" s="44"/>
      <c r="B453" s="44"/>
      <c r="C453" s="44"/>
      <c r="D453" s="44"/>
      <c r="E453" s="44"/>
      <c r="F453" s="44"/>
      <c r="G453" s="45"/>
      <c r="H453" s="15" t="s">
        <v>2913</v>
      </c>
      <c r="I453" s="33" t="s">
        <v>2914</v>
      </c>
      <c r="J453" s="403" t="s">
        <v>2914</v>
      </c>
      <c r="K453" s="33" t="s">
        <v>2915</v>
      </c>
      <c r="L453" s="13" t="s">
        <v>1511</v>
      </c>
      <c r="M453" s="13">
        <v>0</v>
      </c>
      <c r="N453" s="14"/>
    </row>
    <row r="454" ht="18.95" customHeight="1" spans="1:14">
      <c r="A454" s="44"/>
      <c r="B454" s="44"/>
      <c r="C454" s="44"/>
      <c r="D454" s="44"/>
      <c r="E454" s="44"/>
      <c r="F454" s="44"/>
      <c r="G454" s="45"/>
      <c r="H454" s="15" t="s">
        <v>2916</v>
      </c>
      <c r="I454" s="33" t="s">
        <v>2917</v>
      </c>
      <c r="J454" s="403" t="s">
        <v>2917</v>
      </c>
      <c r="K454" s="33" t="s">
        <v>2918</v>
      </c>
      <c r="L454" s="13" t="s">
        <v>1511</v>
      </c>
      <c r="M454" s="13">
        <v>0</v>
      </c>
      <c r="N454" s="14"/>
    </row>
    <row r="455" ht="18.95" customHeight="1" spans="1:14">
      <c r="A455" s="44"/>
      <c r="B455" s="44"/>
      <c r="C455" s="44"/>
      <c r="D455" s="44"/>
      <c r="E455" s="44"/>
      <c r="F455" s="44"/>
      <c r="G455" s="45"/>
      <c r="H455" s="15" t="s">
        <v>2919</v>
      </c>
      <c r="I455" s="33" t="s">
        <v>2920</v>
      </c>
      <c r="J455" s="403" t="s">
        <v>2920</v>
      </c>
      <c r="K455" s="33" t="s">
        <v>2921</v>
      </c>
      <c r="L455" s="13" t="s">
        <v>1511</v>
      </c>
      <c r="M455" s="13">
        <v>1115</v>
      </c>
      <c r="N455" s="14"/>
    </row>
    <row r="456" ht="18.95" customHeight="1" spans="1:14">
      <c r="A456" s="44"/>
      <c r="B456" s="44"/>
      <c r="C456" s="44"/>
      <c r="D456" s="44"/>
      <c r="E456" s="44"/>
      <c r="F456" s="44"/>
      <c r="G456" s="45"/>
      <c r="H456" s="15" t="s">
        <v>2922</v>
      </c>
      <c r="I456" s="33" t="s">
        <v>2923</v>
      </c>
      <c r="J456" s="403" t="s">
        <v>2923</v>
      </c>
      <c r="K456" s="33" t="s">
        <v>2924</v>
      </c>
      <c r="L456" s="13" t="s">
        <v>1511</v>
      </c>
      <c r="M456" s="13">
        <v>296</v>
      </c>
      <c r="N456" s="14"/>
    </row>
    <row r="457" ht="18.95" customHeight="1" spans="1:14">
      <c r="A457" s="44"/>
      <c r="B457" s="44"/>
      <c r="C457" s="44"/>
      <c r="D457" s="44"/>
      <c r="E457" s="44"/>
      <c r="F457" s="44"/>
      <c r="G457" s="45"/>
      <c r="H457" s="15" t="s">
        <v>2925</v>
      </c>
      <c r="I457" s="33" t="s">
        <v>2926</v>
      </c>
      <c r="J457" s="403" t="s">
        <v>2926</v>
      </c>
      <c r="K457" s="33" t="s">
        <v>2927</v>
      </c>
      <c r="L457" s="13" t="s">
        <v>1511</v>
      </c>
      <c r="M457" s="13">
        <v>256</v>
      </c>
      <c r="N457" s="14"/>
    </row>
    <row r="458" ht="18.95" customHeight="1" spans="1:14">
      <c r="A458" s="44"/>
      <c r="B458" s="44"/>
      <c r="C458" s="44"/>
      <c r="D458" s="44"/>
      <c r="E458" s="44"/>
      <c r="F458" s="44"/>
      <c r="G458" s="45"/>
      <c r="H458" s="15" t="s">
        <v>2928</v>
      </c>
      <c r="I458" s="33" t="s">
        <v>2929</v>
      </c>
      <c r="J458" s="403" t="s">
        <v>2929</v>
      </c>
      <c r="K458" s="33" t="s">
        <v>2930</v>
      </c>
      <c r="L458" s="13" t="s">
        <v>1511</v>
      </c>
      <c r="M458" s="13">
        <v>357</v>
      </c>
      <c r="N458" s="14"/>
    </row>
    <row r="459" ht="18.95" customHeight="1" spans="1:14">
      <c r="A459" s="44"/>
      <c r="B459" s="44"/>
      <c r="C459" s="44"/>
      <c r="D459" s="44"/>
      <c r="E459" s="44"/>
      <c r="F459" s="44"/>
      <c r="G459" s="45"/>
      <c r="H459" s="15" t="s">
        <v>2931</v>
      </c>
      <c r="I459" s="33" t="s">
        <v>2932</v>
      </c>
      <c r="J459" s="403" t="s">
        <v>2932</v>
      </c>
      <c r="K459" s="33" t="s">
        <v>2933</v>
      </c>
      <c r="L459" s="13" t="s">
        <v>1511</v>
      </c>
      <c r="M459" s="13">
        <v>0</v>
      </c>
      <c r="N459" s="14"/>
    </row>
    <row r="460" ht="18.95" customHeight="1" spans="1:14">
      <c r="A460" s="44"/>
      <c r="B460" s="44"/>
      <c r="C460" s="44"/>
      <c r="D460" s="44"/>
      <c r="E460" s="44"/>
      <c r="F460" s="44"/>
      <c r="G460" s="45"/>
      <c r="H460" s="15" t="s">
        <v>2934</v>
      </c>
      <c r="I460" s="33" t="s">
        <v>2935</v>
      </c>
      <c r="J460" s="403" t="s">
        <v>2935</v>
      </c>
      <c r="K460" s="33" t="s">
        <v>2936</v>
      </c>
      <c r="L460" s="13" t="s">
        <v>1511</v>
      </c>
      <c r="M460" s="13">
        <v>0</v>
      </c>
      <c r="N460" s="14"/>
    </row>
    <row r="461" ht="18.95" customHeight="1" spans="1:14">
      <c r="A461" s="44"/>
      <c r="B461" s="44"/>
      <c r="C461" s="44"/>
      <c r="D461" s="44"/>
      <c r="E461" s="44"/>
      <c r="F461" s="44"/>
      <c r="G461" s="45"/>
      <c r="H461" s="15" t="s">
        <v>2937</v>
      </c>
      <c r="I461" s="33" t="s">
        <v>2938</v>
      </c>
      <c r="J461" s="403" t="s">
        <v>2938</v>
      </c>
      <c r="K461" s="33" t="s">
        <v>2939</v>
      </c>
      <c r="L461" s="13" t="s">
        <v>1511</v>
      </c>
      <c r="M461" s="13">
        <v>206</v>
      </c>
      <c r="N461" s="14"/>
    </row>
    <row r="462" ht="18.95" customHeight="1" spans="1:14">
      <c r="A462" s="44"/>
      <c r="B462" s="44"/>
      <c r="C462" s="44"/>
      <c r="D462" s="44"/>
      <c r="E462" s="44"/>
      <c r="F462" s="44"/>
      <c r="G462" s="45"/>
      <c r="H462" s="15" t="s">
        <v>2940</v>
      </c>
      <c r="I462" s="33" t="s">
        <v>2941</v>
      </c>
      <c r="J462" s="403" t="s">
        <v>2941</v>
      </c>
      <c r="K462" s="33" t="s">
        <v>2942</v>
      </c>
      <c r="L462" s="13" t="s">
        <v>1511</v>
      </c>
      <c r="M462" s="13">
        <v>8</v>
      </c>
      <c r="N462" s="14"/>
    </row>
    <row r="463" ht="18.95" customHeight="1" spans="1:14">
      <c r="A463" s="44"/>
      <c r="B463" s="44"/>
      <c r="C463" s="44"/>
      <c r="D463" s="44"/>
      <c r="E463" s="44"/>
      <c r="F463" s="44"/>
      <c r="G463" s="45"/>
      <c r="H463" s="15" t="s">
        <v>2943</v>
      </c>
      <c r="I463" s="33" t="s">
        <v>2944</v>
      </c>
      <c r="J463" s="403" t="s">
        <v>2944</v>
      </c>
      <c r="K463" s="33" t="s">
        <v>1816</v>
      </c>
      <c r="L463" s="13" t="s">
        <v>1511</v>
      </c>
      <c r="M463" s="13">
        <v>607</v>
      </c>
      <c r="N463" s="14"/>
    </row>
    <row r="464" ht="18.95" customHeight="1" spans="1:14">
      <c r="A464" s="44"/>
      <c r="B464" s="44"/>
      <c r="C464" s="44"/>
      <c r="D464" s="44"/>
      <c r="E464" s="44"/>
      <c r="F464" s="44"/>
      <c r="G464" s="45"/>
      <c r="H464" s="15" t="s">
        <v>2945</v>
      </c>
      <c r="I464" s="33" t="s">
        <v>2946</v>
      </c>
      <c r="J464" s="403" t="s">
        <v>2946</v>
      </c>
      <c r="K464" s="33" t="s">
        <v>2947</v>
      </c>
      <c r="L464" s="13" t="s">
        <v>1511</v>
      </c>
      <c r="M464" s="13">
        <v>78</v>
      </c>
      <c r="N464" s="14"/>
    </row>
    <row r="465" ht="18.95" customHeight="1" spans="1:14">
      <c r="A465" s="44"/>
      <c r="B465" s="44"/>
      <c r="C465" s="44"/>
      <c r="D465" s="44"/>
      <c r="E465" s="44"/>
      <c r="F465" s="44"/>
      <c r="G465" s="45"/>
      <c r="H465" s="15" t="s">
        <v>1524</v>
      </c>
      <c r="I465" s="33" t="s">
        <v>2948</v>
      </c>
      <c r="J465" s="403" t="s">
        <v>2948</v>
      </c>
      <c r="K465" s="33" t="s">
        <v>1526</v>
      </c>
      <c r="L465" s="13" t="s">
        <v>1511</v>
      </c>
      <c r="M465" s="13">
        <v>66</v>
      </c>
      <c r="N465" s="14"/>
    </row>
    <row r="466" ht="18.95" customHeight="1" spans="1:14">
      <c r="A466" s="44"/>
      <c r="B466" s="44"/>
      <c r="C466" s="44"/>
      <c r="D466" s="44"/>
      <c r="E466" s="44"/>
      <c r="F466" s="44"/>
      <c r="G466" s="45"/>
      <c r="H466" s="15" t="s">
        <v>1530</v>
      </c>
      <c r="I466" s="33" t="s">
        <v>2949</v>
      </c>
      <c r="J466" s="403" t="s">
        <v>2949</v>
      </c>
      <c r="K466" s="33" t="s">
        <v>1532</v>
      </c>
      <c r="L466" s="13" t="s">
        <v>1511</v>
      </c>
      <c r="M466" s="13">
        <v>12</v>
      </c>
      <c r="N466" s="14"/>
    </row>
    <row r="467" ht="18.95" customHeight="1" spans="1:14">
      <c r="A467" s="44"/>
      <c r="B467" s="44"/>
      <c r="C467" s="44"/>
      <c r="D467" s="44"/>
      <c r="E467" s="44"/>
      <c r="F467" s="44"/>
      <c r="G467" s="45"/>
      <c r="H467" s="15" t="s">
        <v>1536</v>
      </c>
      <c r="I467" s="33" t="s">
        <v>2950</v>
      </c>
      <c r="J467" s="403" t="s">
        <v>2950</v>
      </c>
      <c r="K467" s="33" t="s">
        <v>1538</v>
      </c>
      <c r="L467" s="13" t="s">
        <v>1511</v>
      </c>
      <c r="M467" s="13">
        <v>0</v>
      </c>
      <c r="N467" s="14"/>
    </row>
    <row r="468" ht="18.95" customHeight="1" spans="1:14">
      <c r="A468" s="44"/>
      <c r="B468" s="44"/>
      <c r="C468" s="44"/>
      <c r="D468" s="44"/>
      <c r="E468" s="44"/>
      <c r="F468" s="44"/>
      <c r="G468" s="45"/>
      <c r="H468" s="15" t="s">
        <v>2951</v>
      </c>
      <c r="I468" s="33" t="s">
        <v>2952</v>
      </c>
      <c r="J468" s="403" t="s">
        <v>2952</v>
      </c>
      <c r="K468" s="33" t="s">
        <v>2953</v>
      </c>
      <c r="L468" s="13" t="s">
        <v>1511</v>
      </c>
      <c r="M468" s="13">
        <v>0</v>
      </c>
      <c r="N468" s="14"/>
    </row>
    <row r="469" ht="18.95" customHeight="1" spans="1:14">
      <c r="A469" s="44"/>
      <c r="B469" s="44"/>
      <c r="C469" s="44"/>
      <c r="D469" s="44"/>
      <c r="E469" s="44"/>
      <c r="F469" s="44"/>
      <c r="G469" s="45"/>
      <c r="H469" s="15" t="s">
        <v>2954</v>
      </c>
      <c r="I469" s="33" t="s">
        <v>2955</v>
      </c>
      <c r="J469" s="403" t="s">
        <v>2955</v>
      </c>
      <c r="K469" s="33" t="s">
        <v>2956</v>
      </c>
      <c r="L469" s="13" t="s">
        <v>1511</v>
      </c>
      <c r="M469" s="13">
        <v>0</v>
      </c>
      <c r="N469" s="14"/>
    </row>
    <row r="470" ht="18.95" customHeight="1" spans="1:14">
      <c r="A470" s="44"/>
      <c r="B470" s="44"/>
      <c r="C470" s="44"/>
      <c r="D470" s="44"/>
      <c r="E470" s="44"/>
      <c r="F470" s="44"/>
      <c r="G470" s="45"/>
      <c r="H470" s="15" t="s">
        <v>2957</v>
      </c>
      <c r="I470" s="33" t="s">
        <v>2958</v>
      </c>
      <c r="J470" s="403" t="s">
        <v>2958</v>
      </c>
      <c r="K470" s="33" t="s">
        <v>2959</v>
      </c>
      <c r="L470" s="13" t="s">
        <v>1511</v>
      </c>
      <c r="M470" s="13">
        <v>0</v>
      </c>
      <c r="N470" s="14"/>
    </row>
    <row r="471" ht="18.95" customHeight="1" spans="1:14">
      <c r="A471" s="44"/>
      <c r="B471" s="44"/>
      <c r="C471" s="44"/>
      <c r="D471" s="44"/>
      <c r="E471" s="44"/>
      <c r="F471" s="44"/>
      <c r="G471" s="45"/>
      <c r="H471" s="15" t="s">
        <v>2960</v>
      </c>
      <c r="I471" s="33" t="s">
        <v>2961</v>
      </c>
      <c r="J471" s="403" t="s">
        <v>2961</v>
      </c>
      <c r="K471" s="33" t="s">
        <v>2962</v>
      </c>
      <c r="L471" s="13" t="s">
        <v>1511</v>
      </c>
      <c r="M471" s="13">
        <v>0</v>
      </c>
      <c r="N471" s="14"/>
    </row>
    <row r="472" ht="18.95" customHeight="1" spans="1:14">
      <c r="A472" s="44"/>
      <c r="B472" s="44"/>
      <c r="C472" s="44"/>
      <c r="D472" s="44"/>
      <c r="E472" s="44"/>
      <c r="F472" s="44"/>
      <c r="G472" s="45"/>
      <c r="H472" s="15" t="s">
        <v>2963</v>
      </c>
      <c r="I472" s="33" t="s">
        <v>2964</v>
      </c>
      <c r="J472" s="403" t="s">
        <v>2964</v>
      </c>
      <c r="K472" s="33" t="s">
        <v>2965</v>
      </c>
      <c r="L472" s="13" t="s">
        <v>1511</v>
      </c>
      <c r="M472" s="13">
        <v>0</v>
      </c>
      <c r="N472" s="14"/>
    </row>
    <row r="473" ht="18.95" customHeight="1" spans="1:14">
      <c r="A473" s="44"/>
      <c r="B473" s="44"/>
      <c r="C473" s="44"/>
      <c r="D473" s="44"/>
      <c r="E473" s="44"/>
      <c r="F473" s="44"/>
      <c r="G473" s="45"/>
      <c r="H473" s="15" t="s">
        <v>2966</v>
      </c>
      <c r="I473" s="33" t="s">
        <v>2967</v>
      </c>
      <c r="J473" s="403" t="s">
        <v>2967</v>
      </c>
      <c r="K473" s="33" t="s">
        <v>2968</v>
      </c>
      <c r="L473" s="13" t="s">
        <v>1511</v>
      </c>
      <c r="M473" s="13">
        <v>0</v>
      </c>
      <c r="N473" s="14"/>
    </row>
    <row r="474" ht="18.95" customHeight="1" spans="1:14">
      <c r="A474" s="44"/>
      <c r="B474" s="44"/>
      <c r="C474" s="44"/>
      <c r="D474" s="44"/>
      <c r="E474" s="44"/>
      <c r="F474" s="44"/>
      <c r="G474" s="45"/>
      <c r="H474" s="15" t="s">
        <v>2969</v>
      </c>
      <c r="I474" s="33" t="s">
        <v>2970</v>
      </c>
      <c r="J474" s="403" t="s">
        <v>2970</v>
      </c>
      <c r="K474" s="33" t="s">
        <v>2971</v>
      </c>
      <c r="L474" s="13" t="s">
        <v>1511</v>
      </c>
      <c r="M474" s="13">
        <v>0</v>
      </c>
      <c r="N474" s="14"/>
    </row>
    <row r="475" ht="18.95" customHeight="1" spans="1:14">
      <c r="A475" s="44"/>
      <c r="B475" s="44"/>
      <c r="C475" s="44"/>
      <c r="D475" s="44"/>
      <c r="E475" s="44"/>
      <c r="F475" s="44"/>
      <c r="G475" s="45"/>
      <c r="H475" s="15" t="s">
        <v>2972</v>
      </c>
      <c r="I475" s="33" t="s">
        <v>2973</v>
      </c>
      <c r="J475" s="403" t="s">
        <v>2973</v>
      </c>
      <c r="K475" s="33" t="s">
        <v>2974</v>
      </c>
      <c r="L475" s="13" t="s">
        <v>1511</v>
      </c>
      <c r="M475" s="13">
        <v>0</v>
      </c>
      <c r="N475" s="14"/>
    </row>
    <row r="476" ht="18.95" customHeight="1" spans="1:14">
      <c r="A476" s="44"/>
      <c r="B476" s="44"/>
      <c r="C476" s="44"/>
      <c r="D476" s="44"/>
      <c r="E476" s="44"/>
      <c r="F476" s="44"/>
      <c r="G476" s="45"/>
      <c r="H476" s="15" t="s">
        <v>2975</v>
      </c>
      <c r="I476" s="33" t="s">
        <v>2976</v>
      </c>
      <c r="J476" s="403" t="s">
        <v>2976</v>
      </c>
      <c r="K476" s="33" t="s">
        <v>2977</v>
      </c>
      <c r="L476" s="13" t="s">
        <v>1511</v>
      </c>
      <c r="M476" s="13">
        <v>0</v>
      </c>
      <c r="N476" s="14"/>
    </row>
    <row r="477" ht="18.95" customHeight="1" spans="1:14">
      <c r="A477" s="44"/>
      <c r="B477" s="44"/>
      <c r="C477" s="44"/>
      <c r="D477" s="44"/>
      <c r="E477" s="44"/>
      <c r="F477" s="44"/>
      <c r="G477" s="45"/>
      <c r="H477" s="15" t="s">
        <v>2978</v>
      </c>
      <c r="I477" s="33" t="s">
        <v>2979</v>
      </c>
      <c r="J477" s="403" t="s">
        <v>2979</v>
      </c>
      <c r="K477" s="33" t="s">
        <v>2980</v>
      </c>
      <c r="L477" s="13" t="s">
        <v>1511</v>
      </c>
      <c r="M477" s="13">
        <v>0</v>
      </c>
      <c r="N477" s="14"/>
    </row>
    <row r="478" ht="18.95" customHeight="1" spans="1:14">
      <c r="A478" s="44"/>
      <c r="B478" s="44"/>
      <c r="C478" s="44"/>
      <c r="D478" s="44"/>
      <c r="E478" s="44"/>
      <c r="F478" s="44"/>
      <c r="G478" s="45"/>
      <c r="H478" s="15" t="s">
        <v>2981</v>
      </c>
      <c r="I478" s="33" t="s">
        <v>2982</v>
      </c>
      <c r="J478" s="403" t="s">
        <v>2982</v>
      </c>
      <c r="K478" s="33" t="s">
        <v>2983</v>
      </c>
      <c r="L478" s="13" t="s">
        <v>1511</v>
      </c>
      <c r="M478" s="13">
        <v>0</v>
      </c>
      <c r="N478" s="14"/>
    </row>
    <row r="479" ht="18.95" customHeight="1" spans="1:14">
      <c r="A479" s="44"/>
      <c r="B479" s="44"/>
      <c r="C479" s="44"/>
      <c r="D479" s="44"/>
      <c r="E479" s="44"/>
      <c r="F479" s="44"/>
      <c r="G479" s="45"/>
      <c r="H479" s="15" t="s">
        <v>2957</v>
      </c>
      <c r="I479" s="33" t="s">
        <v>2984</v>
      </c>
      <c r="J479" s="403" t="s">
        <v>2984</v>
      </c>
      <c r="K479" s="33" t="s">
        <v>2959</v>
      </c>
      <c r="L479" s="13" t="s">
        <v>1511</v>
      </c>
      <c r="M479" s="13">
        <v>0</v>
      </c>
      <c r="N479" s="14"/>
    </row>
    <row r="480" ht="18.95" customHeight="1" spans="1:14">
      <c r="A480" s="44"/>
      <c r="B480" s="44"/>
      <c r="C480" s="44"/>
      <c r="D480" s="44"/>
      <c r="E480" s="44"/>
      <c r="F480" s="44"/>
      <c r="G480" s="45"/>
      <c r="H480" s="15" t="s">
        <v>2985</v>
      </c>
      <c r="I480" s="33" t="s">
        <v>2986</v>
      </c>
      <c r="J480" s="403" t="s">
        <v>2986</v>
      </c>
      <c r="K480" s="33" t="s">
        <v>2987</v>
      </c>
      <c r="L480" s="13" t="s">
        <v>1511</v>
      </c>
      <c r="M480" s="13">
        <v>0</v>
      </c>
      <c r="N480" s="14"/>
    </row>
    <row r="481" ht="18.95" customHeight="1" spans="1:14">
      <c r="A481" s="44"/>
      <c r="B481" s="44"/>
      <c r="C481" s="44"/>
      <c r="D481" s="44"/>
      <c r="E481" s="44"/>
      <c r="F481" s="44"/>
      <c r="G481" s="45"/>
      <c r="H481" s="15" t="s">
        <v>2988</v>
      </c>
      <c r="I481" s="33" t="s">
        <v>2989</v>
      </c>
      <c r="J481" s="403" t="s">
        <v>2989</v>
      </c>
      <c r="K481" s="33" t="s">
        <v>2990</v>
      </c>
      <c r="L481" s="13" t="s">
        <v>1511</v>
      </c>
      <c r="M481" s="13">
        <v>0</v>
      </c>
      <c r="N481" s="14"/>
    </row>
    <row r="482" ht="18.95" customHeight="1" spans="1:14">
      <c r="A482" s="44"/>
      <c r="B482" s="44"/>
      <c r="C482" s="44"/>
      <c r="D482" s="44"/>
      <c r="E482" s="44"/>
      <c r="F482" s="44"/>
      <c r="G482" s="45"/>
      <c r="H482" s="15" t="s">
        <v>2991</v>
      </c>
      <c r="I482" s="33" t="s">
        <v>2992</v>
      </c>
      <c r="J482" s="403" t="s">
        <v>2992</v>
      </c>
      <c r="K482" s="33" t="s">
        <v>2993</v>
      </c>
      <c r="L482" s="13" t="s">
        <v>1511</v>
      </c>
      <c r="M482" s="13">
        <v>0</v>
      </c>
      <c r="N482" s="14"/>
    </row>
    <row r="483" ht="18.95" customHeight="1" spans="1:14">
      <c r="A483" s="44"/>
      <c r="B483" s="44"/>
      <c r="C483" s="44"/>
      <c r="D483" s="44"/>
      <c r="E483" s="44"/>
      <c r="F483" s="44"/>
      <c r="G483" s="45"/>
      <c r="H483" s="15" t="s">
        <v>2994</v>
      </c>
      <c r="I483" s="33" t="s">
        <v>2995</v>
      </c>
      <c r="J483" s="403" t="s">
        <v>2995</v>
      </c>
      <c r="K483" s="33" t="s">
        <v>2996</v>
      </c>
      <c r="L483" s="13" t="s">
        <v>1511</v>
      </c>
      <c r="M483" s="13">
        <v>0</v>
      </c>
      <c r="N483" s="14"/>
    </row>
    <row r="484" ht="18.95" customHeight="1" spans="1:14">
      <c r="A484" s="44"/>
      <c r="B484" s="44"/>
      <c r="C484" s="44"/>
      <c r="D484" s="44"/>
      <c r="E484" s="44"/>
      <c r="F484" s="44"/>
      <c r="G484" s="45"/>
      <c r="H484" s="15" t="s">
        <v>2997</v>
      </c>
      <c r="I484" s="33" t="s">
        <v>2998</v>
      </c>
      <c r="J484" s="403" t="s">
        <v>2998</v>
      </c>
      <c r="K484" s="33" t="s">
        <v>2999</v>
      </c>
      <c r="L484" s="13" t="s">
        <v>1511</v>
      </c>
      <c r="M484" s="13">
        <v>344</v>
      </c>
      <c r="N484" s="14"/>
    </row>
    <row r="485" ht="18.95" customHeight="1" spans="1:14">
      <c r="A485" s="44"/>
      <c r="B485" s="44"/>
      <c r="C485" s="44"/>
      <c r="D485" s="44"/>
      <c r="E485" s="44"/>
      <c r="F485" s="44"/>
      <c r="G485" s="45"/>
      <c r="H485" s="15" t="s">
        <v>2957</v>
      </c>
      <c r="I485" s="33" t="s">
        <v>3000</v>
      </c>
      <c r="J485" s="403" t="s">
        <v>3000</v>
      </c>
      <c r="K485" s="33" t="s">
        <v>2959</v>
      </c>
      <c r="L485" s="13" t="s">
        <v>1511</v>
      </c>
      <c r="M485" s="13">
        <v>0</v>
      </c>
      <c r="N485" s="14"/>
    </row>
    <row r="486" ht="18.95" customHeight="1" spans="1:14">
      <c r="A486" s="44"/>
      <c r="B486" s="44"/>
      <c r="C486" s="44"/>
      <c r="D486" s="44"/>
      <c r="E486" s="44"/>
      <c r="F486" s="44"/>
      <c r="G486" s="45"/>
      <c r="H486" s="15" t="s">
        <v>3001</v>
      </c>
      <c r="I486" s="33" t="s">
        <v>3002</v>
      </c>
      <c r="J486" s="403" t="s">
        <v>3002</v>
      </c>
      <c r="K486" s="33" t="s">
        <v>3003</v>
      </c>
      <c r="L486" s="13" t="s">
        <v>1511</v>
      </c>
      <c r="M486" s="13">
        <v>294</v>
      </c>
      <c r="N486" s="14"/>
    </row>
    <row r="487" ht="18.95" customHeight="1" spans="1:14">
      <c r="A487" s="44"/>
      <c r="B487" s="44"/>
      <c r="C487" s="44"/>
      <c r="D487" s="44"/>
      <c r="E487" s="44"/>
      <c r="F487" s="44"/>
      <c r="G487" s="45"/>
      <c r="H487" s="15" t="s">
        <v>3004</v>
      </c>
      <c r="I487" s="33" t="s">
        <v>3005</v>
      </c>
      <c r="J487" s="403" t="s">
        <v>3005</v>
      </c>
      <c r="K487" s="33" t="s">
        <v>3006</v>
      </c>
      <c r="L487" s="13" t="s">
        <v>1511</v>
      </c>
      <c r="M487" s="13">
        <v>40</v>
      </c>
      <c r="N487" s="14"/>
    </row>
    <row r="488" ht="18.95" customHeight="1" spans="1:14">
      <c r="A488" s="44"/>
      <c r="B488" s="44"/>
      <c r="C488" s="44"/>
      <c r="D488" s="44"/>
      <c r="E488" s="44"/>
      <c r="F488" s="44"/>
      <c r="G488" s="45"/>
      <c r="H488" s="15" t="s">
        <v>3007</v>
      </c>
      <c r="I488" s="33" t="s">
        <v>3008</v>
      </c>
      <c r="J488" s="403" t="s">
        <v>3008</v>
      </c>
      <c r="K488" s="33" t="s">
        <v>3009</v>
      </c>
      <c r="L488" s="13" t="s">
        <v>1511</v>
      </c>
      <c r="M488" s="13">
        <v>0</v>
      </c>
      <c r="N488" s="14"/>
    </row>
    <row r="489" ht="18.95" customHeight="1" spans="1:14">
      <c r="A489" s="44"/>
      <c r="B489" s="44"/>
      <c r="C489" s="44"/>
      <c r="D489" s="44"/>
      <c r="E489" s="44"/>
      <c r="F489" s="44"/>
      <c r="G489" s="45"/>
      <c r="H489" s="15" t="s">
        <v>3010</v>
      </c>
      <c r="I489" s="33" t="s">
        <v>3011</v>
      </c>
      <c r="J489" s="403" t="s">
        <v>3011</v>
      </c>
      <c r="K489" s="33" t="s">
        <v>3012</v>
      </c>
      <c r="L489" s="13" t="s">
        <v>1511</v>
      </c>
      <c r="M489" s="13">
        <v>10</v>
      </c>
      <c r="N489" s="14"/>
    </row>
    <row r="490" ht="18.95" customHeight="1" spans="1:14">
      <c r="A490" s="44"/>
      <c r="B490" s="44"/>
      <c r="C490" s="44"/>
      <c r="D490" s="44"/>
      <c r="E490" s="44"/>
      <c r="F490" s="44"/>
      <c r="G490" s="45"/>
      <c r="H490" s="15" t="s">
        <v>3013</v>
      </c>
      <c r="I490" s="33" t="s">
        <v>3014</v>
      </c>
      <c r="J490" s="403" t="s">
        <v>3014</v>
      </c>
      <c r="K490" s="33" t="s">
        <v>3015</v>
      </c>
      <c r="L490" s="13" t="s">
        <v>1511</v>
      </c>
      <c r="M490" s="13">
        <v>20</v>
      </c>
      <c r="N490" s="14"/>
    </row>
    <row r="491" ht="18.95" customHeight="1" spans="1:14">
      <c r="A491" s="44"/>
      <c r="B491" s="44"/>
      <c r="C491" s="44"/>
      <c r="D491" s="44"/>
      <c r="E491" s="44"/>
      <c r="F491" s="44"/>
      <c r="G491" s="45"/>
      <c r="H491" s="15" t="s">
        <v>2957</v>
      </c>
      <c r="I491" s="33" t="s">
        <v>3016</v>
      </c>
      <c r="J491" s="403" t="s">
        <v>3016</v>
      </c>
      <c r="K491" s="33" t="s">
        <v>2959</v>
      </c>
      <c r="L491" s="13" t="s">
        <v>1511</v>
      </c>
      <c r="M491" s="13">
        <v>0</v>
      </c>
      <c r="N491" s="14"/>
    </row>
    <row r="492" ht="18.95" customHeight="1" spans="1:14">
      <c r="A492" s="44"/>
      <c r="B492" s="44"/>
      <c r="C492" s="44"/>
      <c r="D492" s="44"/>
      <c r="E492" s="44"/>
      <c r="F492" s="44"/>
      <c r="G492" s="45"/>
      <c r="H492" s="15" t="s">
        <v>3017</v>
      </c>
      <c r="I492" s="33" t="s">
        <v>3018</v>
      </c>
      <c r="J492" s="403" t="s">
        <v>3018</v>
      </c>
      <c r="K492" s="33" t="s">
        <v>3019</v>
      </c>
      <c r="L492" s="13" t="s">
        <v>1511</v>
      </c>
      <c r="M492" s="13">
        <v>0</v>
      </c>
      <c r="N492" s="14"/>
    </row>
    <row r="493" ht="18.95" customHeight="1" spans="1:14">
      <c r="A493" s="44"/>
      <c r="B493" s="44"/>
      <c r="C493" s="44"/>
      <c r="D493" s="44"/>
      <c r="E493" s="44"/>
      <c r="F493" s="44"/>
      <c r="G493" s="45"/>
      <c r="H493" s="15" t="s">
        <v>3020</v>
      </c>
      <c r="I493" s="33" t="s">
        <v>3021</v>
      </c>
      <c r="J493" s="403" t="s">
        <v>3021</v>
      </c>
      <c r="K493" s="33" t="s">
        <v>3022</v>
      </c>
      <c r="L493" s="13" t="s">
        <v>1511</v>
      </c>
      <c r="M493" s="13">
        <v>0</v>
      </c>
      <c r="N493" s="14"/>
    </row>
    <row r="494" ht="18.95" customHeight="1" spans="1:14">
      <c r="A494" s="44"/>
      <c r="B494" s="44"/>
      <c r="C494" s="44"/>
      <c r="D494" s="44"/>
      <c r="E494" s="44"/>
      <c r="F494" s="44"/>
      <c r="G494" s="45"/>
      <c r="H494" s="15" t="s">
        <v>3023</v>
      </c>
      <c r="I494" s="33" t="s">
        <v>3024</v>
      </c>
      <c r="J494" s="403" t="s">
        <v>3024</v>
      </c>
      <c r="K494" s="33" t="s">
        <v>3025</v>
      </c>
      <c r="L494" s="13" t="s">
        <v>1511</v>
      </c>
      <c r="M494" s="13">
        <v>20</v>
      </c>
      <c r="N494" s="14"/>
    </row>
    <row r="495" ht="18.95" customHeight="1" spans="1:14">
      <c r="A495" s="44"/>
      <c r="B495" s="44"/>
      <c r="C495" s="44"/>
      <c r="D495" s="44"/>
      <c r="E495" s="44"/>
      <c r="F495" s="44"/>
      <c r="G495" s="45"/>
      <c r="H495" s="15" t="s">
        <v>3026</v>
      </c>
      <c r="I495" s="33" t="s">
        <v>3027</v>
      </c>
      <c r="J495" s="403" t="s">
        <v>3027</v>
      </c>
      <c r="K495" s="33" t="s">
        <v>3028</v>
      </c>
      <c r="L495" s="13" t="s">
        <v>1511</v>
      </c>
      <c r="M495" s="13">
        <v>0</v>
      </c>
      <c r="N495" s="14"/>
    </row>
    <row r="496" ht="18.95" customHeight="1" spans="1:14">
      <c r="A496" s="44"/>
      <c r="B496" s="44"/>
      <c r="C496" s="44"/>
      <c r="D496" s="44"/>
      <c r="E496" s="44"/>
      <c r="F496" s="44"/>
      <c r="G496" s="45"/>
      <c r="H496" s="15" t="s">
        <v>3029</v>
      </c>
      <c r="I496" s="33" t="s">
        <v>3030</v>
      </c>
      <c r="J496" s="403" t="s">
        <v>3030</v>
      </c>
      <c r="K496" s="33" t="s">
        <v>3031</v>
      </c>
      <c r="L496" s="13" t="s">
        <v>1511</v>
      </c>
      <c r="M496" s="13">
        <v>0</v>
      </c>
      <c r="N496" s="14"/>
    </row>
    <row r="497" ht="18.95" customHeight="1" spans="1:14">
      <c r="A497" s="44"/>
      <c r="B497" s="44"/>
      <c r="C497" s="44"/>
      <c r="D497" s="44"/>
      <c r="E497" s="44"/>
      <c r="F497" s="44"/>
      <c r="G497" s="45"/>
      <c r="H497" s="15" t="s">
        <v>3032</v>
      </c>
      <c r="I497" s="33" t="s">
        <v>3033</v>
      </c>
      <c r="J497" s="403" t="s">
        <v>3033</v>
      </c>
      <c r="K497" s="33" t="s">
        <v>3034</v>
      </c>
      <c r="L497" s="13" t="s">
        <v>1511</v>
      </c>
      <c r="M497" s="13">
        <v>0</v>
      </c>
      <c r="N497" s="14"/>
    </row>
    <row r="498" ht="18.95" customHeight="1" spans="1:14">
      <c r="A498" s="44"/>
      <c r="B498" s="44"/>
      <c r="C498" s="44"/>
      <c r="D498" s="44"/>
      <c r="E498" s="44"/>
      <c r="F498" s="44"/>
      <c r="G498" s="45"/>
      <c r="H498" s="15" t="s">
        <v>3035</v>
      </c>
      <c r="I498" s="33" t="s">
        <v>3036</v>
      </c>
      <c r="J498" s="403" t="s">
        <v>3036</v>
      </c>
      <c r="K498" s="33" t="s">
        <v>3037</v>
      </c>
      <c r="L498" s="13" t="s">
        <v>1511</v>
      </c>
      <c r="M498" s="13">
        <v>0</v>
      </c>
      <c r="N498" s="14"/>
    </row>
    <row r="499" ht="18.95" customHeight="1" spans="1:14">
      <c r="A499" s="44"/>
      <c r="B499" s="44"/>
      <c r="C499" s="44"/>
      <c r="D499" s="44"/>
      <c r="E499" s="44"/>
      <c r="F499" s="44"/>
      <c r="G499" s="45"/>
      <c r="H499" s="15" t="s">
        <v>3038</v>
      </c>
      <c r="I499" s="33" t="s">
        <v>3039</v>
      </c>
      <c r="J499" s="403" t="s">
        <v>3039</v>
      </c>
      <c r="K499" s="33" t="s">
        <v>3040</v>
      </c>
      <c r="L499" s="13" t="s">
        <v>1511</v>
      </c>
      <c r="M499" s="13">
        <v>0</v>
      </c>
      <c r="N499" s="14"/>
    </row>
    <row r="500" ht="18.95" customHeight="1" spans="1:14">
      <c r="A500" s="44"/>
      <c r="B500" s="44"/>
      <c r="C500" s="44"/>
      <c r="D500" s="44"/>
      <c r="E500" s="44"/>
      <c r="F500" s="44"/>
      <c r="G500" s="45"/>
      <c r="H500" s="15" t="s">
        <v>3041</v>
      </c>
      <c r="I500" s="33" t="s">
        <v>3042</v>
      </c>
      <c r="J500" s="403" t="s">
        <v>3042</v>
      </c>
      <c r="K500" s="33" t="s">
        <v>3043</v>
      </c>
      <c r="L500" s="13" t="s">
        <v>1511</v>
      </c>
      <c r="M500" s="13">
        <v>165</v>
      </c>
      <c r="N500" s="14"/>
    </row>
    <row r="501" ht="18.95" customHeight="1" spans="1:14">
      <c r="A501" s="44"/>
      <c r="B501" s="44"/>
      <c r="C501" s="44"/>
      <c r="D501" s="44"/>
      <c r="E501" s="44"/>
      <c r="F501" s="44"/>
      <c r="G501" s="45"/>
      <c r="H501" s="15" t="s">
        <v>2957</v>
      </c>
      <c r="I501" s="33" t="s">
        <v>3044</v>
      </c>
      <c r="J501" s="403" t="s">
        <v>3044</v>
      </c>
      <c r="K501" s="33" t="s">
        <v>2959</v>
      </c>
      <c r="L501" s="13" t="s">
        <v>1511</v>
      </c>
      <c r="M501" s="13">
        <v>61</v>
      </c>
      <c r="N501" s="14"/>
    </row>
    <row r="502" ht="18.95" customHeight="1" spans="1:14">
      <c r="A502" s="44"/>
      <c r="B502" s="44"/>
      <c r="C502" s="44"/>
      <c r="D502" s="44"/>
      <c r="E502" s="44"/>
      <c r="F502" s="44"/>
      <c r="G502" s="45"/>
      <c r="H502" s="15" t="s">
        <v>3045</v>
      </c>
      <c r="I502" s="33" t="s">
        <v>3046</v>
      </c>
      <c r="J502" s="403" t="s">
        <v>3046</v>
      </c>
      <c r="K502" s="33" t="s">
        <v>3047</v>
      </c>
      <c r="L502" s="13" t="s">
        <v>1511</v>
      </c>
      <c r="M502" s="13">
        <v>84</v>
      </c>
      <c r="N502" s="14"/>
    </row>
    <row r="503" ht="18.95" customHeight="1" spans="1:14">
      <c r="A503" s="44"/>
      <c r="B503" s="44"/>
      <c r="C503" s="44"/>
      <c r="D503" s="44"/>
      <c r="E503" s="44"/>
      <c r="F503" s="44"/>
      <c r="G503" s="45"/>
      <c r="H503" s="15" t="s">
        <v>3048</v>
      </c>
      <c r="I503" s="33" t="s">
        <v>3049</v>
      </c>
      <c r="J503" s="403" t="s">
        <v>3049</v>
      </c>
      <c r="K503" s="33" t="s">
        <v>3050</v>
      </c>
      <c r="L503" s="13" t="s">
        <v>1511</v>
      </c>
      <c r="M503" s="13">
        <v>0</v>
      </c>
      <c r="N503" s="14"/>
    </row>
    <row r="504" ht="18.95" customHeight="1" spans="1:14">
      <c r="A504" s="44"/>
      <c r="B504" s="44"/>
      <c r="C504" s="44"/>
      <c r="D504" s="44"/>
      <c r="E504" s="44"/>
      <c r="F504" s="44"/>
      <c r="G504" s="45"/>
      <c r="H504" s="15" t="s">
        <v>3051</v>
      </c>
      <c r="I504" s="33" t="s">
        <v>3052</v>
      </c>
      <c r="J504" s="403" t="s">
        <v>3052</v>
      </c>
      <c r="K504" s="33" t="s">
        <v>3053</v>
      </c>
      <c r="L504" s="13" t="s">
        <v>1511</v>
      </c>
      <c r="M504" s="13">
        <v>0</v>
      </c>
      <c r="N504" s="14"/>
    </row>
    <row r="505" ht="18.95" customHeight="1" spans="1:14">
      <c r="A505" s="44"/>
      <c r="B505" s="44"/>
      <c r="C505" s="44"/>
      <c r="D505" s="44"/>
      <c r="E505" s="44"/>
      <c r="F505" s="44"/>
      <c r="G505" s="45"/>
      <c r="H505" s="15" t="s">
        <v>3054</v>
      </c>
      <c r="I505" s="33" t="s">
        <v>3055</v>
      </c>
      <c r="J505" s="403" t="s">
        <v>3055</v>
      </c>
      <c r="K505" s="33" t="s">
        <v>3056</v>
      </c>
      <c r="L505" s="13" t="s">
        <v>1511</v>
      </c>
      <c r="M505" s="13">
        <v>0</v>
      </c>
      <c r="N505" s="14"/>
    </row>
    <row r="506" ht="18.95" customHeight="1" spans="1:14">
      <c r="A506" s="44"/>
      <c r="B506" s="44"/>
      <c r="C506" s="44"/>
      <c r="D506" s="44"/>
      <c r="E506" s="44"/>
      <c r="F506" s="44"/>
      <c r="G506" s="45"/>
      <c r="H506" s="15" t="s">
        <v>3057</v>
      </c>
      <c r="I506" s="33" t="s">
        <v>3058</v>
      </c>
      <c r="J506" s="403" t="s">
        <v>3058</v>
      </c>
      <c r="K506" s="33" t="s">
        <v>3059</v>
      </c>
      <c r="L506" s="13" t="s">
        <v>1511</v>
      </c>
      <c r="M506" s="13">
        <v>20</v>
      </c>
      <c r="N506" s="14"/>
    </row>
    <row r="507" ht="18.95" customHeight="1" spans="1:14">
      <c r="A507" s="44"/>
      <c r="B507" s="44"/>
      <c r="C507" s="44"/>
      <c r="D507" s="44"/>
      <c r="E507" s="44"/>
      <c r="F507" s="44"/>
      <c r="G507" s="45"/>
      <c r="H507" s="15" t="s">
        <v>3060</v>
      </c>
      <c r="I507" s="33" t="s">
        <v>3061</v>
      </c>
      <c r="J507" s="403" t="s">
        <v>3061</v>
      </c>
      <c r="K507" s="33" t="s">
        <v>3062</v>
      </c>
      <c r="L507" s="13" t="s">
        <v>1511</v>
      </c>
      <c r="M507" s="13">
        <v>0</v>
      </c>
      <c r="N507" s="14"/>
    </row>
    <row r="508" ht="18.95" customHeight="1" spans="1:14">
      <c r="A508" s="44"/>
      <c r="B508" s="44"/>
      <c r="C508" s="44"/>
      <c r="D508" s="44"/>
      <c r="E508" s="44"/>
      <c r="F508" s="44"/>
      <c r="G508" s="45"/>
      <c r="H508" s="15" t="s">
        <v>3063</v>
      </c>
      <c r="I508" s="33" t="s">
        <v>3064</v>
      </c>
      <c r="J508" s="403" t="s">
        <v>3064</v>
      </c>
      <c r="K508" s="33" t="s">
        <v>3065</v>
      </c>
      <c r="L508" s="13" t="s">
        <v>1511</v>
      </c>
      <c r="M508" s="13">
        <v>0</v>
      </c>
      <c r="N508" s="14"/>
    </row>
    <row r="509" ht="18.95" customHeight="1" spans="1:14">
      <c r="A509" s="44"/>
      <c r="B509" s="44"/>
      <c r="C509" s="44"/>
      <c r="D509" s="44"/>
      <c r="E509" s="44"/>
      <c r="F509" s="44"/>
      <c r="G509" s="45"/>
      <c r="H509" s="15" t="s">
        <v>3066</v>
      </c>
      <c r="I509" s="33" t="s">
        <v>3067</v>
      </c>
      <c r="J509" s="403" t="s">
        <v>3067</v>
      </c>
      <c r="K509" s="33" t="s">
        <v>3068</v>
      </c>
      <c r="L509" s="13" t="s">
        <v>1511</v>
      </c>
      <c r="M509" s="13">
        <v>0</v>
      </c>
      <c r="N509" s="14"/>
    </row>
    <row r="510" ht="18.95" customHeight="1" spans="1:14">
      <c r="A510" s="44"/>
      <c r="B510" s="44"/>
      <c r="C510" s="44"/>
      <c r="D510" s="44"/>
      <c r="E510" s="44"/>
      <c r="F510" s="44"/>
      <c r="G510" s="45"/>
      <c r="H510" s="15" t="s">
        <v>3069</v>
      </c>
      <c r="I510" s="33" t="s">
        <v>3070</v>
      </c>
      <c r="J510" s="403" t="s">
        <v>3070</v>
      </c>
      <c r="K510" s="33" t="s">
        <v>3071</v>
      </c>
      <c r="L510" s="13" t="s">
        <v>1511</v>
      </c>
      <c r="M510" s="13">
        <v>0</v>
      </c>
      <c r="N510" s="14"/>
    </row>
    <row r="511" ht="18.95" customHeight="1" spans="1:14">
      <c r="A511" s="44"/>
      <c r="B511" s="44"/>
      <c r="C511" s="44"/>
      <c r="D511" s="44"/>
      <c r="E511" s="44"/>
      <c r="F511" s="44"/>
      <c r="G511" s="45"/>
      <c r="H511" s="15" t="s">
        <v>3072</v>
      </c>
      <c r="I511" s="33" t="s">
        <v>3073</v>
      </c>
      <c r="J511" s="403" t="s">
        <v>3073</v>
      </c>
      <c r="K511" s="33" t="s">
        <v>3074</v>
      </c>
      <c r="L511" s="13" t="s">
        <v>1511</v>
      </c>
      <c r="M511" s="13">
        <v>0</v>
      </c>
      <c r="N511" s="14"/>
    </row>
    <row r="512" ht="18.95" customHeight="1" spans="1:14">
      <c r="A512" s="44"/>
      <c r="B512" s="44"/>
      <c r="C512" s="44"/>
      <c r="D512" s="44"/>
      <c r="E512" s="44"/>
      <c r="F512" s="44"/>
      <c r="G512" s="45"/>
      <c r="H512" s="15" t="s">
        <v>3075</v>
      </c>
      <c r="I512" s="33" t="s">
        <v>3076</v>
      </c>
      <c r="J512" s="403" t="s">
        <v>3076</v>
      </c>
      <c r="K512" s="33" t="s">
        <v>3077</v>
      </c>
      <c r="L512" s="13" t="s">
        <v>1511</v>
      </c>
      <c r="M512" s="13">
        <v>0</v>
      </c>
      <c r="N512" s="14"/>
    </row>
    <row r="513" ht="18.95" customHeight="1" spans="1:14">
      <c r="A513" s="44"/>
      <c r="B513" s="44"/>
      <c r="C513" s="44"/>
      <c r="D513" s="44"/>
      <c r="E513" s="44"/>
      <c r="F513" s="44"/>
      <c r="G513" s="45"/>
      <c r="H513" s="15" t="s">
        <v>3078</v>
      </c>
      <c r="I513" s="33" t="s">
        <v>3079</v>
      </c>
      <c r="J513" s="403" t="s">
        <v>3079</v>
      </c>
      <c r="K513" s="33" t="s">
        <v>3080</v>
      </c>
      <c r="L513" s="13" t="s">
        <v>1511</v>
      </c>
      <c r="M513" s="13">
        <v>0</v>
      </c>
      <c r="N513" s="14"/>
    </row>
    <row r="514" ht="18.95" customHeight="1" spans="1:14">
      <c r="A514" s="44"/>
      <c r="B514" s="44"/>
      <c r="C514" s="44"/>
      <c r="D514" s="44"/>
      <c r="E514" s="44"/>
      <c r="F514" s="44"/>
      <c r="G514" s="45"/>
      <c r="H514" s="15" t="s">
        <v>3081</v>
      </c>
      <c r="I514" s="33" t="s">
        <v>3082</v>
      </c>
      <c r="J514" s="403" t="s">
        <v>3082</v>
      </c>
      <c r="K514" s="33" t="s">
        <v>3083</v>
      </c>
      <c r="L514" s="13" t="s">
        <v>1511</v>
      </c>
      <c r="M514" s="13">
        <v>0</v>
      </c>
      <c r="N514" s="14"/>
    </row>
    <row r="515" ht="18.95" customHeight="1" spans="1:14">
      <c r="A515" s="44"/>
      <c r="B515" s="44"/>
      <c r="C515" s="44"/>
      <c r="D515" s="44"/>
      <c r="E515" s="44"/>
      <c r="F515" s="44"/>
      <c r="G515" s="45"/>
      <c r="H515" s="15" t="s">
        <v>3084</v>
      </c>
      <c r="I515" s="33" t="s">
        <v>3085</v>
      </c>
      <c r="J515" s="403" t="s">
        <v>3085</v>
      </c>
      <c r="K515" s="33" t="s">
        <v>3086</v>
      </c>
      <c r="L515" s="13" t="s">
        <v>1511</v>
      </c>
      <c r="M515" s="13">
        <v>0</v>
      </c>
      <c r="N515" s="14"/>
    </row>
    <row r="516" ht="18.95" customHeight="1" spans="1:14">
      <c r="A516" s="44"/>
      <c r="B516" s="44"/>
      <c r="C516" s="44"/>
      <c r="D516" s="44"/>
      <c r="E516" s="44"/>
      <c r="F516" s="44"/>
      <c r="G516" s="45"/>
      <c r="H516" s="15" t="s">
        <v>3087</v>
      </c>
      <c r="I516" s="33" t="s">
        <v>3088</v>
      </c>
      <c r="J516" s="403" t="s">
        <v>3088</v>
      </c>
      <c r="K516" s="33" t="s">
        <v>3077</v>
      </c>
      <c r="L516" s="13" t="s">
        <v>1511</v>
      </c>
      <c r="M516" s="13">
        <v>0</v>
      </c>
      <c r="N516" s="14"/>
    </row>
    <row r="517" ht="18.95" customHeight="1" spans="1:14">
      <c r="A517" s="44"/>
      <c r="B517" s="44"/>
      <c r="C517" s="44"/>
      <c r="D517" s="44"/>
      <c r="E517" s="44"/>
      <c r="F517" s="44"/>
      <c r="G517" s="45"/>
      <c r="H517" s="15" t="s">
        <v>3089</v>
      </c>
      <c r="I517" s="33" t="s">
        <v>3090</v>
      </c>
      <c r="J517" s="403" t="s">
        <v>3090</v>
      </c>
      <c r="K517" s="33" t="s">
        <v>1822</v>
      </c>
      <c r="L517" s="13" t="s">
        <v>1511</v>
      </c>
      <c r="M517" s="13">
        <v>2297</v>
      </c>
      <c r="N517" s="14"/>
    </row>
    <row r="518" ht="18.95" customHeight="1" spans="1:14">
      <c r="A518" s="44"/>
      <c r="B518" s="44"/>
      <c r="C518" s="44"/>
      <c r="D518" s="44"/>
      <c r="E518" s="44"/>
      <c r="F518" s="44"/>
      <c r="G518" s="45"/>
      <c r="H518" s="15" t="s">
        <v>3091</v>
      </c>
      <c r="I518" s="33" t="s">
        <v>3092</v>
      </c>
      <c r="J518" s="403" t="s">
        <v>3092</v>
      </c>
      <c r="K518" s="33" t="s">
        <v>3093</v>
      </c>
      <c r="L518" s="13" t="s">
        <v>1511</v>
      </c>
      <c r="M518" s="13">
        <v>972</v>
      </c>
      <c r="N518" s="14"/>
    </row>
    <row r="519" ht="18.95" customHeight="1" spans="1:14">
      <c r="A519" s="44"/>
      <c r="B519" s="44"/>
      <c r="C519" s="44"/>
      <c r="D519" s="44"/>
      <c r="E519" s="44"/>
      <c r="F519" s="44"/>
      <c r="G519" s="45"/>
      <c r="H519" s="15" t="s">
        <v>1524</v>
      </c>
      <c r="I519" s="33" t="s">
        <v>3094</v>
      </c>
      <c r="J519" s="403" t="s">
        <v>3094</v>
      </c>
      <c r="K519" s="33" t="s">
        <v>1526</v>
      </c>
      <c r="L519" s="13" t="s">
        <v>1511</v>
      </c>
      <c r="M519" s="13">
        <v>165</v>
      </c>
      <c r="N519" s="14"/>
    </row>
    <row r="520" ht="18.95" customHeight="1" spans="1:14">
      <c r="A520" s="44"/>
      <c r="B520" s="44"/>
      <c r="C520" s="44"/>
      <c r="D520" s="44"/>
      <c r="E520" s="44"/>
      <c r="F520" s="44"/>
      <c r="G520" s="45"/>
      <c r="H520" s="15" t="s">
        <v>1530</v>
      </c>
      <c r="I520" s="33" t="s">
        <v>3095</v>
      </c>
      <c r="J520" s="403" t="s">
        <v>3095</v>
      </c>
      <c r="K520" s="33" t="s">
        <v>1532</v>
      </c>
      <c r="L520" s="13" t="s">
        <v>1511</v>
      </c>
      <c r="M520" s="13">
        <v>81</v>
      </c>
      <c r="N520" s="14"/>
    </row>
    <row r="521" ht="18.95" customHeight="1" spans="1:14">
      <c r="A521" s="44"/>
      <c r="B521" s="44"/>
      <c r="C521" s="44"/>
      <c r="D521" s="44"/>
      <c r="E521" s="44"/>
      <c r="F521" s="44"/>
      <c r="G521" s="45"/>
      <c r="H521" s="15" t="s">
        <v>1536</v>
      </c>
      <c r="I521" s="33" t="s">
        <v>3096</v>
      </c>
      <c r="J521" s="403" t="s">
        <v>3096</v>
      </c>
      <c r="K521" s="33" t="s">
        <v>1538</v>
      </c>
      <c r="L521" s="13" t="s">
        <v>1511</v>
      </c>
      <c r="M521" s="13">
        <v>0</v>
      </c>
      <c r="N521" s="14"/>
    </row>
    <row r="522" ht="18.95" customHeight="1" spans="1:14">
      <c r="A522" s="44"/>
      <c r="B522" s="44"/>
      <c r="C522" s="44"/>
      <c r="D522" s="44"/>
      <c r="E522" s="44"/>
      <c r="F522" s="44"/>
      <c r="G522" s="45"/>
      <c r="H522" s="15" t="s">
        <v>3097</v>
      </c>
      <c r="I522" s="33" t="s">
        <v>3098</v>
      </c>
      <c r="J522" s="403" t="s">
        <v>3098</v>
      </c>
      <c r="K522" s="33" t="s">
        <v>3099</v>
      </c>
      <c r="L522" s="13" t="s">
        <v>1511</v>
      </c>
      <c r="M522" s="13">
        <v>56</v>
      </c>
      <c r="N522" s="14"/>
    </row>
    <row r="523" ht="18.95" customHeight="1" spans="1:14">
      <c r="A523" s="44"/>
      <c r="B523" s="44"/>
      <c r="C523" s="44"/>
      <c r="D523" s="44"/>
      <c r="E523" s="44"/>
      <c r="F523" s="44"/>
      <c r="G523" s="45"/>
      <c r="H523" s="15" t="s">
        <v>3100</v>
      </c>
      <c r="I523" s="33" t="s">
        <v>3101</v>
      </c>
      <c r="J523" s="403" t="s">
        <v>3101</v>
      </c>
      <c r="K523" s="33" t="s">
        <v>3102</v>
      </c>
      <c r="L523" s="13" t="s">
        <v>1511</v>
      </c>
      <c r="M523" s="13">
        <v>33</v>
      </c>
      <c r="N523" s="14"/>
    </row>
    <row r="524" ht="18.95" customHeight="1" spans="1:14">
      <c r="A524" s="44"/>
      <c r="B524" s="44"/>
      <c r="C524" s="44"/>
      <c r="D524" s="44"/>
      <c r="E524" s="44"/>
      <c r="F524" s="44"/>
      <c r="G524" s="45"/>
      <c r="H524" s="15" t="s">
        <v>3103</v>
      </c>
      <c r="I524" s="33" t="s">
        <v>3104</v>
      </c>
      <c r="J524" s="403" t="s">
        <v>3104</v>
      </c>
      <c r="K524" s="33" t="s">
        <v>3105</v>
      </c>
      <c r="L524" s="13" t="s">
        <v>1511</v>
      </c>
      <c r="M524" s="13">
        <v>0</v>
      </c>
      <c r="N524" s="14"/>
    </row>
    <row r="525" ht="18.95" customHeight="1" spans="1:14">
      <c r="A525" s="44"/>
      <c r="B525" s="44"/>
      <c r="C525" s="44"/>
      <c r="D525" s="44"/>
      <c r="E525" s="44"/>
      <c r="F525" s="44"/>
      <c r="G525" s="45"/>
      <c r="H525" s="15" t="s">
        <v>3106</v>
      </c>
      <c r="I525" s="33" t="s">
        <v>3107</v>
      </c>
      <c r="J525" s="403" t="s">
        <v>3107</v>
      </c>
      <c r="K525" s="33" t="s">
        <v>3108</v>
      </c>
      <c r="L525" s="13" t="s">
        <v>1511</v>
      </c>
      <c r="M525" s="13">
        <v>96</v>
      </c>
      <c r="N525" s="14"/>
    </row>
    <row r="526" ht="18.95" customHeight="1" spans="1:14">
      <c r="A526" s="44"/>
      <c r="B526" s="44"/>
      <c r="C526" s="44"/>
      <c r="D526" s="44"/>
      <c r="E526" s="44"/>
      <c r="F526" s="44"/>
      <c r="G526" s="45"/>
      <c r="H526" s="15" t="s">
        <v>3109</v>
      </c>
      <c r="I526" s="33" t="s">
        <v>3110</v>
      </c>
      <c r="J526" s="403" t="s">
        <v>3110</v>
      </c>
      <c r="K526" s="33" t="s">
        <v>3111</v>
      </c>
      <c r="L526" s="13" t="s">
        <v>1511</v>
      </c>
      <c r="M526" s="13">
        <v>3</v>
      </c>
      <c r="N526" s="14"/>
    </row>
    <row r="527" ht="18.95" customHeight="1" spans="1:14">
      <c r="A527" s="44"/>
      <c r="B527" s="44"/>
      <c r="C527" s="44"/>
      <c r="D527" s="44"/>
      <c r="E527" s="44"/>
      <c r="F527" s="44"/>
      <c r="G527" s="45"/>
      <c r="H527" s="15" t="s">
        <v>3112</v>
      </c>
      <c r="I527" s="33" t="s">
        <v>3113</v>
      </c>
      <c r="J527" s="403" t="s">
        <v>3113</v>
      </c>
      <c r="K527" s="33" t="s">
        <v>3114</v>
      </c>
      <c r="L527" s="13" t="s">
        <v>1511</v>
      </c>
      <c r="M527" s="13">
        <v>313</v>
      </c>
      <c r="N527" s="14"/>
    </row>
    <row r="528" ht="18.95" customHeight="1" spans="1:14">
      <c r="A528" s="44"/>
      <c r="B528" s="44"/>
      <c r="C528" s="44"/>
      <c r="D528" s="44"/>
      <c r="E528" s="44"/>
      <c r="F528" s="44"/>
      <c r="G528" s="45"/>
      <c r="H528" s="15" t="s">
        <v>3115</v>
      </c>
      <c r="I528" s="33" t="s">
        <v>3116</v>
      </c>
      <c r="J528" s="403" t="s">
        <v>3116</v>
      </c>
      <c r="K528" s="33" t="s">
        <v>3117</v>
      </c>
      <c r="L528" s="13" t="s">
        <v>1511</v>
      </c>
      <c r="M528" s="13">
        <v>0</v>
      </c>
      <c r="N528" s="14"/>
    </row>
    <row r="529" ht="18.95" customHeight="1" spans="1:14">
      <c r="A529" s="44"/>
      <c r="B529" s="44"/>
      <c r="C529" s="44"/>
      <c r="D529" s="44"/>
      <c r="E529" s="44"/>
      <c r="F529" s="44"/>
      <c r="G529" s="45"/>
      <c r="H529" s="15" t="s">
        <v>3118</v>
      </c>
      <c r="I529" s="33" t="s">
        <v>3119</v>
      </c>
      <c r="J529" s="403" t="s">
        <v>3119</v>
      </c>
      <c r="K529" s="33" t="s">
        <v>3120</v>
      </c>
      <c r="L529" s="13" t="s">
        <v>1511</v>
      </c>
      <c r="M529" s="13">
        <v>130</v>
      </c>
      <c r="N529" s="14"/>
    </row>
    <row r="530" ht="18.95" customHeight="1" spans="1:14">
      <c r="A530" s="44"/>
      <c r="B530" s="44"/>
      <c r="C530" s="44"/>
      <c r="D530" s="44"/>
      <c r="E530" s="44"/>
      <c r="F530" s="44"/>
      <c r="G530" s="45"/>
      <c r="H530" s="15" t="s">
        <v>3121</v>
      </c>
      <c r="I530" s="33" t="s">
        <v>3122</v>
      </c>
      <c r="J530" s="403" t="s">
        <v>3122</v>
      </c>
      <c r="K530" s="33" t="s">
        <v>3123</v>
      </c>
      <c r="L530" s="13" t="s">
        <v>1511</v>
      </c>
      <c r="M530" s="13">
        <v>0</v>
      </c>
      <c r="N530" s="14"/>
    </row>
    <row r="531" ht="18.95" customHeight="1" spans="1:14">
      <c r="A531" s="44"/>
      <c r="B531" s="44"/>
      <c r="C531" s="44"/>
      <c r="D531" s="44"/>
      <c r="E531" s="44"/>
      <c r="F531" s="44"/>
      <c r="G531" s="45"/>
      <c r="H531" s="15" t="s">
        <v>3124</v>
      </c>
      <c r="I531" s="33" t="s">
        <v>3125</v>
      </c>
      <c r="J531" s="403" t="s">
        <v>3125</v>
      </c>
      <c r="K531" s="33" t="s">
        <v>3126</v>
      </c>
      <c r="L531" s="13" t="s">
        <v>1511</v>
      </c>
      <c r="M531" s="13">
        <v>95</v>
      </c>
      <c r="N531" s="14"/>
    </row>
    <row r="532" ht="18.95" customHeight="1" spans="1:14">
      <c r="A532" s="44"/>
      <c r="B532" s="44"/>
      <c r="C532" s="44"/>
      <c r="D532" s="44"/>
      <c r="E532" s="44"/>
      <c r="F532" s="44"/>
      <c r="G532" s="45"/>
      <c r="H532" s="15" t="s">
        <v>3127</v>
      </c>
      <c r="I532" s="33" t="s">
        <v>3128</v>
      </c>
      <c r="J532" s="403" t="s">
        <v>3128</v>
      </c>
      <c r="K532" s="33" t="s">
        <v>3129</v>
      </c>
      <c r="L532" s="13" t="s">
        <v>1511</v>
      </c>
      <c r="M532" s="13">
        <v>805</v>
      </c>
      <c r="N532" s="14"/>
    </row>
    <row r="533" ht="18.95" customHeight="1" spans="1:14">
      <c r="A533" s="44"/>
      <c r="B533" s="44"/>
      <c r="C533" s="44"/>
      <c r="D533" s="44"/>
      <c r="E533" s="44"/>
      <c r="F533" s="44"/>
      <c r="G533" s="45"/>
      <c r="H533" s="15" t="s">
        <v>1524</v>
      </c>
      <c r="I533" s="33" t="s">
        <v>3130</v>
      </c>
      <c r="J533" s="403" t="s">
        <v>3130</v>
      </c>
      <c r="K533" s="33" t="s">
        <v>1526</v>
      </c>
      <c r="L533" s="13" t="s">
        <v>1511</v>
      </c>
      <c r="M533" s="13">
        <v>0</v>
      </c>
      <c r="N533" s="14"/>
    </row>
    <row r="534" ht="18.95" customHeight="1" spans="1:14">
      <c r="A534" s="44"/>
      <c r="B534" s="44"/>
      <c r="C534" s="44"/>
      <c r="D534" s="44"/>
      <c r="E534" s="44"/>
      <c r="F534" s="44"/>
      <c r="G534" s="45"/>
      <c r="H534" s="15" t="s">
        <v>1530</v>
      </c>
      <c r="I534" s="33" t="s">
        <v>3131</v>
      </c>
      <c r="J534" s="403" t="s">
        <v>3131</v>
      </c>
      <c r="K534" s="33" t="s">
        <v>1532</v>
      </c>
      <c r="L534" s="13" t="s">
        <v>1511</v>
      </c>
      <c r="M534" s="13">
        <v>0</v>
      </c>
      <c r="N534" s="14"/>
    </row>
    <row r="535" ht="18.95" customHeight="1" spans="1:14">
      <c r="A535" s="44"/>
      <c r="B535" s="44"/>
      <c r="C535" s="44"/>
      <c r="D535" s="44"/>
      <c r="E535" s="44"/>
      <c r="F535" s="44"/>
      <c r="G535" s="45"/>
      <c r="H535" s="15" t="s">
        <v>1536</v>
      </c>
      <c r="I535" s="33" t="s">
        <v>3132</v>
      </c>
      <c r="J535" s="403" t="s">
        <v>3132</v>
      </c>
      <c r="K535" s="33" t="s">
        <v>1538</v>
      </c>
      <c r="L535" s="13" t="s">
        <v>1511</v>
      </c>
      <c r="M535" s="13">
        <v>0</v>
      </c>
      <c r="N535" s="14"/>
    </row>
    <row r="536" ht="18.95" customHeight="1" spans="1:14">
      <c r="A536" s="44"/>
      <c r="B536" s="44"/>
      <c r="C536" s="44"/>
      <c r="D536" s="44"/>
      <c r="E536" s="44"/>
      <c r="F536" s="44"/>
      <c r="G536" s="45"/>
      <c r="H536" s="15" t="s">
        <v>3133</v>
      </c>
      <c r="I536" s="33" t="s">
        <v>3134</v>
      </c>
      <c r="J536" s="403" t="s">
        <v>3134</v>
      </c>
      <c r="K536" s="33" t="s">
        <v>3135</v>
      </c>
      <c r="L536" s="13" t="s">
        <v>1511</v>
      </c>
      <c r="M536" s="13">
        <v>5</v>
      </c>
      <c r="N536" s="14"/>
    </row>
    <row r="537" ht="18.95" customHeight="1" spans="1:14">
      <c r="A537" s="44"/>
      <c r="B537" s="44"/>
      <c r="C537" s="44"/>
      <c r="D537" s="44"/>
      <c r="E537" s="44"/>
      <c r="F537" s="44"/>
      <c r="G537" s="45"/>
      <c r="H537" s="15" t="s">
        <v>3136</v>
      </c>
      <c r="I537" s="33" t="s">
        <v>3137</v>
      </c>
      <c r="J537" s="403" t="s">
        <v>3137</v>
      </c>
      <c r="K537" s="33" t="s">
        <v>3138</v>
      </c>
      <c r="L537" s="13" t="s">
        <v>1511</v>
      </c>
      <c r="M537" s="13">
        <v>0</v>
      </c>
      <c r="N537" s="14"/>
    </row>
    <row r="538" ht="18.95" customHeight="1" spans="1:14">
      <c r="A538" s="44"/>
      <c r="B538" s="44"/>
      <c r="C538" s="44"/>
      <c r="D538" s="44"/>
      <c r="E538" s="44"/>
      <c r="F538" s="44"/>
      <c r="G538" s="45"/>
      <c r="H538" s="15" t="s">
        <v>3139</v>
      </c>
      <c r="I538" s="33" t="s">
        <v>3140</v>
      </c>
      <c r="J538" s="403" t="s">
        <v>3140</v>
      </c>
      <c r="K538" s="33" t="s">
        <v>3141</v>
      </c>
      <c r="L538" s="13" t="s">
        <v>1511</v>
      </c>
      <c r="M538" s="13">
        <v>800</v>
      </c>
      <c r="N538" s="14"/>
    </row>
    <row r="539" ht="18.95" customHeight="1" spans="1:14">
      <c r="A539" s="44"/>
      <c r="B539" s="44"/>
      <c r="C539" s="44"/>
      <c r="D539" s="44"/>
      <c r="E539" s="44"/>
      <c r="F539" s="44"/>
      <c r="G539" s="45"/>
      <c r="H539" s="15" t="s">
        <v>3142</v>
      </c>
      <c r="I539" s="33" t="s">
        <v>3143</v>
      </c>
      <c r="J539" s="403" t="s">
        <v>3143</v>
      </c>
      <c r="K539" s="33" t="s">
        <v>3144</v>
      </c>
      <c r="L539" s="13" t="s">
        <v>1511</v>
      </c>
      <c r="M539" s="13">
        <v>0</v>
      </c>
      <c r="N539" s="14"/>
    </row>
    <row r="540" ht="18.95" customHeight="1" spans="1:14">
      <c r="A540" s="44"/>
      <c r="B540" s="44"/>
      <c r="C540" s="44"/>
      <c r="D540" s="44"/>
      <c r="E540" s="44"/>
      <c r="F540" s="44"/>
      <c r="G540" s="45"/>
      <c r="H540" s="15" t="s">
        <v>3145</v>
      </c>
      <c r="I540" s="33" t="s">
        <v>3146</v>
      </c>
      <c r="J540" s="403" t="s">
        <v>3146</v>
      </c>
      <c r="K540" s="33" t="s">
        <v>3147</v>
      </c>
      <c r="L540" s="13" t="s">
        <v>1511</v>
      </c>
      <c r="M540" s="13">
        <v>57</v>
      </c>
      <c r="N540" s="14"/>
    </row>
    <row r="541" ht="18.95" customHeight="1" spans="1:14">
      <c r="A541" s="44"/>
      <c r="B541" s="44"/>
      <c r="C541" s="44"/>
      <c r="D541" s="44"/>
      <c r="E541" s="44"/>
      <c r="F541" s="44"/>
      <c r="G541" s="45"/>
      <c r="H541" s="15" t="s">
        <v>1524</v>
      </c>
      <c r="I541" s="33" t="s">
        <v>3148</v>
      </c>
      <c r="J541" s="403" t="s">
        <v>3148</v>
      </c>
      <c r="K541" s="33" t="s">
        <v>1526</v>
      </c>
      <c r="L541" s="13" t="s">
        <v>1511</v>
      </c>
      <c r="M541" s="13">
        <v>0</v>
      </c>
      <c r="N541" s="14"/>
    </row>
    <row r="542" ht="18.95" customHeight="1" spans="1:14">
      <c r="A542" s="44"/>
      <c r="B542" s="44"/>
      <c r="C542" s="44"/>
      <c r="D542" s="44"/>
      <c r="E542" s="44"/>
      <c r="F542" s="44"/>
      <c r="G542" s="45"/>
      <c r="H542" s="15" t="s">
        <v>1530</v>
      </c>
      <c r="I542" s="33" t="s">
        <v>3149</v>
      </c>
      <c r="J542" s="403" t="s">
        <v>3149</v>
      </c>
      <c r="K542" s="33" t="s">
        <v>1532</v>
      </c>
      <c r="L542" s="13" t="s">
        <v>1511</v>
      </c>
      <c r="M542" s="13">
        <v>0</v>
      </c>
      <c r="N542" s="14"/>
    </row>
    <row r="543" ht="18.95" customHeight="1" spans="1:14">
      <c r="A543" s="44"/>
      <c r="B543" s="44"/>
      <c r="C543" s="44"/>
      <c r="D543" s="44"/>
      <c r="E543" s="44"/>
      <c r="F543" s="44"/>
      <c r="G543" s="45"/>
      <c r="H543" s="15" t="s">
        <v>1536</v>
      </c>
      <c r="I543" s="33" t="s">
        <v>3150</v>
      </c>
      <c r="J543" s="403" t="s">
        <v>3150</v>
      </c>
      <c r="K543" s="33" t="s">
        <v>1538</v>
      </c>
      <c r="L543" s="13" t="s">
        <v>1511</v>
      </c>
      <c r="M543" s="13">
        <v>0</v>
      </c>
      <c r="N543" s="14"/>
    </row>
    <row r="544" ht="18.95" customHeight="1" spans="1:14">
      <c r="A544" s="44"/>
      <c r="B544" s="44"/>
      <c r="C544" s="44"/>
      <c r="D544" s="44"/>
      <c r="E544" s="44"/>
      <c r="F544" s="44"/>
      <c r="G544" s="45"/>
      <c r="H544" s="15" t="s">
        <v>3151</v>
      </c>
      <c r="I544" s="33" t="s">
        <v>3152</v>
      </c>
      <c r="J544" s="403" t="s">
        <v>3152</v>
      </c>
      <c r="K544" s="33" t="s">
        <v>3153</v>
      </c>
      <c r="L544" s="13" t="s">
        <v>1511</v>
      </c>
      <c r="M544" s="13">
        <v>0</v>
      </c>
      <c r="N544" s="14"/>
    </row>
    <row r="545" ht="18.95" customHeight="1" spans="1:14">
      <c r="A545" s="44"/>
      <c r="B545" s="44"/>
      <c r="C545" s="44"/>
      <c r="D545" s="44"/>
      <c r="E545" s="44"/>
      <c r="F545" s="44"/>
      <c r="G545" s="45"/>
      <c r="H545" s="15" t="s">
        <v>3154</v>
      </c>
      <c r="I545" s="33" t="s">
        <v>3155</v>
      </c>
      <c r="J545" s="403" t="s">
        <v>3155</v>
      </c>
      <c r="K545" s="33" t="s">
        <v>3156</v>
      </c>
      <c r="L545" s="13" t="s">
        <v>1511</v>
      </c>
      <c r="M545" s="13">
        <v>0</v>
      </c>
      <c r="N545" s="14"/>
    </row>
    <row r="546" ht="18.95" customHeight="1" spans="1:14">
      <c r="A546" s="44"/>
      <c r="B546" s="44"/>
      <c r="C546" s="44"/>
      <c r="D546" s="44"/>
      <c r="E546" s="44"/>
      <c r="F546" s="44"/>
      <c r="G546" s="45"/>
      <c r="H546" s="15" t="s">
        <v>3157</v>
      </c>
      <c r="I546" s="33" t="s">
        <v>3158</v>
      </c>
      <c r="J546" s="403" t="s">
        <v>3158</v>
      </c>
      <c r="K546" s="33" t="s">
        <v>3159</v>
      </c>
      <c r="L546" s="13" t="s">
        <v>1511</v>
      </c>
      <c r="M546" s="13">
        <v>0</v>
      </c>
      <c r="N546" s="14"/>
    </row>
    <row r="547" ht="18.95" customHeight="1" spans="1:14">
      <c r="A547" s="44"/>
      <c r="B547" s="44"/>
      <c r="C547" s="44"/>
      <c r="D547" s="44"/>
      <c r="E547" s="44"/>
      <c r="F547" s="44"/>
      <c r="G547" s="45"/>
      <c r="H547" s="15" t="s">
        <v>3160</v>
      </c>
      <c r="I547" s="33" t="s">
        <v>3161</v>
      </c>
      <c r="J547" s="403" t="s">
        <v>3161</v>
      </c>
      <c r="K547" s="33" t="s">
        <v>3162</v>
      </c>
      <c r="L547" s="13" t="s">
        <v>1511</v>
      </c>
      <c r="M547" s="13">
        <v>10</v>
      </c>
      <c r="N547" s="14"/>
    </row>
    <row r="548" ht="18.95" customHeight="1" spans="1:14">
      <c r="A548" s="44"/>
      <c r="B548" s="44"/>
      <c r="C548" s="44"/>
      <c r="D548" s="44"/>
      <c r="E548" s="44"/>
      <c r="F548" s="44"/>
      <c r="G548" s="45"/>
      <c r="H548" s="15" t="s">
        <v>3163</v>
      </c>
      <c r="I548" s="33" t="s">
        <v>3164</v>
      </c>
      <c r="J548" s="403" t="s">
        <v>3164</v>
      </c>
      <c r="K548" s="33" t="s">
        <v>3165</v>
      </c>
      <c r="L548" s="13" t="s">
        <v>1511</v>
      </c>
      <c r="M548" s="13">
        <v>47</v>
      </c>
      <c r="N548" s="14"/>
    </row>
    <row r="549" ht="18.95" customHeight="1" spans="1:14">
      <c r="A549" s="44"/>
      <c r="B549" s="44"/>
      <c r="C549" s="44"/>
      <c r="D549" s="44"/>
      <c r="E549" s="44"/>
      <c r="F549" s="44"/>
      <c r="G549" s="45"/>
      <c r="H549" s="15" t="s">
        <v>3166</v>
      </c>
      <c r="I549" s="33" t="s">
        <v>3167</v>
      </c>
      <c r="J549" s="403" t="s">
        <v>3167</v>
      </c>
      <c r="K549" s="33" t="s">
        <v>3168</v>
      </c>
      <c r="L549" s="13" t="s">
        <v>1511</v>
      </c>
      <c r="M549" s="13">
        <v>0</v>
      </c>
      <c r="N549" s="14"/>
    </row>
    <row r="550" ht="18.95" customHeight="1" spans="1:14">
      <c r="A550" s="44"/>
      <c r="B550" s="44"/>
      <c r="C550" s="44"/>
      <c r="D550" s="44"/>
      <c r="E550" s="44"/>
      <c r="F550" s="44"/>
      <c r="G550" s="45"/>
      <c r="H550" s="15" t="s">
        <v>3169</v>
      </c>
      <c r="I550" s="33" t="s">
        <v>3170</v>
      </c>
      <c r="J550" s="403" t="s">
        <v>3170</v>
      </c>
      <c r="K550" s="33" t="s">
        <v>3171</v>
      </c>
      <c r="L550" s="13" t="s">
        <v>1511</v>
      </c>
      <c r="M550" s="13">
        <v>0</v>
      </c>
      <c r="N550" s="14"/>
    </row>
    <row r="551" ht="18.95" customHeight="1" spans="1:14">
      <c r="A551" s="44"/>
      <c r="B551" s="44"/>
      <c r="C551" s="44"/>
      <c r="D551" s="44"/>
      <c r="E551" s="44"/>
      <c r="F551" s="44"/>
      <c r="G551" s="45"/>
      <c r="H551" s="15" t="s">
        <v>3172</v>
      </c>
      <c r="I551" s="33" t="s">
        <v>3173</v>
      </c>
      <c r="J551" s="403" t="s">
        <v>3173</v>
      </c>
      <c r="K551" s="33" t="s">
        <v>3174</v>
      </c>
      <c r="L551" s="13" t="s">
        <v>1511</v>
      </c>
      <c r="M551" s="13">
        <v>311</v>
      </c>
      <c r="N551" s="14"/>
    </row>
    <row r="552" ht="18.95" customHeight="1" spans="1:14">
      <c r="A552" s="44"/>
      <c r="B552" s="44"/>
      <c r="C552" s="44"/>
      <c r="D552" s="44"/>
      <c r="E552" s="44"/>
      <c r="F552" s="44"/>
      <c r="G552" s="45"/>
      <c r="H552" s="15" t="s">
        <v>1524</v>
      </c>
      <c r="I552" s="33" t="s">
        <v>3175</v>
      </c>
      <c r="J552" s="403" t="s">
        <v>3175</v>
      </c>
      <c r="K552" s="33" t="s">
        <v>1526</v>
      </c>
      <c r="L552" s="13" t="s">
        <v>1511</v>
      </c>
      <c r="M552" s="13">
        <v>143</v>
      </c>
      <c r="N552" s="14"/>
    </row>
    <row r="553" ht="18.95" customHeight="1" spans="1:14">
      <c r="A553" s="44"/>
      <c r="B553" s="44"/>
      <c r="C553" s="44"/>
      <c r="D553" s="44"/>
      <c r="E553" s="44"/>
      <c r="F553" s="44"/>
      <c r="G553" s="45"/>
      <c r="H553" s="15" t="s">
        <v>1530</v>
      </c>
      <c r="I553" s="33" t="s">
        <v>3176</v>
      </c>
      <c r="J553" s="403" t="s">
        <v>3176</v>
      </c>
      <c r="K553" s="33" t="s">
        <v>1532</v>
      </c>
      <c r="L553" s="13" t="s">
        <v>1511</v>
      </c>
      <c r="M553" s="13">
        <v>71</v>
      </c>
      <c r="N553" s="14"/>
    </row>
    <row r="554" ht="18.95" customHeight="1" spans="1:14">
      <c r="A554" s="44"/>
      <c r="B554" s="44"/>
      <c r="C554" s="44"/>
      <c r="D554" s="44"/>
      <c r="E554" s="44"/>
      <c r="F554" s="44"/>
      <c r="G554" s="45"/>
      <c r="H554" s="15" t="s">
        <v>1536</v>
      </c>
      <c r="I554" s="33" t="s">
        <v>3177</v>
      </c>
      <c r="J554" s="403" t="s">
        <v>3177</v>
      </c>
      <c r="K554" s="33" t="s">
        <v>1538</v>
      </c>
      <c r="L554" s="13" t="s">
        <v>1511</v>
      </c>
      <c r="M554" s="13">
        <v>0</v>
      </c>
      <c r="N554" s="14"/>
    </row>
    <row r="555" ht="18.95" customHeight="1" spans="1:14">
      <c r="A555" s="44"/>
      <c r="B555" s="44"/>
      <c r="C555" s="44"/>
      <c r="D555" s="44"/>
      <c r="E555" s="44"/>
      <c r="F555" s="44"/>
      <c r="G555" s="45"/>
      <c r="H555" s="15" t="s">
        <v>3178</v>
      </c>
      <c r="I555" s="33" t="s">
        <v>3179</v>
      </c>
      <c r="J555" s="403" t="s">
        <v>3179</v>
      </c>
      <c r="K555" s="33" t="s">
        <v>3180</v>
      </c>
      <c r="L555" s="13" t="s">
        <v>1511</v>
      </c>
      <c r="M555" s="13">
        <v>0</v>
      </c>
      <c r="N555" s="14"/>
    </row>
    <row r="556" ht="18.95" customHeight="1" spans="1:14">
      <c r="A556" s="44"/>
      <c r="B556" s="44"/>
      <c r="C556" s="44"/>
      <c r="D556" s="44"/>
      <c r="E556" s="44"/>
      <c r="F556" s="44"/>
      <c r="G556" s="45"/>
      <c r="H556" s="15" t="s">
        <v>3181</v>
      </c>
      <c r="I556" s="33" t="s">
        <v>3182</v>
      </c>
      <c r="J556" s="403" t="s">
        <v>3182</v>
      </c>
      <c r="K556" s="33" t="s">
        <v>3183</v>
      </c>
      <c r="L556" s="13" t="s">
        <v>1511</v>
      </c>
      <c r="M556" s="13">
        <v>0</v>
      </c>
      <c r="N556" s="14"/>
    </row>
    <row r="557" ht="18.95" customHeight="1" spans="1:14">
      <c r="A557" s="44"/>
      <c r="B557" s="44"/>
      <c r="C557" s="44"/>
      <c r="D557" s="44"/>
      <c r="E557" s="44"/>
      <c r="F557" s="44"/>
      <c r="G557" s="45"/>
      <c r="H557" s="15" t="s">
        <v>3184</v>
      </c>
      <c r="I557" s="33" t="s">
        <v>3185</v>
      </c>
      <c r="J557" s="403" t="s">
        <v>3185</v>
      </c>
      <c r="K557" s="33" t="s">
        <v>3186</v>
      </c>
      <c r="L557" s="13" t="s">
        <v>1511</v>
      </c>
      <c r="M557" s="13">
        <v>44</v>
      </c>
      <c r="N557" s="14"/>
    </row>
    <row r="558" ht="18.95" customHeight="1" spans="1:14">
      <c r="A558" s="44"/>
      <c r="B558" s="44"/>
      <c r="C558" s="44"/>
      <c r="D558" s="44"/>
      <c r="E558" s="44"/>
      <c r="F558" s="44"/>
      <c r="G558" s="45"/>
      <c r="H558" s="50"/>
      <c r="I558" s="403" t="s">
        <v>3187</v>
      </c>
      <c r="J558" s="403" t="s">
        <v>3188</v>
      </c>
      <c r="K558" s="33" t="s">
        <v>3189</v>
      </c>
      <c r="L558" s="13" t="s">
        <v>1511</v>
      </c>
      <c r="M558" s="13">
        <v>0</v>
      </c>
      <c r="N558" s="14"/>
    </row>
    <row r="559" ht="18.95" customHeight="1" spans="1:14">
      <c r="A559" s="44"/>
      <c r="B559" s="44"/>
      <c r="C559" s="44"/>
      <c r="D559" s="44"/>
      <c r="E559" s="44"/>
      <c r="F559" s="44"/>
      <c r="G559" s="45"/>
      <c r="H559" s="15" t="s">
        <v>3190</v>
      </c>
      <c r="I559" s="33" t="s">
        <v>3187</v>
      </c>
      <c r="J559" s="403" t="s">
        <v>3187</v>
      </c>
      <c r="K559" s="33" t="s">
        <v>3191</v>
      </c>
      <c r="L559" s="13" t="s">
        <v>1511</v>
      </c>
      <c r="M559" s="13">
        <v>53</v>
      </c>
      <c r="N559" s="14"/>
    </row>
    <row r="560" ht="18.95" customHeight="1" spans="1:14">
      <c r="A560" s="44"/>
      <c r="B560" s="44"/>
      <c r="C560" s="44"/>
      <c r="D560" s="44"/>
      <c r="E560" s="44"/>
      <c r="F560" s="44"/>
      <c r="G560" s="45"/>
      <c r="H560" s="15" t="s">
        <v>3192</v>
      </c>
      <c r="I560" s="33" t="s">
        <v>3193</v>
      </c>
      <c r="J560" s="403" t="s">
        <v>3193</v>
      </c>
      <c r="K560" s="33" t="s">
        <v>3194</v>
      </c>
      <c r="L560" s="13" t="s">
        <v>1511</v>
      </c>
      <c r="M560" s="13">
        <v>0</v>
      </c>
      <c r="N560" s="14"/>
    </row>
    <row r="561" ht="18.95" customHeight="1" spans="1:14">
      <c r="A561" s="44"/>
      <c r="B561" s="44"/>
      <c r="C561" s="44"/>
      <c r="D561" s="44"/>
      <c r="E561" s="44"/>
      <c r="F561" s="44"/>
      <c r="G561" s="45"/>
      <c r="H561" s="15" t="s">
        <v>1524</v>
      </c>
      <c r="I561" s="33" t="s">
        <v>3195</v>
      </c>
      <c r="J561" s="403" t="s">
        <v>3195</v>
      </c>
      <c r="K561" s="33" t="s">
        <v>1526</v>
      </c>
      <c r="L561" s="13" t="s">
        <v>1511</v>
      </c>
      <c r="M561" s="13">
        <v>0</v>
      </c>
      <c r="N561" s="14"/>
    </row>
    <row r="562" ht="18.95" customHeight="1" spans="1:14">
      <c r="A562" s="44"/>
      <c r="B562" s="44"/>
      <c r="C562" s="44"/>
      <c r="D562" s="44"/>
      <c r="E562" s="44"/>
      <c r="F562" s="44"/>
      <c r="G562" s="45"/>
      <c r="H562" s="15" t="s">
        <v>1530</v>
      </c>
      <c r="I562" s="33" t="s">
        <v>3196</v>
      </c>
      <c r="J562" s="403" t="s">
        <v>3196</v>
      </c>
      <c r="K562" s="33" t="s">
        <v>1532</v>
      </c>
      <c r="L562" s="13" t="s">
        <v>1511</v>
      </c>
      <c r="M562" s="13">
        <v>0</v>
      </c>
      <c r="N562" s="14"/>
    </row>
    <row r="563" ht="18.95" customHeight="1" spans="1:14">
      <c r="A563" s="44"/>
      <c r="B563" s="44"/>
      <c r="C563" s="44"/>
      <c r="D563" s="44"/>
      <c r="E563" s="44"/>
      <c r="F563" s="44"/>
      <c r="G563" s="45"/>
      <c r="H563" s="15" t="s">
        <v>1536</v>
      </c>
      <c r="I563" s="33" t="s">
        <v>3197</v>
      </c>
      <c r="J563" s="403" t="s">
        <v>3197</v>
      </c>
      <c r="K563" s="33" t="s">
        <v>1538</v>
      </c>
      <c r="L563" s="13" t="s">
        <v>1511</v>
      </c>
      <c r="M563" s="13">
        <v>0</v>
      </c>
      <c r="N563" s="14"/>
    </row>
    <row r="564" ht="18.95" customHeight="1" spans="1:14">
      <c r="A564" s="44"/>
      <c r="B564" s="44"/>
      <c r="C564" s="44"/>
      <c r="D564" s="44"/>
      <c r="E564" s="44"/>
      <c r="F564" s="44"/>
      <c r="G564" s="45"/>
      <c r="H564" s="15" t="s">
        <v>3198</v>
      </c>
      <c r="I564" s="33" t="s">
        <v>3199</v>
      </c>
      <c r="J564" s="403" t="s">
        <v>3199</v>
      </c>
      <c r="K564" s="33" t="s">
        <v>3200</v>
      </c>
      <c r="L564" s="13" t="s">
        <v>1511</v>
      </c>
      <c r="M564" s="13">
        <v>0</v>
      </c>
      <c r="N564" s="14"/>
    </row>
    <row r="565" ht="18.95" customHeight="1" spans="1:14">
      <c r="A565" s="44"/>
      <c r="B565" s="44"/>
      <c r="C565" s="44"/>
      <c r="D565" s="44"/>
      <c r="E565" s="44"/>
      <c r="F565" s="44"/>
      <c r="G565" s="45"/>
      <c r="H565" s="15" t="s">
        <v>3201</v>
      </c>
      <c r="I565" s="33" t="s">
        <v>3202</v>
      </c>
      <c r="J565" s="403" t="s">
        <v>3202</v>
      </c>
      <c r="K565" s="33" t="s">
        <v>3203</v>
      </c>
      <c r="L565" s="13" t="s">
        <v>1511</v>
      </c>
      <c r="M565" s="13">
        <v>0</v>
      </c>
      <c r="N565" s="14"/>
    </row>
    <row r="566" ht="18.95" customHeight="1" spans="1:14">
      <c r="A566" s="44"/>
      <c r="B566" s="44"/>
      <c r="C566" s="44"/>
      <c r="D566" s="44"/>
      <c r="E566" s="44"/>
      <c r="F566" s="44"/>
      <c r="G566" s="45"/>
      <c r="H566" s="15" t="s">
        <v>3204</v>
      </c>
      <c r="I566" s="33" t="s">
        <v>3205</v>
      </c>
      <c r="J566" s="403" t="s">
        <v>3205</v>
      </c>
      <c r="K566" s="33" t="s">
        <v>3206</v>
      </c>
      <c r="L566" s="13" t="s">
        <v>1511</v>
      </c>
      <c r="M566" s="13">
        <v>0</v>
      </c>
      <c r="N566" s="14"/>
    </row>
    <row r="567" ht="18.95" customHeight="1" spans="1:14">
      <c r="A567" s="44"/>
      <c r="B567" s="44"/>
      <c r="C567" s="44"/>
      <c r="D567" s="44"/>
      <c r="E567" s="44"/>
      <c r="F567" s="44"/>
      <c r="G567" s="45"/>
      <c r="H567" s="15" t="s">
        <v>3207</v>
      </c>
      <c r="I567" s="33" t="s">
        <v>3208</v>
      </c>
      <c r="J567" s="403" t="s">
        <v>3208</v>
      </c>
      <c r="K567" s="33" t="s">
        <v>3209</v>
      </c>
      <c r="L567" s="13" t="s">
        <v>1511</v>
      </c>
      <c r="M567" s="13">
        <v>0</v>
      </c>
      <c r="N567" s="14"/>
    </row>
    <row r="568" ht="18.95" customHeight="1" spans="1:14">
      <c r="A568" s="44"/>
      <c r="B568" s="44"/>
      <c r="C568" s="44"/>
      <c r="D568" s="44"/>
      <c r="E568" s="44"/>
      <c r="F568" s="44"/>
      <c r="G568" s="45"/>
      <c r="H568" s="15" t="s">
        <v>3210</v>
      </c>
      <c r="I568" s="33" t="s">
        <v>3211</v>
      </c>
      <c r="J568" s="403" t="s">
        <v>3211</v>
      </c>
      <c r="K568" s="33" t="s">
        <v>3212</v>
      </c>
      <c r="L568" s="13" t="s">
        <v>1511</v>
      </c>
      <c r="M568" s="13">
        <v>0</v>
      </c>
      <c r="N568" s="14"/>
    </row>
    <row r="569" ht="18.95" customHeight="1" spans="1:14">
      <c r="A569" s="44"/>
      <c r="B569" s="44"/>
      <c r="C569" s="44"/>
      <c r="D569" s="44"/>
      <c r="E569" s="44"/>
      <c r="F569" s="44"/>
      <c r="G569" s="45"/>
      <c r="H569" s="15" t="s">
        <v>3213</v>
      </c>
      <c r="I569" s="33" t="s">
        <v>3214</v>
      </c>
      <c r="J569" s="403" t="s">
        <v>3214</v>
      </c>
      <c r="K569" s="33" t="s">
        <v>3215</v>
      </c>
      <c r="L569" s="13" t="s">
        <v>1511</v>
      </c>
      <c r="M569" s="13">
        <v>152</v>
      </c>
      <c r="N569" s="14"/>
    </row>
    <row r="570" ht="18.95" customHeight="1" spans="1:14">
      <c r="A570" s="44"/>
      <c r="B570" s="44"/>
      <c r="C570" s="44"/>
      <c r="D570" s="44"/>
      <c r="E570" s="44"/>
      <c r="F570" s="44"/>
      <c r="G570" s="45"/>
      <c r="H570" s="15" t="s">
        <v>3216</v>
      </c>
      <c r="I570" s="33" t="s">
        <v>3217</v>
      </c>
      <c r="J570" s="403" t="s">
        <v>3217</v>
      </c>
      <c r="K570" s="33" t="s">
        <v>3218</v>
      </c>
      <c r="L570" s="13" t="s">
        <v>1511</v>
      </c>
      <c r="M570" s="13">
        <v>0</v>
      </c>
      <c r="N570" s="14"/>
    </row>
    <row r="571" ht="18.95" customHeight="1" spans="1:14">
      <c r="A571" s="44"/>
      <c r="B571" s="44"/>
      <c r="C571" s="44"/>
      <c r="D571" s="44"/>
      <c r="E571" s="44"/>
      <c r="F571" s="44"/>
      <c r="G571" s="45"/>
      <c r="H571" s="15" t="s">
        <v>3219</v>
      </c>
      <c r="I571" s="33" t="s">
        <v>3220</v>
      </c>
      <c r="J571" s="403" t="s">
        <v>3220</v>
      </c>
      <c r="K571" s="33" t="s">
        <v>3221</v>
      </c>
      <c r="L571" s="13" t="s">
        <v>1511</v>
      </c>
      <c r="M571" s="13">
        <v>0</v>
      </c>
      <c r="N571" s="14"/>
    </row>
    <row r="572" ht="18.95" customHeight="1" spans="1:14">
      <c r="A572" s="44"/>
      <c r="B572" s="44"/>
      <c r="C572" s="44"/>
      <c r="D572" s="44"/>
      <c r="E572" s="44"/>
      <c r="F572" s="44"/>
      <c r="G572" s="45"/>
      <c r="H572" s="15" t="s">
        <v>3222</v>
      </c>
      <c r="I572" s="33" t="s">
        <v>3223</v>
      </c>
      <c r="J572" s="403" t="s">
        <v>3223</v>
      </c>
      <c r="K572" s="33" t="s">
        <v>3215</v>
      </c>
      <c r="L572" s="13" t="s">
        <v>1511</v>
      </c>
      <c r="M572" s="13">
        <v>152</v>
      </c>
      <c r="N572" s="14"/>
    </row>
    <row r="573" ht="18.95" customHeight="1" spans="1:14">
      <c r="A573" s="44"/>
      <c r="B573" s="44"/>
      <c r="C573" s="44"/>
      <c r="D573" s="44"/>
      <c r="E573" s="44"/>
      <c r="F573" s="44"/>
      <c r="G573" s="45"/>
      <c r="H573" s="15" t="s">
        <v>3224</v>
      </c>
      <c r="I573" s="33" t="s">
        <v>3225</v>
      </c>
      <c r="J573" s="403" t="s">
        <v>3225</v>
      </c>
      <c r="K573" s="33" t="s">
        <v>1827</v>
      </c>
      <c r="L573" s="13" t="s">
        <v>1511</v>
      </c>
      <c r="M573" s="13">
        <v>24518</v>
      </c>
      <c r="N573" s="14"/>
    </row>
    <row r="574" ht="18.95" customHeight="1" spans="1:14">
      <c r="A574" s="44"/>
      <c r="B574" s="44"/>
      <c r="C574" s="44"/>
      <c r="D574" s="44"/>
      <c r="E574" s="44"/>
      <c r="F574" s="44"/>
      <c r="G574" s="45"/>
      <c r="H574" s="15" t="s">
        <v>3226</v>
      </c>
      <c r="I574" s="33" t="s">
        <v>3227</v>
      </c>
      <c r="J574" s="403" t="s">
        <v>3227</v>
      </c>
      <c r="K574" s="33" t="s">
        <v>3228</v>
      </c>
      <c r="L574" s="13" t="s">
        <v>1511</v>
      </c>
      <c r="M574" s="13">
        <v>304</v>
      </c>
      <c r="N574" s="14"/>
    </row>
    <row r="575" ht="18.95" customHeight="1" spans="1:14">
      <c r="A575" s="44"/>
      <c r="B575" s="44"/>
      <c r="C575" s="44"/>
      <c r="D575" s="44"/>
      <c r="E575" s="44"/>
      <c r="F575" s="44"/>
      <c r="G575" s="45"/>
      <c r="H575" s="15" t="s">
        <v>1524</v>
      </c>
      <c r="I575" s="33" t="s">
        <v>3229</v>
      </c>
      <c r="J575" s="403" t="s">
        <v>3229</v>
      </c>
      <c r="K575" s="33" t="s">
        <v>1526</v>
      </c>
      <c r="L575" s="13" t="s">
        <v>1511</v>
      </c>
      <c r="M575" s="13">
        <v>123</v>
      </c>
      <c r="N575" s="14"/>
    </row>
    <row r="576" ht="18.95" customHeight="1" spans="1:14">
      <c r="A576" s="44"/>
      <c r="B576" s="44"/>
      <c r="C576" s="44"/>
      <c r="D576" s="44"/>
      <c r="E576" s="44"/>
      <c r="F576" s="44"/>
      <c r="G576" s="45"/>
      <c r="H576" s="15" t="s">
        <v>1530</v>
      </c>
      <c r="I576" s="33" t="s">
        <v>3230</v>
      </c>
      <c r="J576" s="403" t="s">
        <v>3230</v>
      </c>
      <c r="K576" s="33" t="s">
        <v>1532</v>
      </c>
      <c r="L576" s="13" t="s">
        <v>1511</v>
      </c>
      <c r="M576" s="13">
        <v>48</v>
      </c>
      <c r="N576" s="14"/>
    </row>
    <row r="577" ht="18.95" customHeight="1" spans="1:14">
      <c r="A577" s="44"/>
      <c r="B577" s="44"/>
      <c r="C577" s="44"/>
      <c r="D577" s="44"/>
      <c r="E577" s="44"/>
      <c r="F577" s="44"/>
      <c r="G577" s="45"/>
      <c r="H577" s="15" t="s">
        <v>1536</v>
      </c>
      <c r="I577" s="33" t="s">
        <v>3231</v>
      </c>
      <c r="J577" s="403" t="s">
        <v>3231</v>
      </c>
      <c r="K577" s="33" t="s">
        <v>1538</v>
      </c>
      <c r="L577" s="13" t="s">
        <v>1511</v>
      </c>
      <c r="M577" s="13">
        <v>0</v>
      </c>
      <c r="N577" s="14"/>
    </row>
    <row r="578" ht="18.95" customHeight="1" spans="1:14">
      <c r="A578" s="44"/>
      <c r="B578" s="44"/>
      <c r="C578" s="44"/>
      <c r="D578" s="44"/>
      <c r="E578" s="44"/>
      <c r="F578" s="44"/>
      <c r="G578" s="45"/>
      <c r="H578" s="15" t="s">
        <v>3232</v>
      </c>
      <c r="I578" s="33" t="s">
        <v>3233</v>
      </c>
      <c r="J578" s="403" t="s">
        <v>3233</v>
      </c>
      <c r="K578" s="33" t="s">
        <v>3234</v>
      </c>
      <c r="L578" s="13" t="s">
        <v>1511</v>
      </c>
      <c r="M578" s="13">
        <v>0</v>
      </c>
      <c r="N578" s="14"/>
    </row>
    <row r="579" ht="18.95" customHeight="1" spans="1:14">
      <c r="A579" s="44"/>
      <c r="B579" s="44"/>
      <c r="C579" s="44"/>
      <c r="D579" s="44"/>
      <c r="E579" s="44"/>
      <c r="F579" s="44"/>
      <c r="G579" s="45"/>
      <c r="H579" s="15" t="s">
        <v>3235</v>
      </c>
      <c r="I579" s="33" t="s">
        <v>3236</v>
      </c>
      <c r="J579" s="403" t="s">
        <v>3236</v>
      </c>
      <c r="K579" s="33" t="s">
        <v>3237</v>
      </c>
      <c r="L579" s="13" t="s">
        <v>1511</v>
      </c>
      <c r="M579" s="13">
        <v>1</v>
      </c>
      <c r="N579" s="14"/>
    </row>
    <row r="580" ht="18.95" customHeight="1" spans="1:14">
      <c r="A580" s="44"/>
      <c r="B580" s="44"/>
      <c r="C580" s="44"/>
      <c r="D580" s="44"/>
      <c r="E580" s="44"/>
      <c r="F580" s="44"/>
      <c r="G580" s="45"/>
      <c r="H580" s="15" t="s">
        <v>3238</v>
      </c>
      <c r="I580" s="33" t="s">
        <v>3239</v>
      </c>
      <c r="J580" s="403" t="s">
        <v>3239</v>
      </c>
      <c r="K580" s="33" t="s">
        <v>3240</v>
      </c>
      <c r="L580" s="13" t="s">
        <v>1511</v>
      </c>
      <c r="M580" s="13">
        <v>0</v>
      </c>
      <c r="N580" s="14"/>
    </row>
    <row r="581" ht="18.95" customHeight="1" spans="1:14">
      <c r="A581" s="44"/>
      <c r="B581" s="44"/>
      <c r="C581" s="44"/>
      <c r="D581" s="44"/>
      <c r="E581" s="44"/>
      <c r="F581" s="44"/>
      <c r="G581" s="45"/>
      <c r="H581" s="15" t="s">
        <v>3241</v>
      </c>
      <c r="I581" s="33" t="s">
        <v>3242</v>
      </c>
      <c r="J581" s="403" t="s">
        <v>3242</v>
      </c>
      <c r="K581" s="33" t="s">
        <v>3243</v>
      </c>
      <c r="L581" s="13" t="s">
        <v>1511</v>
      </c>
      <c r="M581" s="13">
        <v>6</v>
      </c>
      <c r="N581" s="14"/>
    </row>
    <row r="582" ht="18.95" customHeight="1" spans="1:14">
      <c r="A582" s="44"/>
      <c r="B582" s="44"/>
      <c r="C582" s="44"/>
      <c r="D582" s="44"/>
      <c r="E582" s="44"/>
      <c r="F582" s="44"/>
      <c r="G582" s="45"/>
      <c r="H582" s="15" t="s">
        <v>1828</v>
      </c>
      <c r="I582" s="403" t="s">
        <v>3244</v>
      </c>
      <c r="J582" s="403" t="s">
        <v>3244</v>
      </c>
      <c r="K582" s="33" t="s">
        <v>3245</v>
      </c>
      <c r="L582" s="13" t="s">
        <v>1511</v>
      </c>
      <c r="M582" s="13">
        <v>0</v>
      </c>
      <c r="N582" s="14"/>
    </row>
    <row r="583" ht="18.95" customHeight="1" spans="1:14">
      <c r="A583" s="44"/>
      <c r="B583" s="44"/>
      <c r="C583" s="44"/>
      <c r="D583" s="44"/>
      <c r="E583" s="44"/>
      <c r="F583" s="44"/>
      <c r="G583" s="45"/>
      <c r="H583" s="15" t="s">
        <v>3246</v>
      </c>
      <c r="I583" s="33" t="s">
        <v>3247</v>
      </c>
      <c r="J583" s="403" t="s">
        <v>3247</v>
      </c>
      <c r="K583" s="33" t="s">
        <v>3248</v>
      </c>
      <c r="L583" s="13" t="s">
        <v>1511</v>
      </c>
      <c r="M583" s="13">
        <v>76</v>
      </c>
      <c r="N583" s="14"/>
    </row>
    <row r="584" ht="18.95" customHeight="1" spans="1:14">
      <c r="A584" s="44"/>
      <c r="B584" s="44"/>
      <c r="C584" s="44"/>
      <c r="D584" s="44"/>
      <c r="E584" s="44"/>
      <c r="F584" s="44"/>
      <c r="G584" s="45"/>
      <c r="H584" s="15" t="s">
        <v>3249</v>
      </c>
      <c r="I584" s="33" t="s">
        <v>3250</v>
      </c>
      <c r="J584" s="403" t="s">
        <v>3250</v>
      </c>
      <c r="K584" s="33" t="s">
        <v>3251</v>
      </c>
      <c r="L584" s="13" t="s">
        <v>1511</v>
      </c>
      <c r="M584" s="13">
        <v>0</v>
      </c>
      <c r="N584" s="14"/>
    </row>
    <row r="585" ht="18.95" customHeight="1" spans="1:14">
      <c r="A585" s="44"/>
      <c r="B585" s="44"/>
      <c r="C585" s="44"/>
      <c r="D585" s="44"/>
      <c r="E585" s="44"/>
      <c r="F585" s="44"/>
      <c r="G585" s="45"/>
      <c r="H585" s="15" t="s">
        <v>3252</v>
      </c>
      <c r="I585" s="33" t="s">
        <v>3253</v>
      </c>
      <c r="J585" s="403" t="s">
        <v>3253</v>
      </c>
      <c r="K585" s="33" t="s">
        <v>3254</v>
      </c>
      <c r="L585" s="13" t="s">
        <v>1511</v>
      </c>
      <c r="M585" s="13">
        <v>0</v>
      </c>
      <c r="N585" s="14"/>
    </row>
    <row r="586" ht="18.95" customHeight="1" spans="1:14">
      <c r="A586" s="44"/>
      <c r="B586" s="44"/>
      <c r="C586" s="44"/>
      <c r="D586" s="44"/>
      <c r="E586" s="44"/>
      <c r="F586" s="44"/>
      <c r="G586" s="45"/>
      <c r="H586" s="15" t="s">
        <v>3255</v>
      </c>
      <c r="I586" s="33" t="s">
        <v>3256</v>
      </c>
      <c r="J586" s="403" t="s">
        <v>3256</v>
      </c>
      <c r="K586" s="33" t="s">
        <v>3257</v>
      </c>
      <c r="L586" s="13" t="s">
        <v>1511</v>
      </c>
      <c r="M586" s="13">
        <v>4</v>
      </c>
      <c r="N586" s="14"/>
    </row>
    <row r="587" ht="18.95" customHeight="1" spans="1:14">
      <c r="A587" s="44"/>
      <c r="B587" s="44"/>
      <c r="C587" s="44"/>
      <c r="D587" s="44"/>
      <c r="E587" s="44"/>
      <c r="F587" s="44"/>
      <c r="G587" s="45"/>
      <c r="H587" s="15" t="s">
        <v>3258</v>
      </c>
      <c r="I587" s="33" t="s">
        <v>3259</v>
      </c>
      <c r="J587" s="403" t="s">
        <v>3259</v>
      </c>
      <c r="K587" s="33" t="s">
        <v>3260</v>
      </c>
      <c r="L587" s="13" t="s">
        <v>1511</v>
      </c>
      <c r="M587" s="13">
        <v>46</v>
      </c>
      <c r="N587" s="14"/>
    </row>
    <row r="588" ht="18.95" customHeight="1" spans="1:14">
      <c r="A588" s="44"/>
      <c r="B588" s="44"/>
      <c r="C588" s="44"/>
      <c r="D588" s="44"/>
      <c r="E588" s="44"/>
      <c r="F588" s="44"/>
      <c r="G588" s="45"/>
      <c r="H588" s="15" t="s">
        <v>3261</v>
      </c>
      <c r="I588" s="33" t="s">
        <v>3262</v>
      </c>
      <c r="J588" s="403" t="s">
        <v>3262</v>
      </c>
      <c r="K588" s="33" t="s">
        <v>3263</v>
      </c>
      <c r="L588" s="13" t="s">
        <v>1511</v>
      </c>
      <c r="M588" s="13">
        <v>699</v>
      </c>
      <c r="N588" s="14"/>
    </row>
    <row r="589" ht="18.95" customHeight="1" spans="1:14">
      <c r="A589" s="44"/>
      <c r="B589" s="44"/>
      <c r="C589" s="44"/>
      <c r="D589" s="44"/>
      <c r="E589" s="44"/>
      <c r="F589" s="44"/>
      <c r="G589" s="45"/>
      <c r="H589" s="15" t="s">
        <v>1524</v>
      </c>
      <c r="I589" s="33" t="s">
        <v>3264</v>
      </c>
      <c r="J589" s="403" t="s">
        <v>3264</v>
      </c>
      <c r="K589" s="33" t="s">
        <v>1526</v>
      </c>
      <c r="L589" s="13" t="s">
        <v>1511</v>
      </c>
      <c r="M589" s="13">
        <v>222</v>
      </c>
      <c r="N589" s="14"/>
    </row>
    <row r="590" ht="18.95" customHeight="1" spans="1:14">
      <c r="A590" s="44"/>
      <c r="B590" s="44"/>
      <c r="C590" s="44"/>
      <c r="D590" s="44"/>
      <c r="E590" s="44"/>
      <c r="F590" s="44"/>
      <c r="G590" s="45"/>
      <c r="H590" s="15" t="s">
        <v>1530</v>
      </c>
      <c r="I590" s="33" t="s">
        <v>3265</v>
      </c>
      <c r="J590" s="403" t="s">
        <v>3265</v>
      </c>
      <c r="K590" s="33" t="s">
        <v>1532</v>
      </c>
      <c r="L590" s="13" t="s">
        <v>1511</v>
      </c>
      <c r="M590" s="13">
        <v>246</v>
      </c>
      <c r="N590" s="14"/>
    </row>
    <row r="591" ht="18.95" customHeight="1" spans="1:14">
      <c r="A591" s="44"/>
      <c r="B591" s="44"/>
      <c r="C591" s="44"/>
      <c r="D591" s="44"/>
      <c r="E591" s="44"/>
      <c r="F591" s="44"/>
      <c r="G591" s="45"/>
      <c r="H591" s="15" t="s">
        <v>1536</v>
      </c>
      <c r="I591" s="33" t="s">
        <v>3266</v>
      </c>
      <c r="J591" s="403" t="s">
        <v>3266</v>
      </c>
      <c r="K591" s="33" t="s">
        <v>1538</v>
      </c>
      <c r="L591" s="13" t="s">
        <v>1511</v>
      </c>
      <c r="M591" s="13">
        <v>0</v>
      </c>
      <c r="N591" s="14"/>
    </row>
    <row r="592" ht="18.95" customHeight="1" spans="1:14">
      <c r="A592" s="44"/>
      <c r="B592" s="44"/>
      <c r="C592" s="44"/>
      <c r="D592" s="44"/>
      <c r="E592" s="44"/>
      <c r="F592" s="44"/>
      <c r="G592" s="45"/>
      <c r="H592" s="15" t="s">
        <v>3267</v>
      </c>
      <c r="I592" s="33" t="s">
        <v>3268</v>
      </c>
      <c r="J592" s="403" t="s">
        <v>3268</v>
      </c>
      <c r="K592" s="33" t="s">
        <v>3269</v>
      </c>
      <c r="L592" s="13" t="s">
        <v>1511</v>
      </c>
      <c r="M592" s="13">
        <v>35</v>
      </c>
      <c r="N592" s="14"/>
    </row>
    <row r="593" ht="18.95" customHeight="1" spans="1:14">
      <c r="A593" s="44"/>
      <c r="B593" s="44"/>
      <c r="C593" s="44"/>
      <c r="D593" s="44"/>
      <c r="E593" s="44"/>
      <c r="F593" s="44"/>
      <c r="G593" s="45"/>
      <c r="H593" s="15" t="s">
        <v>3270</v>
      </c>
      <c r="I593" s="33" t="s">
        <v>3271</v>
      </c>
      <c r="J593" s="403" t="s">
        <v>3271</v>
      </c>
      <c r="K593" s="33" t="s">
        <v>3272</v>
      </c>
      <c r="L593" s="13" t="s">
        <v>1511</v>
      </c>
      <c r="M593" s="13">
        <v>179</v>
      </c>
      <c r="N593" s="14"/>
    </row>
    <row r="594" ht="18.95" customHeight="1" spans="1:14">
      <c r="A594" s="44"/>
      <c r="B594" s="44"/>
      <c r="C594" s="44"/>
      <c r="D594" s="44"/>
      <c r="E594" s="44"/>
      <c r="F594" s="44"/>
      <c r="G594" s="45"/>
      <c r="H594" s="15" t="s">
        <v>3273</v>
      </c>
      <c r="I594" s="33" t="s">
        <v>3274</v>
      </c>
      <c r="J594" s="403" t="s">
        <v>3274</v>
      </c>
      <c r="K594" s="33" t="s">
        <v>3275</v>
      </c>
      <c r="L594" s="13" t="s">
        <v>1511</v>
      </c>
      <c r="M594" s="13">
        <v>0</v>
      </c>
      <c r="N594" s="14"/>
    </row>
    <row r="595" ht="18.95" customHeight="1" spans="1:14">
      <c r="A595" s="44"/>
      <c r="B595" s="44"/>
      <c r="C595" s="44"/>
      <c r="D595" s="44"/>
      <c r="E595" s="44"/>
      <c r="F595" s="44"/>
      <c r="G595" s="45"/>
      <c r="H595" s="15" t="s">
        <v>3276</v>
      </c>
      <c r="I595" s="33" t="s">
        <v>3277</v>
      </c>
      <c r="J595" s="403" t="s">
        <v>3277</v>
      </c>
      <c r="K595" s="33" t="s">
        <v>3278</v>
      </c>
      <c r="L595" s="13" t="s">
        <v>1511</v>
      </c>
      <c r="M595" s="13">
        <v>2</v>
      </c>
      <c r="N595" s="14"/>
    </row>
    <row r="596" ht="18.95" customHeight="1" spans="1:14">
      <c r="A596" s="44"/>
      <c r="B596" s="44"/>
      <c r="C596" s="44"/>
      <c r="D596" s="44"/>
      <c r="E596" s="44"/>
      <c r="F596" s="44"/>
      <c r="G596" s="45"/>
      <c r="H596" s="15" t="s">
        <v>3279</v>
      </c>
      <c r="I596" s="33" t="s">
        <v>3280</v>
      </c>
      <c r="J596" s="403" t="s">
        <v>3280</v>
      </c>
      <c r="K596" s="33" t="s">
        <v>3281</v>
      </c>
      <c r="L596" s="13" t="s">
        <v>1511</v>
      </c>
      <c r="M596" s="13">
        <v>2</v>
      </c>
      <c r="N596" s="14"/>
    </row>
    <row r="597" ht="18.95" customHeight="1" spans="1:14">
      <c r="A597" s="44"/>
      <c r="B597" s="44"/>
      <c r="C597" s="44"/>
      <c r="D597" s="44"/>
      <c r="E597" s="44"/>
      <c r="F597" s="44"/>
      <c r="G597" s="45"/>
      <c r="H597" s="15" t="s">
        <v>3282</v>
      </c>
      <c r="I597" s="33" t="s">
        <v>3283</v>
      </c>
      <c r="J597" s="403" t="s">
        <v>3283</v>
      </c>
      <c r="K597" s="33" t="s">
        <v>3284</v>
      </c>
      <c r="L597" s="13" t="s">
        <v>1511</v>
      </c>
      <c r="M597" s="13">
        <v>0</v>
      </c>
      <c r="N597" s="14"/>
    </row>
    <row r="598" ht="18.95" customHeight="1" spans="1:14">
      <c r="A598" s="44"/>
      <c r="B598" s="44"/>
      <c r="C598" s="44"/>
      <c r="D598" s="44"/>
      <c r="E598" s="44"/>
      <c r="F598" s="44"/>
      <c r="G598" s="45"/>
      <c r="H598" s="15" t="s">
        <v>3285</v>
      </c>
      <c r="I598" s="33" t="s">
        <v>3286</v>
      </c>
      <c r="J598" s="403" t="s">
        <v>3286</v>
      </c>
      <c r="K598" s="33" t="s">
        <v>3287</v>
      </c>
      <c r="L598" s="13" t="s">
        <v>1511</v>
      </c>
      <c r="M598" s="13">
        <v>13</v>
      </c>
      <c r="N598" s="14"/>
    </row>
    <row r="599" ht="18.95" customHeight="1" spans="1:14">
      <c r="A599" s="44"/>
      <c r="B599" s="44"/>
      <c r="C599" s="44"/>
      <c r="D599" s="44"/>
      <c r="E599" s="44"/>
      <c r="F599" s="44"/>
      <c r="G599" s="45"/>
      <c r="H599" s="15" t="s">
        <v>3288</v>
      </c>
      <c r="I599" s="33" t="s">
        <v>3289</v>
      </c>
      <c r="J599" s="403" t="s">
        <v>3289</v>
      </c>
      <c r="K599" s="33" t="s">
        <v>3290</v>
      </c>
      <c r="L599" s="13" t="s">
        <v>1511</v>
      </c>
      <c r="M599" s="13">
        <v>4535</v>
      </c>
      <c r="N599" s="14"/>
    </row>
    <row r="600" ht="18.95" customHeight="1" spans="1:14">
      <c r="A600" s="44"/>
      <c r="B600" s="44"/>
      <c r="C600" s="44"/>
      <c r="D600" s="44"/>
      <c r="E600" s="44"/>
      <c r="F600" s="44"/>
      <c r="G600" s="45"/>
      <c r="H600" s="15" t="s">
        <v>3291</v>
      </c>
      <c r="I600" s="33" t="s">
        <v>3292</v>
      </c>
      <c r="J600" s="403" t="s">
        <v>3292</v>
      </c>
      <c r="K600" s="33" t="s">
        <v>3293</v>
      </c>
      <c r="L600" s="13" t="s">
        <v>1511</v>
      </c>
      <c r="M600" s="13">
        <v>1387</v>
      </c>
      <c r="N600" s="14"/>
    </row>
    <row r="601" ht="18.95" customHeight="1" spans="1:14">
      <c r="A601" s="44"/>
      <c r="B601" s="44"/>
      <c r="C601" s="44"/>
      <c r="D601" s="44"/>
      <c r="E601" s="44"/>
      <c r="F601" s="44"/>
      <c r="G601" s="45"/>
      <c r="H601" s="15" t="s">
        <v>3294</v>
      </c>
      <c r="I601" s="33" t="s">
        <v>3295</v>
      </c>
      <c r="J601" s="403" t="s">
        <v>3295</v>
      </c>
      <c r="K601" s="33" t="s">
        <v>3296</v>
      </c>
      <c r="L601" s="13" t="s">
        <v>1511</v>
      </c>
      <c r="M601" s="13">
        <v>0</v>
      </c>
      <c r="N601" s="14"/>
    </row>
    <row r="602" ht="18.95" customHeight="1" spans="1:14">
      <c r="A602" s="44"/>
      <c r="B602" s="44"/>
      <c r="C602" s="44"/>
      <c r="D602" s="44"/>
      <c r="E602" s="44"/>
      <c r="F602" s="44"/>
      <c r="G602" s="45"/>
      <c r="H602" s="15" t="s">
        <v>3297</v>
      </c>
      <c r="I602" s="403" t="s">
        <v>3298</v>
      </c>
      <c r="J602" s="403" t="s">
        <v>3298</v>
      </c>
      <c r="K602" s="33" t="s">
        <v>3299</v>
      </c>
      <c r="L602" s="13" t="s">
        <v>1511</v>
      </c>
      <c r="M602" s="13">
        <v>0</v>
      </c>
      <c r="N602" s="14"/>
    </row>
    <row r="603" ht="18.95" customHeight="1" spans="1:14">
      <c r="A603" s="44"/>
      <c r="B603" s="44"/>
      <c r="C603" s="44"/>
      <c r="D603" s="44"/>
      <c r="E603" s="44"/>
      <c r="F603" s="44"/>
      <c r="G603" s="45"/>
      <c r="H603" s="15" t="s">
        <v>3300</v>
      </c>
      <c r="I603" s="33" t="s">
        <v>3301</v>
      </c>
      <c r="J603" s="403" t="s">
        <v>3301</v>
      </c>
      <c r="K603" s="33" t="s">
        <v>3302</v>
      </c>
      <c r="L603" s="13" t="s">
        <v>1511</v>
      </c>
      <c r="M603" s="13">
        <v>117</v>
      </c>
      <c r="N603" s="14"/>
    </row>
    <row r="604" ht="18.95" customHeight="1" spans="1:14">
      <c r="A604" s="44"/>
      <c r="B604" s="44"/>
      <c r="C604" s="44"/>
      <c r="D604" s="44"/>
      <c r="E604" s="44"/>
      <c r="F604" s="44"/>
      <c r="G604" s="45"/>
      <c r="H604" s="15" t="s">
        <v>3303</v>
      </c>
      <c r="I604" s="33" t="s">
        <v>3304</v>
      </c>
      <c r="J604" s="403" t="s">
        <v>3304</v>
      </c>
      <c r="K604" s="33" t="s">
        <v>3305</v>
      </c>
      <c r="L604" s="13" t="s">
        <v>1511</v>
      </c>
      <c r="M604" s="13">
        <v>0</v>
      </c>
      <c r="N604" s="14"/>
    </row>
    <row r="605" ht="18.95" customHeight="1" spans="1:14">
      <c r="A605" s="44"/>
      <c r="B605" s="44"/>
      <c r="C605" s="44"/>
      <c r="D605" s="44"/>
      <c r="E605" s="44"/>
      <c r="F605" s="44"/>
      <c r="G605" s="45"/>
      <c r="H605" s="15" t="s">
        <v>3306</v>
      </c>
      <c r="I605" s="33" t="s">
        <v>3307</v>
      </c>
      <c r="J605" s="403" t="s">
        <v>3307</v>
      </c>
      <c r="K605" s="33" t="s">
        <v>3308</v>
      </c>
      <c r="L605" s="13" t="s">
        <v>1511</v>
      </c>
      <c r="M605" s="13">
        <v>2966</v>
      </c>
      <c r="N605" s="14"/>
    </row>
    <row r="606" ht="18.95" customHeight="1" spans="1:14">
      <c r="A606" s="44"/>
      <c r="B606" s="44"/>
      <c r="C606" s="44"/>
      <c r="D606" s="44"/>
      <c r="E606" s="44"/>
      <c r="F606" s="44"/>
      <c r="G606" s="45"/>
      <c r="H606" s="15" t="s">
        <v>3309</v>
      </c>
      <c r="I606" s="33" t="s">
        <v>3310</v>
      </c>
      <c r="J606" s="403" t="s">
        <v>3310</v>
      </c>
      <c r="K606" s="33" t="s">
        <v>3311</v>
      </c>
      <c r="L606" s="13" t="s">
        <v>1511</v>
      </c>
      <c r="M606" s="13">
        <v>65</v>
      </c>
      <c r="N606" s="14"/>
    </row>
    <row r="607" ht="18.95" customHeight="1" spans="1:14">
      <c r="A607" s="44"/>
      <c r="B607" s="44"/>
      <c r="C607" s="44"/>
      <c r="D607" s="44"/>
      <c r="E607" s="44"/>
      <c r="F607" s="44"/>
      <c r="G607" s="45"/>
      <c r="H607" s="51" t="s">
        <v>3312</v>
      </c>
      <c r="I607" s="403" t="s">
        <v>3313</v>
      </c>
      <c r="J607" s="403" t="s">
        <v>3314</v>
      </c>
      <c r="K607" s="33" t="s">
        <v>3315</v>
      </c>
      <c r="L607" s="13" t="s">
        <v>1511</v>
      </c>
      <c r="M607" s="13">
        <v>0</v>
      </c>
      <c r="N607" s="14"/>
    </row>
    <row r="608" ht="18.95" customHeight="1" spans="1:14">
      <c r="A608" s="44"/>
      <c r="B608" s="44"/>
      <c r="C608" s="44"/>
      <c r="D608" s="44"/>
      <c r="E608" s="44"/>
      <c r="F608" s="44"/>
      <c r="G608" s="45"/>
      <c r="H608" s="15" t="s">
        <v>3316</v>
      </c>
      <c r="I608" s="33" t="s">
        <v>3317</v>
      </c>
      <c r="J608" s="403" t="s">
        <v>3317</v>
      </c>
      <c r="K608" s="33" t="s">
        <v>3318</v>
      </c>
      <c r="L608" s="13" t="s">
        <v>1511</v>
      </c>
      <c r="M608" s="13">
        <v>6987</v>
      </c>
      <c r="N608" s="14"/>
    </row>
    <row r="609" ht="18.95" customHeight="1" spans="1:14">
      <c r="A609" s="44"/>
      <c r="B609" s="44"/>
      <c r="C609" s="44"/>
      <c r="D609" s="44"/>
      <c r="E609" s="44"/>
      <c r="F609" s="44"/>
      <c r="G609" s="45"/>
      <c r="H609" s="15" t="s">
        <v>3319</v>
      </c>
      <c r="I609" s="33" t="s">
        <v>3320</v>
      </c>
      <c r="J609" s="403" t="s">
        <v>3320</v>
      </c>
      <c r="K609" s="33" t="s">
        <v>3321</v>
      </c>
      <c r="L609" s="13" t="s">
        <v>1511</v>
      </c>
      <c r="M609" s="13">
        <v>1626</v>
      </c>
      <c r="N609" s="14"/>
    </row>
    <row r="610" ht="18.95" customHeight="1" spans="1:14">
      <c r="A610" s="44"/>
      <c r="B610" s="44"/>
      <c r="C610" s="44"/>
      <c r="D610" s="44"/>
      <c r="E610" s="44"/>
      <c r="F610" s="44"/>
      <c r="G610" s="45"/>
      <c r="H610" s="15" t="s">
        <v>3322</v>
      </c>
      <c r="I610" s="33" t="s">
        <v>3323</v>
      </c>
      <c r="J610" s="403" t="s">
        <v>3323</v>
      </c>
      <c r="K610" s="33" t="s">
        <v>3324</v>
      </c>
      <c r="L610" s="13" t="s">
        <v>1511</v>
      </c>
      <c r="M610" s="13">
        <v>5297</v>
      </c>
      <c r="N610" s="14"/>
    </row>
    <row r="611" ht="18.95" customHeight="1" spans="1:14">
      <c r="A611" s="44"/>
      <c r="B611" s="44"/>
      <c r="C611" s="44"/>
      <c r="D611" s="44"/>
      <c r="E611" s="44"/>
      <c r="F611" s="44"/>
      <c r="G611" s="45"/>
      <c r="H611" s="15" t="s">
        <v>3325</v>
      </c>
      <c r="I611" s="33" t="s">
        <v>3326</v>
      </c>
      <c r="J611" s="403" t="s">
        <v>3326</v>
      </c>
      <c r="K611" s="33" t="s">
        <v>3327</v>
      </c>
      <c r="L611" s="13" t="s">
        <v>1511</v>
      </c>
      <c r="M611" s="13">
        <v>0</v>
      </c>
      <c r="N611" s="14"/>
    </row>
    <row r="612" ht="18.95" customHeight="1" spans="1:14">
      <c r="A612" s="44"/>
      <c r="B612" s="44"/>
      <c r="C612" s="44"/>
      <c r="D612" s="44"/>
      <c r="E612" s="44"/>
      <c r="F612" s="44"/>
      <c r="G612" s="45"/>
      <c r="H612" s="15" t="s">
        <v>3328</v>
      </c>
      <c r="I612" s="33" t="s">
        <v>3329</v>
      </c>
      <c r="J612" s="403" t="s">
        <v>3329</v>
      </c>
      <c r="K612" s="33" t="s">
        <v>3330</v>
      </c>
      <c r="L612" s="13" t="s">
        <v>1511</v>
      </c>
      <c r="M612" s="13">
        <v>0</v>
      </c>
      <c r="N612" s="14"/>
    </row>
    <row r="613" ht="18.95" customHeight="1" spans="1:14">
      <c r="A613" s="44"/>
      <c r="B613" s="44"/>
      <c r="C613" s="44"/>
      <c r="D613" s="44"/>
      <c r="E613" s="44"/>
      <c r="F613" s="44"/>
      <c r="G613" s="45"/>
      <c r="H613" s="15" t="s">
        <v>3331</v>
      </c>
      <c r="I613" s="33" t="s">
        <v>3332</v>
      </c>
      <c r="J613" s="403" t="s">
        <v>3332</v>
      </c>
      <c r="K613" s="33" t="s">
        <v>3333</v>
      </c>
      <c r="L613" s="13" t="s">
        <v>1511</v>
      </c>
      <c r="M613" s="13">
        <v>64</v>
      </c>
      <c r="N613" s="14"/>
    </row>
    <row r="614" ht="18.95" customHeight="1" spans="1:14">
      <c r="A614" s="44"/>
      <c r="B614" s="44"/>
      <c r="C614" s="44"/>
      <c r="D614" s="44"/>
      <c r="E614" s="44"/>
      <c r="F614" s="44"/>
      <c r="G614" s="45"/>
      <c r="H614" s="15" t="s">
        <v>3334</v>
      </c>
      <c r="I614" s="33" t="s">
        <v>3335</v>
      </c>
      <c r="J614" s="403" t="s">
        <v>3335</v>
      </c>
      <c r="K614" s="33" t="s">
        <v>3336</v>
      </c>
      <c r="L614" s="13" t="s">
        <v>1511</v>
      </c>
      <c r="M614" s="13">
        <v>0</v>
      </c>
      <c r="N614" s="14"/>
    </row>
    <row r="615" ht="18.95" customHeight="1" spans="1:14">
      <c r="A615" s="44"/>
      <c r="B615" s="44"/>
      <c r="C615" s="44"/>
      <c r="D615" s="44"/>
      <c r="E615" s="44"/>
      <c r="F615" s="44"/>
      <c r="G615" s="45"/>
      <c r="H615" s="15" t="s">
        <v>3337</v>
      </c>
      <c r="I615" s="33" t="s">
        <v>3338</v>
      </c>
      <c r="J615" s="403" t="s">
        <v>3338</v>
      </c>
      <c r="K615" s="33" t="s">
        <v>3339</v>
      </c>
      <c r="L615" s="13" t="s">
        <v>1511</v>
      </c>
      <c r="M615" s="13">
        <v>0</v>
      </c>
      <c r="N615" s="14"/>
    </row>
    <row r="616" ht="18.95" customHeight="1" spans="1:14">
      <c r="A616" s="44"/>
      <c r="B616" s="44"/>
      <c r="C616" s="44"/>
      <c r="D616" s="44"/>
      <c r="E616" s="44"/>
      <c r="F616" s="44"/>
      <c r="G616" s="45"/>
      <c r="H616" s="15" t="s">
        <v>3340</v>
      </c>
      <c r="I616" s="33" t="s">
        <v>3341</v>
      </c>
      <c r="J616" s="403" t="s">
        <v>3341</v>
      </c>
      <c r="K616" s="33" t="s">
        <v>3342</v>
      </c>
      <c r="L616" s="13" t="s">
        <v>1511</v>
      </c>
      <c r="M616" s="13">
        <v>0</v>
      </c>
      <c r="N616" s="14"/>
    </row>
    <row r="617" ht="18.95" customHeight="1" spans="1:14">
      <c r="A617" s="44"/>
      <c r="B617" s="44"/>
      <c r="C617" s="44"/>
      <c r="D617" s="44"/>
      <c r="E617" s="44"/>
      <c r="F617" s="44"/>
      <c r="G617" s="45"/>
      <c r="H617" s="15" t="s">
        <v>3343</v>
      </c>
      <c r="I617" s="33" t="s">
        <v>3344</v>
      </c>
      <c r="J617" s="403" t="s">
        <v>3344</v>
      </c>
      <c r="K617" s="33" t="s">
        <v>3345</v>
      </c>
      <c r="L617" s="13" t="s">
        <v>1511</v>
      </c>
      <c r="M617" s="13">
        <v>0</v>
      </c>
      <c r="N617" s="14"/>
    </row>
    <row r="618" ht="18.95" customHeight="1" spans="1:14">
      <c r="A618" s="44"/>
      <c r="B618" s="44"/>
      <c r="C618" s="44"/>
      <c r="D618" s="44"/>
      <c r="E618" s="44"/>
      <c r="F618" s="44"/>
      <c r="G618" s="45"/>
      <c r="H618" s="15" t="s">
        <v>3346</v>
      </c>
      <c r="I618" s="33" t="s">
        <v>3347</v>
      </c>
      <c r="J618" s="403" t="s">
        <v>3347</v>
      </c>
      <c r="K618" s="33" t="s">
        <v>3348</v>
      </c>
      <c r="L618" s="13" t="s">
        <v>1511</v>
      </c>
      <c r="M618" s="13">
        <v>727</v>
      </c>
      <c r="N618" s="14"/>
    </row>
    <row r="619" ht="18.95" customHeight="1" spans="1:14">
      <c r="A619" s="44"/>
      <c r="B619" s="44"/>
      <c r="C619" s="44"/>
      <c r="D619" s="44"/>
      <c r="E619" s="44"/>
      <c r="F619" s="44"/>
      <c r="G619" s="45"/>
      <c r="H619" s="15" t="s">
        <v>3349</v>
      </c>
      <c r="I619" s="33" t="s">
        <v>3350</v>
      </c>
      <c r="J619" s="403" t="s">
        <v>3350</v>
      </c>
      <c r="K619" s="33" t="s">
        <v>3351</v>
      </c>
      <c r="L619" s="13" t="s">
        <v>1511</v>
      </c>
      <c r="M619" s="13">
        <v>0</v>
      </c>
      <c r="N619" s="14"/>
    </row>
    <row r="620" ht="18.95" customHeight="1" spans="1:14">
      <c r="A620" s="44"/>
      <c r="B620" s="44"/>
      <c r="C620" s="44"/>
      <c r="D620" s="44"/>
      <c r="E620" s="44"/>
      <c r="F620" s="44"/>
      <c r="G620" s="45"/>
      <c r="H620" s="15" t="s">
        <v>3352</v>
      </c>
      <c r="I620" s="33" t="s">
        <v>3353</v>
      </c>
      <c r="J620" s="403" t="s">
        <v>3353</v>
      </c>
      <c r="K620" s="33" t="s">
        <v>3354</v>
      </c>
      <c r="L620" s="13" t="s">
        <v>1511</v>
      </c>
      <c r="M620" s="13">
        <v>10</v>
      </c>
      <c r="N620" s="14"/>
    </row>
    <row r="621" ht="18.95" customHeight="1" spans="1:14">
      <c r="A621" s="44"/>
      <c r="B621" s="44"/>
      <c r="C621" s="44"/>
      <c r="D621" s="44"/>
      <c r="E621" s="44"/>
      <c r="F621" s="44"/>
      <c r="G621" s="45"/>
      <c r="H621" s="15" t="s">
        <v>3355</v>
      </c>
      <c r="I621" s="33" t="s">
        <v>3356</v>
      </c>
      <c r="J621" s="403" t="s">
        <v>3356</v>
      </c>
      <c r="K621" s="33" t="s">
        <v>3357</v>
      </c>
      <c r="L621" s="13" t="s">
        <v>1511</v>
      </c>
      <c r="M621" s="13">
        <v>0</v>
      </c>
      <c r="N621" s="14"/>
    </row>
    <row r="622" ht="18.95" customHeight="1" spans="1:14">
      <c r="A622" s="44"/>
      <c r="B622" s="44"/>
      <c r="C622" s="44"/>
      <c r="D622" s="44"/>
      <c r="E622" s="44"/>
      <c r="F622" s="44"/>
      <c r="G622" s="45"/>
      <c r="H622" s="15" t="s">
        <v>3358</v>
      </c>
      <c r="I622" s="33" t="s">
        <v>3359</v>
      </c>
      <c r="J622" s="403" t="s">
        <v>3359</v>
      </c>
      <c r="K622" s="33" t="s">
        <v>3360</v>
      </c>
      <c r="L622" s="13" t="s">
        <v>1511</v>
      </c>
      <c r="M622" s="13">
        <v>60</v>
      </c>
      <c r="N622" s="14"/>
    </row>
    <row r="623" ht="18.95" customHeight="1" spans="1:14">
      <c r="A623" s="44"/>
      <c r="B623" s="44"/>
      <c r="C623" s="44"/>
      <c r="D623" s="44"/>
      <c r="E623" s="44"/>
      <c r="F623" s="44"/>
      <c r="G623" s="45"/>
      <c r="H623" s="15" t="s">
        <v>3361</v>
      </c>
      <c r="I623" s="33" t="s">
        <v>3362</v>
      </c>
      <c r="J623" s="403" t="s">
        <v>3362</v>
      </c>
      <c r="K623" s="33" t="s">
        <v>3363</v>
      </c>
      <c r="L623" s="13" t="s">
        <v>1511</v>
      </c>
      <c r="M623" s="13">
        <v>210</v>
      </c>
      <c r="N623" s="14"/>
    </row>
    <row r="624" ht="18.95" customHeight="1" spans="1:14">
      <c r="A624" s="44"/>
      <c r="B624" s="44"/>
      <c r="C624" s="44"/>
      <c r="D624" s="44"/>
      <c r="E624" s="44"/>
      <c r="F624" s="44"/>
      <c r="G624" s="45"/>
      <c r="H624" s="15" t="s">
        <v>3364</v>
      </c>
      <c r="I624" s="33" t="s">
        <v>3365</v>
      </c>
      <c r="J624" s="403" t="s">
        <v>3365</v>
      </c>
      <c r="K624" s="33" t="s">
        <v>3366</v>
      </c>
      <c r="L624" s="13" t="s">
        <v>1511</v>
      </c>
      <c r="M624" s="13">
        <v>423</v>
      </c>
      <c r="N624" s="14"/>
    </row>
    <row r="625" ht="18.95" customHeight="1" spans="1:14">
      <c r="A625" s="44"/>
      <c r="B625" s="44"/>
      <c r="C625" s="44"/>
      <c r="D625" s="44"/>
      <c r="E625" s="44"/>
      <c r="F625" s="44"/>
      <c r="G625" s="45"/>
      <c r="H625" s="15" t="s">
        <v>3367</v>
      </c>
      <c r="I625" s="403" t="s">
        <v>3368</v>
      </c>
      <c r="J625" s="403" t="s">
        <v>3368</v>
      </c>
      <c r="K625" s="33" t="s">
        <v>3369</v>
      </c>
      <c r="L625" s="13" t="s">
        <v>1511</v>
      </c>
      <c r="M625" s="13">
        <v>0</v>
      </c>
      <c r="N625" s="14"/>
    </row>
    <row r="626" ht="18.95" customHeight="1" spans="1:14">
      <c r="A626" s="44"/>
      <c r="B626" s="44"/>
      <c r="C626" s="44"/>
      <c r="D626" s="44"/>
      <c r="E626" s="44"/>
      <c r="F626" s="44"/>
      <c r="G626" s="45"/>
      <c r="H626" s="15" t="s">
        <v>3370</v>
      </c>
      <c r="I626" s="33" t="s">
        <v>3371</v>
      </c>
      <c r="J626" s="403" t="s">
        <v>3371</v>
      </c>
      <c r="K626" s="33" t="s">
        <v>3372</v>
      </c>
      <c r="L626" s="13" t="s">
        <v>1511</v>
      </c>
      <c r="M626" s="13">
        <v>0</v>
      </c>
      <c r="N626" s="14"/>
    </row>
    <row r="627" ht="18.95" customHeight="1" spans="1:14">
      <c r="A627" s="44"/>
      <c r="B627" s="44"/>
      <c r="C627" s="44"/>
      <c r="D627" s="44"/>
      <c r="E627" s="44"/>
      <c r="F627" s="44"/>
      <c r="G627" s="45"/>
      <c r="H627" s="15" t="s">
        <v>3373</v>
      </c>
      <c r="I627" s="33" t="s">
        <v>3374</v>
      </c>
      <c r="J627" s="403" t="s">
        <v>3374</v>
      </c>
      <c r="K627" s="33" t="s">
        <v>3375</v>
      </c>
      <c r="L627" s="13" t="s">
        <v>1511</v>
      </c>
      <c r="M627" s="13">
        <v>0</v>
      </c>
      <c r="N627" s="14"/>
    </row>
    <row r="628" ht="18.95" customHeight="1" spans="1:14">
      <c r="A628" s="44"/>
      <c r="B628" s="44"/>
      <c r="C628" s="44"/>
      <c r="D628" s="44"/>
      <c r="E628" s="44"/>
      <c r="F628" s="44"/>
      <c r="G628" s="45"/>
      <c r="H628" s="15" t="s">
        <v>3376</v>
      </c>
      <c r="I628" s="33" t="s">
        <v>3377</v>
      </c>
      <c r="J628" s="403" t="s">
        <v>3377</v>
      </c>
      <c r="K628" s="33" t="s">
        <v>3378</v>
      </c>
      <c r="L628" s="13" t="s">
        <v>1511</v>
      </c>
      <c r="M628" s="13">
        <v>24</v>
      </c>
      <c r="N628" s="14"/>
    </row>
    <row r="629" ht="18.95" customHeight="1" spans="1:14">
      <c r="A629" s="44"/>
      <c r="B629" s="44"/>
      <c r="C629" s="44"/>
      <c r="D629" s="44"/>
      <c r="E629" s="44"/>
      <c r="F629" s="44"/>
      <c r="G629" s="45"/>
      <c r="H629" s="15" t="s">
        <v>3379</v>
      </c>
      <c r="I629" s="33" t="s">
        <v>3380</v>
      </c>
      <c r="J629" s="403" t="s">
        <v>3380</v>
      </c>
      <c r="K629" s="33" t="s">
        <v>3381</v>
      </c>
      <c r="L629" s="13" t="s">
        <v>1511</v>
      </c>
      <c r="M629" s="13">
        <v>0</v>
      </c>
      <c r="N629" s="14"/>
    </row>
    <row r="630" ht="18.95" customHeight="1" spans="1:14">
      <c r="A630" s="44"/>
      <c r="B630" s="44"/>
      <c r="C630" s="44"/>
      <c r="D630" s="44"/>
      <c r="E630" s="44"/>
      <c r="F630" s="44"/>
      <c r="G630" s="45"/>
      <c r="H630" s="15" t="s">
        <v>3382</v>
      </c>
      <c r="I630" s="33" t="s">
        <v>3383</v>
      </c>
      <c r="J630" s="403" t="s">
        <v>3383</v>
      </c>
      <c r="K630" s="52" t="s">
        <v>3384</v>
      </c>
      <c r="L630" s="13" t="s">
        <v>1511</v>
      </c>
      <c r="M630" s="13">
        <v>0</v>
      </c>
      <c r="N630" s="14"/>
    </row>
    <row r="631" ht="18.95" customHeight="1" spans="1:14">
      <c r="A631" s="44"/>
      <c r="B631" s="44"/>
      <c r="C631" s="44"/>
      <c r="D631" s="44"/>
      <c r="E631" s="44"/>
      <c r="F631" s="44"/>
      <c r="G631" s="45"/>
      <c r="H631" s="15" t="s">
        <v>3385</v>
      </c>
      <c r="I631" s="33" t="s">
        <v>3386</v>
      </c>
      <c r="J631" s="403" t="s">
        <v>3386</v>
      </c>
      <c r="K631" s="33" t="s">
        <v>3387</v>
      </c>
      <c r="L631" s="13" t="s">
        <v>1511</v>
      </c>
      <c r="M631" s="13">
        <v>0</v>
      </c>
      <c r="N631" s="14"/>
    </row>
    <row r="632" ht="18.95" customHeight="1" spans="1:14">
      <c r="A632" s="44"/>
      <c r="B632" s="44"/>
      <c r="C632" s="44"/>
      <c r="D632" s="44"/>
      <c r="E632" s="44"/>
      <c r="F632" s="44"/>
      <c r="G632" s="45"/>
      <c r="H632" s="15" t="s">
        <v>3388</v>
      </c>
      <c r="I632" s="33" t="s">
        <v>3389</v>
      </c>
      <c r="J632" s="403" t="s">
        <v>3389</v>
      </c>
      <c r="K632" s="33" t="s">
        <v>3390</v>
      </c>
      <c r="L632" s="13" t="s">
        <v>1511</v>
      </c>
      <c r="M632" s="13">
        <v>1276</v>
      </c>
      <c r="N632" s="14"/>
    </row>
    <row r="633" ht="18.95" customHeight="1" spans="1:14">
      <c r="A633" s="44"/>
      <c r="B633" s="44"/>
      <c r="C633" s="44"/>
      <c r="D633" s="44"/>
      <c r="E633" s="44"/>
      <c r="F633" s="44"/>
      <c r="G633" s="45"/>
      <c r="H633" s="15" t="s">
        <v>3391</v>
      </c>
      <c r="I633" s="403" t="s">
        <v>3392</v>
      </c>
      <c r="J633" s="403" t="s">
        <v>3392</v>
      </c>
      <c r="K633" s="33" t="s">
        <v>3393</v>
      </c>
      <c r="L633" s="13" t="s">
        <v>1511</v>
      </c>
      <c r="M633" s="13">
        <v>45</v>
      </c>
      <c r="N633" s="14"/>
    </row>
    <row r="634" ht="18.95" customHeight="1" spans="1:14">
      <c r="A634" s="44"/>
      <c r="B634" s="44"/>
      <c r="C634" s="44"/>
      <c r="D634" s="44"/>
      <c r="E634" s="44"/>
      <c r="F634" s="44"/>
      <c r="G634" s="45"/>
      <c r="H634" s="15" t="s">
        <v>3394</v>
      </c>
      <c r="I634" s="33" t="s">
        <v>3395</v>
      </c>
      <c r="J634" s="403" t="s">
        <v>3395</v>
      </c>
      <c r="K634" s="33" t="s">
        <v>3396</v>
      </c>
      <c r="L634" s="13" t="s">
        <v>1511</v>
      </c>
      <c r="M634" s="13">
        <v>257</v>
      </c>
      <c r="N634" s="14"/>
    </row>
    <row r="635" ht="18.95" customHeight="1" spans="1:14">
      <c r="A635" s="44"/>
      <c r="B635" s="44"/>
      <c r="C635" s="44"/>
      <c r="D635" s="44"/>
      <c r="E635" s="44"/>
      <c r="F635" s="44"/>
      <c r="G635" s="45"/>
      <c r="H635" s="15" t="s">
        <v>3397</v>
      </c>
      <c r="I635" s="33" t="s">
        <v>3398</v>
      </c>
      <c r="J635" s="403" t="s">
        <v>3398</v>
      </c>
      <c r="K635" s="33" t="s">
        <v>3399</v>
      </c>
      <c r="L635" s="13" t="s">
        <v>1511</v>
      </c>
      <c r="M635" s="13">
        <v>584</v>
      </c>
      <c r="N635" s="14"/>
    </row>
    <row r="636" ht="18.95" customHeight="1" spans="1:14">
      <c r="A636" s="44"/>
      <c r="B636" s="44"/>
      <c r="C636" s="44"/>
      <c r="D636" s="44"/>
      <c r="E636" s="44"/>
      <c r="F636" s="44"/>
      <c r="G636" s="45"/>
      <c r="H636" s="15" t="s">
        <v>3400</v>
      </c>
      <c r="I636" s="33" t="s">
        <v>3401</v>
      </c>
      <c r="J636" s="403" t="s">
        <v>3401</v>
      </c>
      <c r="K636" s="33" t="s">
        <v>3402</v>
      </c>
      <c r="L636" s="13" t="s">
        <v>1511</v>
      </c>
      <c r="M636" s="13">
        <v>0</v>
      </c>
      <c r="N636" s="14"/>
    </row>
    <row r="637" ht="18.95" customHeight="1" spans="1:14">
      <c r="A637" s="44"/>
      <c r="B637" s="44"/>
      <c r="C637" s="44"/>
      <c r="D637" s="44"/>
      <c r="E637" s="44"/>
      <c r="F637" s="44"/>
      <c r="G637" s="45"/>
      <c r="H637" s="15" t="s">
        <v>3403</v>
      </c>
      <c r="I637" s="33" t="s">
        <v>3404</v>
      </c>
      <c r="J637" s="403" t="s">
        <v>3404</v>
      </c>
      <c r="K637" s="33" t="s">
        <v>3405</v>
      </c>
      <c r="L637" s="13" t="s">
        <v>1511</v>
      </c>
      <c r="M637" s="13">
        <v>71</v>
      </c>
      <c r="N637" s="14"/>
    </row>
    <row r="638" ht="18.95" customHeight="1" spans="1:14">
      <c r="A638" s="44"/>
      <c r="B638" s="44"/>
      <c r="C638" s="44"/>
      <c r="D638" s="44"/>
      <c r="E638" s="44"/>
      <c r="F638" s="44"/>
      <c r="G638" s="45"/>
      <c r="H638" s="15" t="s">
        <v>3406</v>
      </c>
      <c r="I638" s="33" t="s">
        <v>3407</v>
      </c>
      <c r="J638" s="403" t="s">
        <v>3407</v>
      </c>
      <c r="K638" s="33" t="s">
        <v>3408</v>
      </c>
      <c r="L638" s="13" t="s">
        <v>1511</v>
      </c>
      <c r="M638" s="13">
        <v>0</v>
      </c>
      <c r="N638" s="14"/>
    </row>
    <row r="639" ht="18.95" customHeight="1" spans="1:14">
      <c r="A639" s="44"/>
      <c r="B639" s="44"/>
      <c r="C639" s="44"/>
      <c r="D639" s="44"/>
      <c r="E639" s="44"/>
      <c r="F639" s="44"/>
      <c r="G639" s="45"/>
      <c r="H639" s="15" t="s">
        <v>3409</v>
      </c>
      <c r="I639" s="403" t="s">
        <v>3410</v>
      </c>
      <c r="J639" s="403" t="s">
        <v>3410</v>
      </c>
      <c r="K639" s="33" t="s">
        <v>3411</v>
      </c>
      <c r="L639" s="13" t="s">
        <v>1511</v>
      </c>
      <c r="M639" s="13">
        <v>319</v>
      </c>
      <c r="N639" s="14"/>
    </row>
    <row r="640" ht="18.95" customHeight="1" spans="1:14">
      <c r="A640" s="44"/>
      <c r="B640" s="44"/>
      <c r="C640" s="44"/>
      <c r="D640" s="44"/>
      <c r="E640" s="44"/>
      <c r="F640" s="44"/>
      <c r="G640" s="45"/>
      <c r="H640" s="15" t="s">
        <v>3412</v>
      </c>
      <c r="I640" s="33" t="s">
        <v>3413</v>
      </c>
      <c r="J640" s="403" t="s">
        <v>3413</v>
      </c>
      <c r="K640" s="33" t="s">
        <v>3414</v>
      </c>
      <c r="L640" s="13" t="s">
        <v>1511</v>
      </c>
      <c r="M640" s="13">
        <v>126</v>
      </c>
      <c r="N640" s="14"/>
    </row>
    <row r="641" ht="18.95" customHeight="1" spans="1:14">
      <c r="A641" s="44"/>
      <c r="B641" s="44"/>
      <c r="C641" s="44"/>
      <c r="D641" s="44"/>
      <c r="E641" s="44"/>
      <c r="F641" s="44"/>
      <c r="G641" s="45"/>
      <c r="H641" s="15" t="s">
        <v>3415</v>
      </c>
      <c r="I641" s="33" t="s">
        <v>3416</v>
      </c>
      <c r="J641" s="403" t="s">
        <v>3416</v>
      </c>
      <c r="K641" s="33" t="s">
        <v>3417</v>
      </c>
      <c r="L641" s="13" t="s">
        <v>1511</v>
      </c>
      <c r="M641" s="13">
        <v>69</v>
      </c>
      <c r="N641" s="14"/>
    </row>
    <row r="642" ht="18.95" customHeight="1" spans="1:14">
      <c r="A642" s="44"/>
      <c r="B642" s="44"/>
      <c r="C642" s="44"/>
      <c r="D642" s="44"/>
      <c r="E642" s="44"/>
      <c r="F642" s="44"/>
      <c r="G642" s="45"/>
      <c r="H642" s="15" t="s">
        <v>3418</v>
      </c>
      <c r="I642" s="33" t="s">
        <v>3419</v>
      </c>
      <c r="J642" s="403" t="s">
        <v>3419</v>
      </c>
      <c r="K642" s="33" t="s">
        <v>3420</v>
      </c>
      <c r="L642" s="13" t="s">
        <v>1511</v>
      </c>
      <c r="M642" s="13">
        <v>48</v>
      </c>
      <c r="N642" s="14"/>
    </row>
    <row r="643" ht="18.95" customHeight="1" spans="1:14">
      <c r="A643" s="44"/>
      <c r="B643" s="44"/>
      <c r="C643" s="44"/>
      <c r="D643" s="44"/>
      <c r="E643" s="44"/>
      <c r="F643" s="44"/>
      <c r="G643" s="45"/>
      <c r="H643" s="15" t="s">
        <v>3421</v>
      </c>
      <c r="I643" s="33" t="s">
        <v>3422</v>
      </c>
      <c r="J643" s="403" t="s">
        <v>3422</v>
      </c>
      <c r="K643" s="33" t="s">
        <v>3423</v>
      </c>
      <c r="L643" s="13" t="s">
        <v>1511</v>
      </c>
      <c r="M643" s="13">
        <v>0</v>
      </c>
      <c r="N643" s="14"/>
    </row>
    <row r="644" ht="18.95" customHeight="1" spans="1:14">
      <c r="A644" s="44"/>
      <c r="B644" s="44"/>
      <c r="C644" s="44"/>
      <c r="D644" s="44"/>
      <c r="E644" s="44"/>
      <c r="F644" s="44"/>
      <c r="G644" s="45"/>
      <c r="H644" s="15" t="s">
        <v>3424</v>
      </c>
      <c r="I644" s="33" t="s">
        <v>3425</v>
      </c>
      <c r="J644" s="403" t="s">
        <v>3425</v>
      </c>
      <c r="K644" s="33" t="s">
        <v>3426</v>
      </c>
      <c r="L644" s="13" t="s">
        <v>1511</v>
      </c>
      <c r="M644" s="13">
        <v>9</v>
      </c>
      <c r="N644" s="14"/>
    </row>
    <row r="645" ht="18.95" customHeight="1" spans="1:14">
      <c r="A645" s="44"/>
      <c r="B645" s="44"/>
      <c r="C645" s="44"/>
      <c r="D645" s="44"/>
      <c r="E645" s="44"/>
      <c r="F645" s="44"/>
      <c r="G645" s="45"/>
      <c r="H645" s="15" t="s">
        <v>3427</v>
      </c>
      <c r="I645" s="33" t="s">
        <v>3428</v>
      </c>
      <c r="J645" s="403" t="s">
        <v>3428</v>
      </c>
      <c r="K645" s="33" t="s">
        <v>3429</v>
      </c>
      <c r="L645" s="13" t="s">
        <v>1511</v>
      </c>
      <c r="M645" s="13">
        <v>0</v>
      </c>
      <c r="N645" s="14"/>
    </row>
    <row r="646" ht="18.95" customHeight="1" spans="1:14">
      <c r="A646" s="44"/>
      <c r="B646" s="44"/>
      <c r="C646" s="44"/>
      <c r="D646" s="44"/>
      <c r="E646" s="44"/>
      <c r="F646" s="44"/>
      <c r="G646" s="45"/>
      <c r="H646" s="15" t="s">
        <v>3430</v>
      </c>
      <c r="I646" s="33" t="s">
        <v>3431</v>
      </c>
      <c r="J646" s="403" t="s">
        <v>3431</v>
      </c>
      <c r="K646" s="33" t="s">
        <v>3432</v>
      </c>
      <c r="L646" s="13" t="s">
        <v>1511</v>
      </c>
      <c r="M646" s="13">
        <v>322</v>
      </c>
      <c r="N646" s="14"/>
    </row>
    <row r="647" ht="18.95" customHeight="1" spans="1:14">
      <c r="A647" s="44"/>
      <c r="B647" s="44"/>
      <c r="C647" s="44"/>
      <c r="D647" s="44"/>
      <c r="E647" s="44"/>
      <c r="F647" s="44"/>
      <c r="G647" s="45"/>
      <c r="H647" s="15" t="s">
        <v>3433</v>
      </c>
      <c r="I647" s="33" t="s">
        <v>3434</v>
      </c>
      <c r="J647" s="403" t="s">
        <v>3434</v>
      </c>
      <c r="K647" s="33" t="s">
        <v>3435</v>
      </c>
      <c r="L647" s="13" t="s">
        <v>1511</v>
      </c>
      <c r="M647" s="13">
        <v>79</v>
      </c>
      <c r="N647" s="14"/>
    </row>
    <row r="648" ht="18.95" customHeight="1" spans="1:14">
      <c r="A648" s="44"/>
      <c r="B648" s="44"/>
      <c r="C648" s="44"/>
      <c r="D648" s="44"/>
      <c r="E648" s="44"/>
      <c r="F648" s="44"/>
      <c r="G648" s="45"/>
      <c r="H648" s="15" t="s">
        <v>3436</v>
      </c>
      <c r="I648" s="33" t="s">
        <v>3437</v>
      </c>
      <c r="J648" s="403" t="s">
        <v>3437</v>
      </c>
      <c r="K648" s="33" t="s">
        <v>3438</v>
      </c>
      <c r="L648" s="13" t="s">
        <v>1511</v>
      </c>
      <c r="M648" s="13">
        <v>232</v>
      </c>
      <c r="N648" s="14"/>
    </row>
    <row r="649" ht="18.95" customHeight="1" spans="1:14">
      <c r="A649" s="44"/>
      <c r="B649" s="44"/>
      <c r="C649" s="44"/>
      <c r="D649" s="44"/>
      <c r="E649" s="44"/>
      <c r="F649" s="44"/>
      <c r="G649" s="45"/>
      <c r="H649" s="15" t="s">
        <v>3439</v>
      </c>
      <c r="I649" s="33" t="s">
        <v>3440</v>
      </c>
      <c r="J649" s="403" t="s">
        <v>3440</v>
      </c>
      <c r="K649" s="33" t="s">
        <v>3441</v>
      </c>
      <c r="L649" s="13" t="s">
        <v>1511</v>
      </c>
      <c r="M649" s="13">
        <v>0</v>
      </c>
      <c r="N649" s="14"/>
    </row>
    <row r="650" ht="18.95" customHeight="1" spans="1:14">
      <c r="A650" s="44"/>
      <c r="B650" s="44"/>
      <c r="C650" s="44"/>
      <c r="D650" s="44"/>
      <c r="E650" s="44"/>
      <c r="F650" s="44"/>
      <c r="G650" s="45"/>
      <c r="H650" s="15" t="s">
        <v>3442</v>
      </c>
      <c r="I650" s="33" t="s">
        <v>3443</v>
      </c>
      <c r="J650" s="403" t="s">
        <v>3443</v>
      </c>
      <c r="K650" s="33" t="s">
        <v>3444</v>
      </c>
      <c r="L650" s="13" t="s">
        <v>1511</v>
      </c>
      <c r="M650" s="13">
        <v>11</v>
      </c>
      <c r="N650" s="14"/>
    </row>
    <row r="651" ht="18.95" customHeight="1" spans="1:14">
      <c r="A651" s="44"/>
      <c r="B651" s="44"/>
      <c r="C651" s="44"/>
      <c r="D651" s="44"/>
      <c r="E651" s="44"/>
      <c r="F651" s="44"/>
      <c r="G651" s="45"/>
      <c r="H651" s="15" t="s">
        <v>3445</v>
      </c>
      <c r="I651" s="33" t="s">
        <v>3446</v>
      </c>
      <c r="J651" s="403" t="s">
        <v>3446</v>
      </c>
      <c r="K651" s="33" t="s">
        <v>3447</v>
      </c>
      <c r="L651" s="13" t="s">
        <v>1511</v>
      </c>
      <c r="M651" s="13">
        <v>0</v>
      </c>
      <c r="N651" s="14"/>
    </row>
    <row r="652" ht="18.95" customHeight="1" spans="1:14">
      <c r="A652" s="44"/>
      <c r="B652" s="44"/>
      <c r="C652" s="44"/>
      <c r="D652" s="44"/>
      <c r="E652" s="44"/>
      <c r="F652" s="44"/>
      <c r="G652" s="45"/>
      <c r="H652" s="15" t="s">
        <v>3448</v>
      </c>
      <c r="I652" s="33" t="s">
        <v>3449</v>
      </c>
      <c r="J652" s="403" t="s">
        <v>3449</v>
      </c>
      <c r="K652" s="33" t="s">
        <v>3450</v>
      </c>
      <c r="L652" s="13" t="s">
        <v>1511</v>
      </c>
      <c r="M652" s="13">
        <v>0</v>
      </c>
      <c r="N652" s="14"/>
    </row>
    <row r="653" ht="18.95" customHeight="1" spans="1:14">
      <c r="A653" s="44"/>
      <c r="B653" s="44"/>
      <c r="C653" s="44"/>
      <c r="D653" s="44"/>
      <c r="E653" s="44"/>
      <c r="F653" s="44"/>
      <c r="G653" s="45"/>
      <c r="H653" s="15" t="s">
        <v>3451</v>
      </c>
      <c r="I653" s="33" t="s">
        <v>3452</v>
      </c>
      <c r="J653" s="403" t="s">
        <v>3452</v>
      </c>
      <c r="K653" s="33" t="s">
        <v>3453</v>
      </c>
      <c r="L653" s="13" t="s">
        <v>1511</v>
      </c>
      <c r="M653" s="13">
        <v>118</v>
      </c>
      <c r="N653" s="14"/>
    </row>
    <row r="654" ht="18.95" customHeight="1" spans="1:14">
      <c r="A654" s="44"/>
      <c r="B654" s="44"/>
      <c r="C654" s="44"/>
      <c r="D654" s="44"/>
      <c r="E654" s="44"/>
      <c r="F654" s="44"/>
      <c r="G654" s="45"/>
      <c r="H654" s="15" t="s">
        <v>1524</v>
      </c>
      <c r="I654" s="33" t="s">
        <v>3454</v>
      </c>
      <c r="J654" s="403" t="s">
        <v>3454</v>
      </c>
      <c r="K654" s="33" t="s">
        <v>1526</v>
      </c>
      <c r="L654" s="13" t="s">
        <v>1511</v>
      </c>
      <c r="M654" s="13">
        <v>98</v>
      </c>
      <c r="N654" s="14"/>
    </row>
    <row r="655" ht="18.95" customHeight="1" spans="1:14">
      <c r="A655" s="44"/>
      <c r="B655" s="44"/>
      <c r="C655" s="44"/>
      <c r="D655" s="44"/>
      <c r="E655" s="44"/>
      <c r="F655" s="44"/>
      <c r="G655" s="45"/>
      <c r="H655" s="15" t="s">
        <v>1530</v>
      </c>
      <c r="I655" s="33" t="s">
        <v>3455</v>
      </c>
      <c r="J655" s="403" t="s">
        <v>3455</v>
      </c>
      <c r="K655" s="33" t="s">
        <v>1532</v>
      </c>
      <c r="L655" s="13" t="s">
        <v>1511</v>
      </c>
      <c r="M655" s="13">
        <v>2</v>
      </c>
      <c r="N655" s="14"/>
    </row>
    <row r="656" ht="18.95" customHeight="1" spans="1:14">
      <c r="A656" s="44"/>
      <c r="B656" s="44"/>
      <c r="C656" s="44"/>
      <c r="D656" s="44"/>
      <c r="E656" s="44"/>
      <c r="F656" s="44"/>
      <c r="G656" s="45"/>
      <c r="H656" s="15" t="s">
        <v>1536</v>
      </c>
      <c r="I656" s="33" t="s">
        <v>3456</v>
      </c>
      <c r="J656" s="403" t="s">
        <v>3456</v>
      </c>
      <c r="K656" s="33" t="s">
        <v>1538</v>
      </c>
      <c r="L656" s="13" t="s">
        <v>1511</v>
      </c>
      <c r="M656" s="13">
        <v>0</v>
      </c>
      <c r="N656" s="14"/>
    </row>
    <row r="657" ht="18.95" customHeight="1" spans="1:14">
      <c r="A657" s="44"/>
      <c r="B657" s="44"/>
      <c r="C657" s="44"/>
      <c r="D657" s="44"/>
      <c r="E657" s="44"/>
      <c r="F657" s="44"/>
      <c r="G657" s="45"/>
      <c r="H657" s="15" t="s">
        <v>3457</v>
      </c>
      <c r="I657" s="403" t="s">
        <v>3458</v>
      </c>
      <c r="J657" s="403" t="s">
        <v>3458</v>
      </c>
      <c r="K657" s="33" t="s">
        <v>3459</v>
      </c>
      <c r="L657" s="13" t="s">
        <v>1511</v>
      </c>
      <c r="M657" s="13">
        <v>3</v>
      </c>
      <c r="N657" s="14"/>
    </row>
    <row r="658" ht="18.95" customHeight="1" spans="1:14">
      <c r="A658" s="44"/>
      <c r="B658" s="44"/>
      <c r="C658" s="44"/>
      <c r="D658" s="44"/>
      <c r="E658" s="44"/>
      <c r="F658" s="44"/>
      <c r="G658" s="45"/>
      <c r="H658" s="15" t="s">
        <v>3460</v>
      </c>
      <c r="I658" s="403" t="s">
        <v>3461</v>
      </c>
      <c r="J658" s="403" t="s">
        <v>3461</v>
      </c>
      <c r="K658" s="33" t="s">
        <v>3462</v>
      </c>
      <c r="L658" s="13" t="s">
        <v>1511</v>
      </c>
      <c r="M658" s="13">
        <v>6</v>
      </c>
      <c r="N658" s="14"/>
    </row>
    <row r="659" ht="18.95" customHeight="1" spans="1:14">
      <c r="A659" s="44"/>
      <c r="B659" s="44"/>
      <c r="C659" s="44"/>
      <c r="D659" s="44"/>
      <c r="E659" s="44"/>
      <c r="F659" s="44"/>
      <c r="G659" s="45"/>
      <c r="H659" s="15" t="s">
        <v>3463</v>
      </c>
      <c r="I659" s="33" t="s">
        <v>3464</v>
      </c>
      <c r="J659" s="403" t="s">
        <v>3464</v>
      </c>
      <c r="K659" s="33" t="s">
        <v>3465</v>
      </c>
      <c r="L659" s="13" t="s">
        <v>1511</v>
      </c>
      <c r="M659" s="13">
        <v>0</v>
      </c>
      <c r="N659" s="14"/>
    </row>
    <row r="660" ht="18.95" customHeight="1" spans="1:14">
      <c r="A660" s="44"/>
      <c r="B660" s="44"/>
      <c r="C660" s="44"/>
      <c r="D660" s="44"/>
      <c r="E660" s="44"/>
      <c r="F660" s="44"/>
      <c r="G660" s="45"/>
      <c r="H660" s="15" t="s">
        <v>3466</v>
      </c>
      <c r="I660" s="33" t="s">
        <v>3467</v>
      </c>
      <c r="J660" s="403" t="s">
        <v>3467</v>
      </c>
      <c r="K660" s="33" t="s">
        <v>3468</v>
      </c>
      <c r="L660" s="13" t="s">
        <v>1511</v>
      </c>
      <c r="M660" s="13">
        <v>9</v>
      </c>
      <c r="N660" s="14"/>
    </row>
    <row r="661" ht="18.95" customHeight="1" spans="1:14">
      <c r="A661" s="44"/>
      <c r="B661" s="44"/>
      <c r="C661" s="44"/>
      <c r="D661" s="44"/>
      <c r="E661" s="44"/>
      <c r="F661" s="44"/>
      <c r="G661" s="45"/>
      <c r="H661" s="52"/>
      <c r="I661" s="403" t="s">
        <v>3469</v>
      </c>
      <c r="J661" s="403" t="s">
        <v>3470</v>
      </c>
      <c r="K661" s="33" t="s">
        <v>3471</v>
      </c>
      <c r="L661" s="13" t="s">
        <v>1511</v>
      </c>
      <c r="M661" s="13">
        <v>4605</v>
      </c>
      <c r="N661" s="14"/>
    </row>
    <row r="662" ht="18.95" customHeight="1" spans="1:14">
      <c r="A662" s="44"/>
      <c r="B662" s="44"/>
      <c r="C662" s="44"/>
      <c r="D662" s="44"/>
      <c r="E662" s="44"/>
      <c r="F662" s="44"/>
      <c r="G662" s="45"/>
      <c r="H662" s="52"/>
      <c r="I662" s="33"/>
      <c r="J662" s="403" t="s">
        <v>3472</v>
      </c>
      <c r="K662" s="33" t="s">
        <v>3473</v>
      </c>
      <c r="L662" s="13" t="s">
        <v>1511</v>
      </c>
      <c r="M662" s="13">
        <v>4605</v>
      </c>
      <c r="N662" s="14"/>
    </row>
    <row r="663" ht="18.95" customHeight="1" spans="1:14">
      <c r="A663" s="44"/>
      <c r="B663" s="44"/>
      <c r="C663" s="44"/>
      <c r="D663" s="44"/>
      <c r="E663" s="44"/>
      <c r="F663" s="44"/>
      <c r="G663" s="45"/>
      <c r="H663" s="52"/>
      <c r="I663" s="33"/>
      <c r="J663" s="403" t="s">
        <v>3474</v>
      </c>
      <c r="K663" s="33" t="s">
        <v>3475</v>
      </c>
      <c r="L663" s="13" t="s">
        <v>1511</v>
      </c>
      <c r="M663" s="13">
        <v>0</v>
      </c>
      <c r="N663" s="14"/>
    </row>
    <row r="664" ht="18.95" customHeight="1" spans="1:14">
      <c r="A664" s="44"/>
      <c r="B664" s="44"/>
      <c r="C664" s="44"/>
      <c r="D664" s="44"/>
      <c r="E664" s="44"/>
      <c r="F664" s="44"/>
      <c r="G664" s="45"/>
      <c r="H664" s="52"/>
      <c r="I664" s="403" t="s">
        <v>3476</v>
      </c>
      <c r="J664" s="403" t="s">
        <v>3477</v>
      </c>
      <c r="K664" s="33" t="s">
        <v>3478</v>
      </c>
      <c r="L664" s="13" t="s">
        <v>1511</v>
      </c>
      <c r="M664" s="13">
        <v>23</v>
      </c>
      <c r="N664" s="14"/>
    </row>
    <row r="665" ht="18.95" customHeight="1" spans="1:14">
      <c r="A665" s="44"/>
      <c r="B665" s="44"/>
      <c r="C665" s="44"/>
      <c r="D665" s="44"/>
      <c r="E665" s="44"/>
      <c r="F665" s="44"/>
      <c r="G665" s="45"/>
      <c r="H665" s="52"/>
      <c r="I665" s="33"/>
      <c r="J665" s="403" t="s">
        <v>3479</v>
      </c>
      <c r="K665" s="33" t="s">
        <v>3480</v>
      </c>
      <c r="L665" s="13" t="s">
        <v>1511</v>
      </c>
      <c r="M665" s="13">
        <v>23</v>
      </c>
      <c r="N665" s="14"/>
    </row>
    <row r="666" ht="18.95" customHeight="1" spans="1:14">
      <c r="A666" s="44"/>
      <c r="B666" s="44"/>
      <c r="C666" s="44"/>
      <c r="D666" s="44"/>
      <c r="E666" s="44"/>
      <c r="F666" s="44"/>
      <c r="G666" s="45"/>
      <c r="H666" s="52"/>
      <c r="I666" s="33"/>
      <c r="J666" s="403" t="s">
        <v>3481</v>
      </c>
      <c r="K666" s="33" t="s">
        <v>3482</v>
      </c>
      <c r="L666" s="13" t="s">
        <v>1511</v>
      </c>
      <c r="M666" s="13">
        <v>0</v>
      </c>
      <c r="N666" s="14"/>
    </row>
    <row r="667" ht="18.95" customHeight="1" spans="1:14">
      <c r="A667" s="44"/>
      <c r="B667" s="44"/>
      <c r="C667" s="44"/>
      <c r="D667" s="44"/>
      <c r="E667" s="44"/>
      <c r="F667" s="44"/>
      <c r="G667" s="45"/>
      <c r="H667" s="15" t="s">
        <v>3483</v>
      </c>
      <c r="I667" s="33" t="s">
        <v>3484</v>
      </c>
      <c r="J667" s="403" t="s">
        <v>3484</v>
      </c>
      <c r="K667" s="33" t="s">
        <v>3485</v>
      </c>
      <c r="L667" s="13" t="s">
        <v>1511</v>
      </c>
      <c r="M667" s="13">
        <v>110</v>
      </c>
      <c r="N667" s="14"/>
    </row>
    <row r="668" ht="18.95" customHeight="1" spans="1:14">
      <c r="A668" s="44"/>
      <c r="B668" s="44"/>
      <c r="C668" s="44"/>
      <c r="D668" s="44"/>
      <c r="E668" s="44"/>
      <c r="F668" s="44"/>
      <c r="G668" s="45"/>
      <c r="H668" s="15" t="s">
        <v>3486</v>
      </c>
      <c r="I668" s="33" t="s">
        <v>3487</v>
      </c>
      <c r="J668" s="403" t="s">
        <v>3487</v>
      </c>
      <c r="K668" s="33" t="s">
        <v>3488</v>
      </c>
      <c r="L668" s="13" t="s">
        <v>1511</v>
      </c>
      <c r="M668" s="13">
        <v>80</v>
      </c>
      <c r="N668" s="14"/>
    </row>
    <row r="669" ht="18.95" customHeight="1" spans="1:14">
      <c r="A669" s="44"/>
      <c r="B669" s="44"/>
      <c r="C669" s="44"/>
      <c r="D669" s="44"/>
      <c r="E669" s="44"/>
      <c r="F669" s="44"/>
      <c r="G669" s="45"/>
      <c r="H669" s="15" t="s">
        <v>3489</v>
      </c>
      <c r="I669" s="33" t="s">
        <v>3490</v>
      </c>
      <c r="J669" s="403" t="s">
        <v>3490</v>
      </c>
      <c r="K669" s="33" t="s">
        <v>3491</v>
      </c>
      <c r="L669" s="13" t="s">
        <v>1511</v>
      </c>
      <c r="M669" s="13">
        <v>30</v>
      </c>
      <c r="N669" s="14"/>
    </row>
    <row r="670" ht="18.95" customHeight="1" spans="1:14">
      <c r="A670" s="44"/>
      <c r="B670" s="44"/>
      <c r="C670" s="44"/>
      <c r="D670" s="44"/>
      <c r="E670" s="44"/>
      <c r="F670" s="44"/>
      <c r="G670" s="45"/>
      <c r="H670" s="15" t="s">
        <v>3492</v>
      </c>
      <c r="I670" s="33" t="s">
        <v>3493</v>
      </c>
      <c r="J670" s="403" t="s">
        <v>3493</v>
      </c>
      <c r="K670" s="33" t="s">
        <v>3494</v>
      </c>
      <c r="L670" s="13" t="s">
        <v>1511</v>
      </c>
      <c r="M670" s="13">
        <v>0</v>
      </c>
      <c r="N670" s="14"/>
    </row>
    <row r="671" ht="18.95" customHeight="1" spans="1:14">
      <c r="A671" s="44"/>
      <c r="B671" s="44"/>
      <c r="C671" s="44"/>
      <c r="D671" s="44"/>
      <c r="E671" s="44"/>
      <c r="F671" s="44"/>
      <c r="G671" s="45"/>
      <c r="H671" s="15" t="s">
        <v>3495</v>
      </c>
      <c r="I671" s="33" t="s">
        <v>3496</v>
      </c>
      <c r="J671" s="403" t="s">
        <v>3496</v>
      </c>
      <c r="K671" s="33" t="s">
        <v>3497</v>
      </c>
      <c r="L671" s="13" t="s">
        <v>1511</v>
      </c>
      <c r="M671" s="13">
        <v>0</v>
      </c>
      <c r="N671" s="14"/>
    </row>
    <row r="672" ht="18.95" customHeight="1" spans="1:14">
      <c r="A672" s="44"/>
      <c r="B672" s="44"/>
      <c r="C672" s="44"/>
      <c r="D672" s="44"/>
      <c r="E672" s="44"/>
      <c r="F672" s="44"/>
      <c r="G672" s="45"/>
      <c r="H672" s="15" t="s">
        <v>3498</v>
      </c>
      <c r="I672" s="33" t="s">
        <v>3499</v>
      </c>
      <c r="J672" s="403" t="s">
        <v>3499</v>
      </c>
      <c r="K672" s="33" t="s">
        <v>3500</v>
      </c>
      <c r="L672" s="13" t="s">
        <v>1511</v>
      </c>
      <c r="M672" s="13">
        <v>64</v>
      </c>
      <c r="N672" s="14"/>
    </row>
    <row r="673" ht="18.95" customHeight="1" spans="1:14">
      <c r="A673" s="44"/>
      <c r="B673" s="44"/>
      <c r="C673" s="44"/>
      <c r="D673" s="44"/>
      <c r="E673" s="44"/>
      <c r="F673" s="44"/>
      <c r="G673" s="45"/>
      <c r="H673" s="15" t="s">
        <v>1524</v>
      </c>
      <c r="I673" s="403" t="s">
        <v>3501</v>
      </c>
      <c r="J673" s="403" t="s">
        <v>3501</v>
      </c>
      <c r="K673" s="33" t="s">
        <v>1526</v>
      </c>
      <c r="L673" s="13" t="s">
        <v>1511</v>
      </c>
      <c r="M673" s="13">
        <v>40</v>
      </c>
      <c r="N673" s="14"/>
    </row>
    <row r="674" ht="18.95" customHeight="1" spans="1:14">
      <c r="A674" s="44"/>
      <c r="B674" s="44"/>
      <c r="C674" s="44"/>
      <c r="D674" s="44"/>
      <c r="E674" s="44"/>
      <c r="F674" s="44"/>
      <c r="G674" s="45"/>
      <c r="H674" s="15" t="s">
        <v>1530</v>
      </c>
      <c r="I674" s="403" t="s">
        <v>3502</v>
      </c>
      <c r="J674" s="403" t="s">
        <v>3502</v>
      </c>
      <c r="K674" s="33" t="s">
        <v>1532</v>
      </c>
      <c r="L674" s="13" t="s">
        <v>1511</v>
      </c>
      <c r="M674" s="13">
        <v>24</v>
      </c>
      <c r="N674" s="14"/>
    </row>
    <row r="675" ht="18.95" customHeight="1" spans="1:14">
      <c r="A675" s="44"/>
      <c r="B675" s="44"/>
      <c r="C675" s="44"/>
      <c r="D675" s="44"/>
      <c r="E675" s="44"/>
      <c r="F675" s="44"/>
      <c r="G675" s="45"/>
      <c r="H675" s="15" t="s">
        <v>1536</v>
      </c>
      <c r="I675" s="33" t="s">
        <v>3503</v>
      </c>
      <c r="J675" s="403" t="s">
        <v>3503</v>
      </c>
      <c r="K675" s="33" t="s">
        <v>1538</v>
      </c>
      <c r="L675" s="13" t="s">
        <v>1511</v>
      </c>
      <c r="M675" s="13">
        <v>0</v>
      </c>
      <c r="N675" s="14"/>
    </row>
    <row r="676" ht="18.95" customHeight="1" spans="1:14">
      <c r="A676" s="44"/>
      <c r="B676" s="44"/>
      <c r="C676" s="44"/>
      <c r="D676" s="44"/>
      <c r="E676" s="44"/>
      <c r="F676" s="44"/>
      <c r="G676" s="45"/>
      <c r="H676" s="15" t="s">
        <v>3504</v>
      </c>
      <c r="I676" s="33" t="s">
        <v>3505</v>
      </c>
      <c r="J676" s="403" t="s">
        <v>3505</v>
      </c>
      <c r="K676" s="53" t="s">
        <v>3506</v>
      </c>
      <c r="L676" s="13" t="s">
        <v>1511</v>
      </c>
      <c r="M676" s="13">
        <v>0</v>
      </c>
      <c r="N676" s="14"/>
    </row>
    <row r="677" ht="18.95" customHeight="1" spans="1:14">
      <c r="A677" s="44"/>
      <c r="B677" s="44"/>
      <c r="C677" s="44"/>
      <c r="D677" s="44"/>
      <c r="E677" s="44"/>
      <c r="F677" s="44"/>
      <c r="G677" s="45"/>
      <c r="H677" s="52"/>
      <c r="I677" s="403" t="s">
        <v>3507</v>
      </c>
      <c r="J677" s="403" t="s">
        <v>3508</v>
      </c>
      <c r="K677" s="53" t="s">
        <v>3509</v>
      </c>
      <c r="L677" s="13" t="s">
        <v>1511</v>
      </c>
      <c r="M677" s="13">
        <v>3898</v>
      </c>
      <c r="N677" s="14"/>
    </row>
    <row r="678" ht="18.95" customHeight="1" spans="1:14">
      <c r="A678" s="44"/>
      <c r="B678" s="44"/>
      <c r="C678" s="44"/>
      <c r="D678" s="44"/>
      <c r="E678" s="44"/>
      <c r="F678" s="44"/>
      <c r="G678" s="45"/>
      <c r="H678" s="52"/>
      <c r="I678" s="33"/>
      <c r="J678" s="403" t="s">
        <v>3510</v>
      </c>
      <c r="K678" s="33" t="s">
        <v>3511</v>
      </c>
      <c r="L678" s="13" t="s">
        <v>1511</v>
      </c>
      <c r="M678" s="13"/>
      <c r="N678" s="14"/>
    </row>
    <row r="679" ht="18.95" customHeight="1" spans="1:14">
      <c r="A679" s="44"/>
      <c r="B679" s="44"/>
      <c r="C679" s="44"/>
      <c r="D679" s="44"/>
      <c r="E679" s="44"/>
      <c r="F679" s="44"/>
      <c r="G679" s="45"/>
      <c r="H679" s="52"/>
      <c r="I679" s="33"/>
      <c r="J679" s="403" t="s">
        <v>3512</v>
      </c>
      <c r="K679" s="33" t="s">
        <v>3513</v>
      </c>
      <c r="L679" s="13" t="s">
        <v>1511</v>
      </c>
      <c r="M679" s="13">
        <v>0</v>
      </c>
      <c r="N679" s="14"/>
    </row>
    <row r="680" ht="18.95" customHeight="1" spans="1:14">
      <c r="A680" s="44"/>
      <c r="B680" s="44"/>
      <c r="C680" s="44"/>
      <c r="D680" s="44"/>
      <c r="E680" s="44"/>
      <c r="F680" s="44"/>
      <c r="G680" s="45"/>
      <c r="H680" s="52"/>
      <c r="I680" s="403" t="s">
        <v>3514</v>
      </c>
      <c r="J680" s="403" t="s">
        <v>3515</v>
      </c>
      <c r="K680" s="33" t="s">
        <v>3516</v>
      </c>
      <c r="L680" s="13" t="s">
        <v>1511</v>
      </c>
      <c r="M680" s="13">
        <v>713</v>
      </c>
      <c r="N680" s="14"/>
    </row>
    <row r="681" ht="18.95" customHeight="1" spans="1:14">
      <c r="A681" s="44"/>
      <c r="B681" s="44"/>
      <c r="C681" s="44"/>
      <c r="D681" s="44"/>
      <c r="E681" s="44"/>
      <c r="F681" s="44"/>
      <c r="G681" s="45"/>
      <c r="H681" s="52"/>
      <c r="I681" s="33"/>
      <c r="J681" s="403" t="s">
        <v>3517</v>
      </c>
      <c r="K681" s="33" t="s">
        <v>3518</v>
      </c>
      <c r="L681" s="13" t="s">
        <v>1511</v>
      </c>
      <c r="M681" s="13">
        <v>218</v>
      </c>
      <c r="N681" s="14"/>
    </row>
    <row r="682" ht="18.95" customHeight="1" spans="1:14">
      <c r="A682" s="44"/>
      <c r="B682" s="44"/>
      <c r="C682" s="44"/>
      <c r="D682" s="44"/>
      <c r="E682" s="44"/>
      <c r="F682" s="44"/>
      <c r="G682" s="45"/>
      <c r="H682" s="52"/>
      <c r="I682" s="33"/>
      <c r="J682" s="403" t="s">
        <v>3519</v>
      </c>
      <c r="K682" s="33" t="s">
        <v>3520</v>
      </c>
      <c r="L682" s="13" t="s">
        <v>1511</v>
      </c>
      <c r="M682" s="13">
        <v>495</v>
      </c>
      <c r="N682" s="14"/>
    </row>
    <row r="683" ht="18.95" customHeight="1" spans="1:14">
      <c r="A683" s="44"/>
      <c r="B683" s="44"/>
      <c r="C683" s="44"/>
      <c r="D683" s="44"/>
      <c r="E683" s="44"/>
      <c r="F683" s="44"/>
      <c r="G683" s="45"/>
      <c r="H683" s="15" t="s">
        <v>3521</v>
      </c>
      <c r="I683" s="403" t="s">
        <v>3522</v>
      </c>
      <c r="J683" s="403" t="s">
        <v>3523</v>
      </c>
      <c r="K683" s="53" t="s">
        <v>3524</v>
      </c>
      <c r="L683" s="13" t="s">
        <v>1511</v>
      </c>
      <c r="M683" s="13"/>
      <c r="N683" s="14"/>
    </row>
    <row r="684" ht="18.95" customHeight="1" spans="1:14">
      <c r="A684" s="44"/>
      <c r="B684" s="44"/>
      <c r="C684" s="44"/>
      <c r="D684" s="44"/>
      <c r="E684" s="44"/>
      <c r="F684" s="44"/>
      <c r="G684" s="45"/>
      <c r="H684" s="15" t="s">
        <v>3525</v>
      </c>
      <c r="I684" s="403" t="s">
        <v>3526</v>
      </c>
      <c r="J684" s="403" t="s">
        <v>3469</v>
      </c>
      <c r="K684" s="33" t="s">
        <v>3527</v>
      </c>
      <c r="L684" s="13" t="s">
        <v>1511</v>
      </c>
      <c r="M684" s="13"/>
      <c r="N684" s="14"/>
    </row>
    <row r="685" ht="18.95" customHeight="1" spans="1:14">
      <c r="A685" s="44"/>
      <c r="B685" s="44"/>
      <c r="C685" s="44"/>
      <c r="D685" s="44"/>
      <c r="E685" s="44"/>
      <c r="F685" s="44"/>
      <c r="G685" s="45"/>
      <c r="H685" s="15" t="s">
        <v>3528</v>
      </c>
      <c r="I685" s="403" t="s">
        <v>3529</v>
      </c>
      <c r="J685" s="403" t="s">
        <v>3530</v>
      </c>
      <c r="K685" s="33" t="s">
        <v>3511</v>
      </c>
      <c r="L685" s="13" t="s">
        <v>1511</v>
      </c>
      <c r="M685" s="13"/>
      <c r="N685" s="14"/>
    </row>
    <row r="686" ht="18.95" customHeight="1" spans="1:14">
      <c r="A686" s="44"/>
      <c r="B686" s="44"/>
      <c r="C686" s="44"/>
      <c r="D686" s="44"/>
      <c r="E686" s="44"/>
      <c r="F686" s="44"/>
      <c r="G686" s="45"/>
      <c r="H686" s="15" t="s">
        <v>3531</v>
      </c>
      <c r="I686" s="403" t="s">
        <v>3532</v>
      </c>
      <c r="J686" s="403" t="s">
        <v>3533</v>
      </c>
      <c r="K686" s="53" t="s">
        <v>3534</v>
      </c>
      <c r="L686" s="13" t="s">
        <v>1511</v>
      </c>
      <c r="M686" s="13"/>
      <c r="N686" s="14"/>
    </row>
    <row r="687" ht="18.95" customHeight="1" spans="1:14">
      <c r="A687" s="44"/>
      <c r="B687" s="44"/>
      <c r="C687" s="44"/>
      <c r="D687" s="44"/>
      <c r="E687" s="44"/>
      <c r="F687" s="44"/>
      <c r="G687" s="45"/>
      <c r="H687" s="15" t="s">
        <v>3535</v>
      </c>
      <c r="I687" s="403" t="s">
        <v>3536</v>
      </c>
      <c r="J687" s="403" t="s">
        <v>3537</v>
      </c>
      <c r="K687" s="33" t="s">
        <v>3538</v>
      </c>
      <c r="L687" s="13" t="s">
        <v>1511</v>
      </c>
      <c r="M687" s="13"/>
      <c r="N687" s="14"/>
    </row>
    <row r="688" ht="18.95" customHeight="1" spans="1:14">
      <c r="A688" s="44"/>
      <c r="B688" s="44"/>
      <c r="C688" s="44"/>
      <c r="D688" s="44"/>
      <c r="E688" s="44"/>
      <c r="F688" s="44"/>
      <c r="G688" s="45"/>
      <c r="H688" s="15" t="s">
        <v>3539</v>
      </c>
      <c r="I688" s="403" t="s">
        <v>3540</v>
      </c>
      <c r="J688" s="403" t="s">
        <v>3541</v>
      </c>
      <c r="K688" s="33" t="s">
        <v>3542</v>
      </c>
      <c r="L688" s="13" t="s">
        <v>1511</v>
      </c>
      <c r="M688" s="13"/>
      <c r="N688" s="14"/>
    </row>
    <row r="689" ht="18.95" customHeight="1" spans="1:14">
      <c r="A689" s="44"/>
      <c r="B689" s="44"/>
      <c r="C689" s="44"/>
      <c r="D689" s="44"/>
      <c r="E689" s="44"/>
      <c r="F689" s="44"/>
      <c r="G689" s="45"/>
      <c r="H689" s="15" t="s">
        <v>3543</v>
      </c>
      <c r="I689" s="403" t="s">
        <v>3544</v>
      </c>
      <c r="J689" s="403" t="s">
        <v>3545</v>
      </c>
      <c r="K689" s="53" t="s">
        <v>3546</v>
      </c>
      <c r="L689" s="13" t="s">
        <v>1511</v>
      </c>
      <c r="M689" s="13"/>
      <c r="N689" s="14"/>
    </row>
    <row r="690" ht="18.95" customHeight="1" spans="1:14">
      <c r="A690" s="44"/>
      <c r="B690" s="44"/>
      <c r="C690" s="44"/>
      <c r="D690" s="44"/>
      <c r="E690" s="44"/>
      <c r="F690" s="44"/>
      <c r="G690" s="45"/>
      <c r="H690" s="15" t="s">
        <v>3547</v>
      </c>
      <c r="I690" s="403" t="s">
        <v>3548</v>
      </c>
      <c r="J690" s="403" t="s">
        <v>3549</v>
      </c>
      <c r="K690" s="33" t="s">
        <v>3550</v>
      </c>
      <c r="L690" s="13" t="s">
        <v>1511</v>
      </c>
      <c r="M690" s="13"/>
      <c r="N690" s="14"/>
    </row>
    <row r="691" ht="18.95" customHeight="1" spans="1:14">
      <c r="A691" s="44"/>
      <c r="B691" s="44"/>
      <c r="C691" s="44"/>
      <c r="D691" s="44"/>
      <c r="E691" s="44"/>
      <c r="F691" s="44"/>
      <c r="G691" s="45"/>
      <c r="H691" s="15" t="s">
        <v>3551</v>
      </c>
      <c r="I691" s="403" t="s">
        <v>3552</v>
      </c>
      <c r="J691" s="403" t="s">
        <v>3553</v>
      </c>
      <c r="K691" s="33" t="s">
        <v>3554</v>
      </c>
      <c r="L691" s="13" t="s">
        <v>1511</v>
      </c>
      <c r="M691" s="13"/>
      <c r="N691" s="14"/>
    </row>
    <row r="692" ht="18.95" customHeight="1" spans="1:14">
      <c r="A692" s="44"/>
      <c r="B692" s="44"/>
      <c r="C692" s="44"/>
      <c r="D692" s="44"/>
      <c r="E692" s="44"/>
      <c r="F692" s="44"/>
      <c r="G692" s="45"/>
      <c r="H692" s="15" t="s">
        <v>3555</v>
      </c>
      <c r="I692" s="33" t="s">
        <v>3556</v>
      </c>
      <c r="J692" s="403" t="s">
        <v>3556</v>
      </c>
      <c r="K692" s="33" t="s">
        <v>3557</v>
      </c>
      <c r="L692" s="13" t="s">
        <v>1511</v>
      </c>
      <c r="M692" s="13">
        <v>0</v>
      </c>
      <c r="N692" s="14"/>
    </row>
    <row r="693" ht="18.95" customHeight="1" spans="1:14">
      <c r="A693" s="44"/>
      <c r="B693" s="44"/>
      <c r="C693" s="44"/>
      <c r="D693" s="44"/>
      <c r="E693" s="44"/>
      <c r="F693" s="44"/>
      <c r="G693" s="45"/>
      <c r="H693" s="15" t="s">
        <v>3558</v>
      </c>
      <c r="I693" s="33" t="s">
        <v>3559</v>
      </c>
      <c r="J693" s="403" t="s">
        <v>3559</v>
      </c>
      <c r="K693" s="33" t="s">
        <v>3560</v>
      </c>
      <c r="L693" s="13" t="s">
        <v>1511</v>
      </c>
      <c r="M693" s="13">
        <v>0</v>
      </c>
      <c r="N693" s="14"/>
    </row>
    <row r="694" ht="18.95" customHeight="1" spans="1:14">
      <c r="A694" s="44"/>
      <c r="B694" s="44"/>
      <c r="C694" s="44"/>
      <c r="D694" s="44"/>
      <c r="E694" s="44"/>
      <c r="F694" s="44"/>
      <c r="G694" s="45"/>
      <c r="H694" s="15" t="s">
        <v>3561</v>
      </c>
      <c r="I694" s="33" t="s">
        <v>3562</v>
      </c>
      <c r="J694" s="403" t="s">
        <v>3562</v>
      </c>
      <c r="K694" s="33" t="s">
        <v>3563</v>
      </c>
      <c r="L694" s="13" t="s">
        <v>1511</v>
      </c>
      <c r="M694" s="13">
        <v>0</v>
      </c>
      <c r="N694" s="14"/>
    </row>
    <row r="695" ht="18.95" customHeight="1" spans="1:14">
      <c r="A695" s="44"/>
      <c r="B695" s="44"/>
      <c r="C695" s="44"/>
      <c r="D695" s="44"/>
      <c r="E695" s="44"/>
      <c r="F695" s="44"/>
      <c r="G695" s="45"/>
      <c r="H695" s="15" t="s">
        <v>3564</v>
      </c>
      <c r="I695" s="403" t="s">
        <v>3565</v>
      </c>
      <c r="J695" s="403" t="s">
        <v>3566</v>
      </c>
      <c r="K695" s="33" t="s">
        <v>3567</v>
      </c>
      <c r="L695" s="13" t="s">
        <v>1511</v>
      </c>
      <c r="M695" s="13"/>
      <c r="N695" s="14"/>
    </row>
    <row r="696" ht="18.95" customHeight="1" spans="1:14">
      <c r="A696" s="44"/>
      <c r="B696" s="44"/>
      <c r="C696" s="44"/>
      <c r="D696" s="44"/>
      <c r="E696" s="44"/>
      <c r="F696" s="44"/>
      <c r="G696" s="45"/>
      <c r="H696" s="15" t="s">
        <v>3568</v>
      </c>
      <c r="I696" s="403" t="s">
        <v>3569</v>
      </c>
      <c r="J696" s="403" t="s">
        <v>3570</v>
      </c>
      <c r="K696" s="33" t="s">
        <v>3571</v>
      </c>
      <c r="L696" s="13" t="s">
        <v>1511</v>
      </c>
      <c r="M696" s="13"/>
      <c r="N696" s="14"/>
    </row>
    <row r="697" ht="18.95" customHeight="1" spans="1:14">
      <c r="A697" s="44"/>
      <c r="B697" s="44"/>
      <c r="C697" s="44"/>
      <c r="D697" s="44"/>
      <c r="E697" s="44"/>
      <c r="F697" s="44"/>
      <c r="G697" s="45"/>
      <c r="H697" s="15" t="s">
        <v>3572</v>
      </c>
      <c r="I697" s="403" t="s">
        <v>3573</v>
      </c>
      <c r="J697" s="403" t="s">
        <v>3574</v>
      </c>
      <c r="K697" s="33" t="s">
        <v>3575</v>
      </c>
      <c r="L697" s="13" t="s">
        <v>1511</v>
      </c>
      <c r="M697" s="13"/>
      <c r="N697" s="14"/>
    </row>
    <row r="698" ht="18.95" customHeight="1" spans="1:14">
      <c r="A698" s="44"/>
      <c r="B698" s="44"/>
      <c r="C698" s="44"/>
      <c r="D698" s="44"/>
      <c r="E698" s="44"/>
      <c r="F698" s="44"/>
      <c r="G698" s="45"/>
      <c r="H698" s="15" t="s">
        <v>3576</v>
      </c>
      <c r="I698" s="33" t="s">
        <v>3313</v>
      </c>
      <c r="J698" s="403" t="s">
        <v>3313</v>
      </c>
      <c r="K698" s="33" t="s">
        <v>3577</v>
      </c>
      <c r="L698" s="13" t="s">
        <v>1511</v>
      </c>
      <c r="M698" s="13">
        <v>11</v>
      </c>
      <c r="N698" s="14"/>
    </row>
    <row r="699" ht="18.95" customHeight="1" spans="1:14">
      <c r="A699" s="44"/>
      <c r="B699" s="44"/>
      <c r="C699" s="44"/>
      <c r="D699" s="44"/>
      <c r="E699" s="44"/>
      <c r="F699" s="44"/>
      <c r="G699" s="45"/>
      <c r="H699" s="15" t="s">
        <v>3578</v>
      </c>
      <c r="I699" s="403" t="s">
        <v>3579</v>
      </c>
      <c r="J699" s="403" t="s">
        <v>3580</v>
      </c>
      <c r="K699" s="33" t="s">
        <v>3577</v>
      </c>
      <c r="L699" s="13" t="s">
        <v>1511</v>
      </c>
      <c r="M699" s="13">
        <v>11</v>
      </c>
      <c r="N699" s="14"/>
    </row>
    <row r="700" ht="18.95" customHeight="1" spans="1:14">
      <c r="A700" s="44"/>
      <c r="B700" s="44"/>
      <c r="C700" s="44"/>
      <c r="D700" s="44"/>
      <c r="E700" s="44"/>
      <c r="F700" s="44"/>
      <c r="G700" s="45"/>
      <c r="H700" s="15" t="s">
        <v>3581</v>
      </c>
      <c r="I700" s="33" t="s">
        <v>3582</v>
      </c>
      <c r="J700" s="403" t="s">
        <v>3582</v>
      </c>
      <c r="K700" s="33" t="s">
        <v>1833</v>
      </c>
      <c r="L700" s="13" t="s">
        <v>1511</v>
      </c>
      <c r="M700" s="13">
        <v>18697</v>
      </c>
      <c r="N700" s="14"/>
    </row>
    <row r="701" ht="18.95" customHeight="1" spans="1:14">
      <c r="A701" s="44"/>
      <c r="B701" s="44"/>
      <c r="C701" s="44"/>
      <c r="D701" s="44"/>
      <c r="E701" s="44"/>
      <c r="F701" s="44"/>
      <c r="G701" s="45"/>
      <c r="H701" s="15" t="s">
        <v>3583</v>
      </c>
      <c r="I701" s="33" t="s">
        <v>3584</v>
      </c>
      <c r="J701" s="403" t="s">
        <v>3584</v>
      </c>
      <c r="K701" s="33" t="s">
        <v>3585</v>
      </c>
      <c r="L701" s="13" t="s">
        <v>1511</v>
      </c>
      <c r="M701" s="13">
        <v>420</v>
      </c>
      <c r="N701" s="14"/>
    </row>
    <row r="702" ht="18.95" customHeight="1" spans="1:14">
      <c r="A702" s="44"/>
      <c r="B702" s="44"/>
      <c r="C702" s="44"/>
      <c r="D702" s="44"/>
      <c r="E702" s="44"/>
      <c r="F702" s="44"/>
      <c r="G702" s="45"/>
      <c r="H702" s="15" t="s">
        <v>1524</v>
      </c>
      <c r="I702" s="33" t="s">
        <v>3586</v>
      </c>
      <c r="J702" s="403" t="s">
        <v>3586</v>
      </c>
      <c r="K702" s="33" t="s">
        <v>1526</v>
      </c>
      <c r="L702" s="13" t="s">
        <v>1511</v>
      </c>
      <c r="M702" s="13">
        <v>177</v>
      </c>
      <c r="N702" s="14"/>
    </row>
    <row r="703" ht="18.95" customHeight="1" spans="1:14">
      <c r="A703" s="44"/>
      <c r="B703" s="44"/>
      <c r="C703" s="44"/>
      <c r="D703" s="44"/>
      <c r="E703" s="44"/>
      <c r="F703" s="44"/>
      <c r="G703" s="45"/>
      <c r="H703" s="15" t="s">
        <v>1530</v>
      </c>
      <c r="I703" s="33" t="s">
        <v>3587</v>
      </c>
      <c r="J703" s="403" t="s">
        <v>3587</v>
      </c>
      <c r="K703" s="33" t="s">
        <v>1532</v>
      </c>
      <c r="L703" s="13" t="s">
        <v>1511</v>
      </c>
      <c r="M703" s="13">
        <v>243</v>
      </c>
      <c r="N703" s="14"/>
    </row>
    <row r="704" ht="18.95" customHeight="1" spans="1:14">
      <c r="A704" s="44"/>
      <c r="B704" s="44"/>
      <c r="C704" s="44"/>
      <c r="D704" s="44"/>
      <c r="E704" s="44"/>
      <c r="F704" s="44"/>
      <c r="G704" s="45"/>
      <c r="H704" s="15" t="s">
        <v>1536</v>
      </c>
      <c r="I704" s="33" t="s">
        <v>3588</v>
      </c>
      <c r="J704" s="403" t="s">
        <v>3588</v>
      </c>
      <c r="K704" s="33" t="s">
        <v>1538</v>
      </c>
      <c r="L704" s="13" t="s">
        <v>1511</v>
      </c>
      <c r="M704" s="13">
        <v>0</v>
      </c>
      <c r="N704" s="14"/>
    </row>
    <row r="705" ht="18.95" customHeight="1" spans="1:14">
      <c r="A705" s="44"/>
      <c r="B705" s="44"/>
      <c r="C705" s="44"/>
      <c r="D705" s="44"/>
      <c r="E705" s="44"/>
      <c r="F705" s="44"/>
      <c r="G705" s="45"/>
      <c r="H705" s="15" t="s">
        <v>3589</v>
      </c>
      <c r="I705" s="33" t="s">
        <v>3590</v>
      </c>
      <c r="J705" s="403" t="s">
        <v>3590</v>
      </c>
      <c r="K705" s="33" t="s">
        <v>3591</v>
      </c>
      <c r="L705" s="13" t="s">
        <v>1511</v>
      </c>
      <c r="M705" s="13">
        <v>0</v>
      </c>
      <c r="N705" s="14"/>
    </row>
    <row r="706" ht="18.95" customHeight="1" spans="1:14">
      <c r="A706" s="44"/>
      <c r="B706" s="44"/>
      <c r="C706" s="44"/>
      <c r="D706" s="44"/>
      <c r="E706" s="44"/>
      <c r="F706" s="44"/>
      <c r="G706" s="45"/>
      <c r="H706" s="15" t="s">
        <v>3592</v>
      </c>
      <c r="I706" s="33" t="s">
        <v>3593</v>
      </c>
      <c r="J706" s="403" t="s">
        <v>3593</v>
      </c>
      <c r="K706" s="33" t="s">
        <v>3594</v>
      </c>
      <c r="L706" s="13" t="s">
        <v>1511</v>
      </c>
      <c r="M706" s="13">
        <v>592</v>
      </c>
      <c r="N706" s="14"/>
    </row>
    <row r="707" ht="18.95" customHeight="1" spans="1:14">
      <c r="A707" s="44"/>
      <c r="B707" s="44"/>
      <c r="C707" s="44"/>
      <c r="D707" s="44"/>
      <c r="E707" s="44"/>
      <c r="F707" s="44"/>
      <c r="G707" s="45"/>
      <c r="H707" s="15" t="s">
        <v>3595</v>
      </c>
      <c r="I707" s="33" t="s">
        <v>3596</v>
      </c>
      <c r="J707" s="403" t="s">
        <v>3596</v>
      </c>
      <c r="K707" s="33" t="s">
        <v>3597</v>
      </c>
      <c r="L707" s="13" t="s">
        <v>1511</v>
      </c>
      <c r="M707" s="13">
        <v>547</v>
      </c>
      <c r="N707" s="14"/>
    </row>
    <row r="708" ht="18.95" customHeight="1" spans="1:14">
      <c r="A708" s="44"/>
      <c r="B708" s="44"/>
      <c r="C708" s="44"/>
      <c r="D708" s="44"/>
      <c r="E708" s="44"/>
      <c r="F708" s="44"/>
      <c r="G708" s="45"/>
      <c r="H708" s="15" t="s">
        <v>3598</v>
      </c>
      <c r="I708" s="33" t="s">
        <v>3599</v>
      </c>
      <c r="J708" s="403" t="s">
        <v>3599</v>
      </c>
      <c r="K708" s="33" t="s">
        <v>3600</v>
      </c>
      <c r="L708" s="13" t="s">
        <v>1511</v>
      </c>
      <c r="M708" s="13">
        <v>5</v>
      </c>
      <c r="N708" s="14"/>
    </row>
    <row r="709" ht="18.95" customHeight="1" spans="1:14">
      <c r="A709" s="44"/>
      <c r="B709" s="44"/>
      <c r="C709" s="44"/>
      <c r="D709" s="44"/>
      <c r="E709" s="44"/>
      <c r="F709" s="44"/>
      <c r="G709" s="45"/>
      <c r="H709" s="15" t="s">
        <v>3601</v>
      </c>
      <c r="I709" s="33" t="s">
        <v>3602</v>
      </c>
      <c r="J709" s="403" t="s">
        <v>3602</v>
      </c>
      <c r="K709" s="33" t="s">
        <v>3603</v>
      </c>
      <c r="L709" s="13" t="s">
        <v>1511</v>
      </c>
      <c r="M709" s="13">
        <v>0</v>
      </c>
      <c r="N709" s="14"/>
    </row>
    <row r="710" ht="18.95" customHeight="1" spans="1:14">
      <c r="A710" s="44"/>
      <c r="B710" s="44"/>
      <c r="C710" s="44"/>
      <c r="D710" s="44"/>
      <c r="E710" s="44"/>
      <c r="F710" s="44"/>
      <c r="G710" s="45"/>
      <c r="H710" s="15" t="s">
        <v>3604</v>
      </c>
      <c r="I710" s="33" t="s">
        <v>3605</v>
      </c>
      <c r="J710" s="403" t="s">
        <v>3605</v>
      </c>
      <c r="K710" s="33" t="s">
        <v>3606</v>
      </c>
      <c r="L710" s="13" t="s">
        <v>1511</v>
      </c>
      <c r="M710" s="13">
        <v>0</v>
      </c>
      <c r="N710" s="14"/>
    </row>
    <row r="711" ht="18.95" customHeight="1" spans="1:14">
      <c r="A711" s="44"/>
      <c r="B711" s="44"/>
      <c r="C711" s="44"/>
      <c r="D711" s="44"/>
      <c r="E711" s="44"/>
      <c r="F711" s="44"/>
      <c r="G711" s="45"/>
      <c r="H711" s="15" t="s">
        <v>3607</v>
      </c>
      <c r="I711" s="33" t="s">
        <v>3608</v>
      </c>
      <c r="J711" s="403" t="s">
        <v>3608</v>
      </c>
      <c r="K711" s="33" t="s">
        <v>3609</v>
      </c>
      <c r="L711" s="13" t="s">
        <v>1511</v>
      </c>
      <c r="M711" s="13">
        <v>0</v>
      </c>
      <c r="N711" s="14"/>
    </row>
    <row r="712" ht="18.95" customHeight="1" spans="1:14">
      <c r="A712" s="44"/>
      <c r="B712" s="44"/>
      <c r="C712" s="44"/>
      <c r="D712" s="44"/>
      <c r="E712" s="44"/>
      <c r="F712" s="44"/>
      <c r="G712" s="45"/>
      <c r="H712" s="15" t="s">
        <v>3610</v>
      </c>
      <c r="I712" s="33" t="s">
        <v>3611</v>
      </c>
      <c r="J712" s="403" t="s">
        <v>3611</v>
      </c>
      <c r="K712" s="33" t="s">
        <v>3612</v>
      </c>
      <c r="L712" s="13" t="s">
        <v>1511</v>
      </c>
      <c r="M712" s="13">
        <v>0</v>
      </c>
      <c r="N712" s="14"/>
    </row>
    <row r="713" ht="18.95" customHeight="1" spans="1:14">
      <c r="A713" s="44"/>
      <c r="B713" s="44"/>
      <c r="C713" s="44"/>
      <c r="D713" s="44"/>
      <c r="E713" s="44"/>
      <c r="F713" s="44"/>
      <c r="G713" s="45"/>
      <c r="H713" s="15" t="s">
        <v>3613</v>
      </c>
      <c r="I713" s="33" t="s">
        <v>3614</v>
      </c>
      <c r="J713" s="403" t="s">
        <v>3614</v>
      </c>
      <c r="K713" s="33" t="s">
        <v>3615</v>
      </c>
      <c r="L713" s="13" t="s">
        <v>1511</v>
      </c>
      <c r="M713" s="13">
        <v>0</v>
      </c>
      <c r="N713" s="14"/>
    </row>
    <row r="714" ht="18.95" customHeight="1" spans="1:14">
      <c r="A714" s="44"/>
      <c r="B714" s="44"/>
      <c r="C714" s="44"/>
      <c r="D714" s="44"/>
      <c r="E714" s="44"/>
      <c r="F714" s="44"/>
      <c r="G714" s="45"/>
      <c r="H714" s="15" t="s">
        <v>3616</v>
      </c>
      <c r="I714" s="33" t="s">
        <v>3617</v>
      </c>
      <c r="J714" s="403" t="s">
        <v>3617</v>
      </c>
      <c r="K714" s="33" t="s">
        <v>3618</v>
      </c>
      <c r="L714" s="13" t="s">
        <v>1511</v>
      </c>
      <c r="M714" s="13">
        <v>0</v>
      </c>
      <c r="N714" s="14"/>
    </row>
    <row r="715" ht="18.95" customHeight="1" spans="1:14">
      <c r="A715" s="44"/>
      <c r="B715" s="44"/>
      <c r="C715" s="44"/>
      <c r="D715" s="44"/>
      <c r="E715" s="44"/>
      <c r="F715" s="44"/>
      <c r="G715" s="45"/>
      <c r="H715" s="15" t="s">
        <v>3619</v>
      </c>
      <c r="I715" s="33" t="s">
        <v>3620</v>
      </c>
      <c r="J715" s="403" t="s">
        <v>3620</v>
      </c>
      <c r="K715" s="33" t="s">
        <v>3621</v>
      </c>
      <c r="L715" s="13" t="s">
        <v>1511</v>
      </c>
      <c r="M715" s="13">
        <v>0</v>
      </c>
      <c r="N715" s="14"/>
    </row>
    <row r="716" ht="18.95" customHeight="1" spans="1:14">
      <c r="A716" s="44"/>
      <c r="B716" s="44"/>
      <c r="C716" s="44"/>
      <c r="D716" s="44"/>
      <c r="E716" s="44"/>
      <c r="F716" s="44"/>
      <c r="G716" s="45"/>
      <c r="H716" s="15" t="s">
        <v>3622</v>
      </c>
      <c r="I716" s="33" t="s">
        <v>3623</v>
      </c>
      <c r="J716" s="403" t="s">
        <v>3623</v>
      </c>
      <c r="K716" s="33" t="s">
        <v>3624</v>
      </c>
      <c r="L716" s="13" t="s">
        <v>1511</v>
      </c>
      <c r="M716" s="13">
        <v>0</v>
      </c>
      <c r="N716" s="14"/>
    </row>
    <row r="717" ht="18.95" customHeight="1" spans="1:14">
      <c r="A717" s="44"/>
      <c r="B717" s="44"/>
      <c r="C717" s="44"/>
      <c r="D717" s="44"/>
      <c r="E717" s="44"/>
      <c r="F717" s="44"/>
      <c r="G717" s="45"/>
      <c r="H717" s="15" t="s">
        <v>3625</v>
      </c>
      <c r="I717" s="33" t="s">
        <v>3626</v>
      </c>
      <c r="J717" s="403" t="s">
        <v>3626</v>
      </c>
      <c r="K717" s="33" t="s">
        <v>3627</v>
      </c>
      <c r="L717" s="13" t="s">
        <v>1511</v>
      </c>
      <c r="M717" s="13">
        <v>0</v>
      </c>
      <c r="N717" s="14"/>
    </row>
    <row r="718" ht="18.95" customHeight="1" spans="1:14">
      <c r="A718" s="44"/>
      <c r="B718" s="44"/>
      <c r="C718" s="44"/>
      <c r="D718" s="44"/>
      <c r="E718" s="44"/>
      <c r="F718" s="44"/>
      <c r="G718" s="45"/>
      <c r="H718" s="15" t="s">
        <v>3628</v>
      </c>
      <c r="I718" s="33" t="s">
        <v>3629</v>
      </c>
      <c r="J718" s="403" t="s">
        <v>3629</v>
      </c>
      <c r="K718" s="33" t="s">
        <v>3630</v>
      </c>
      <c r="L718" s="13" t="s">
        <v>1511</v>
      </c>
      <c r="M718" s="13">
        <v>40</v>
      </c>
      <c r="N718" s="14"/>
    </row>
    <row r="719" ht="18.95" customHeight="1" spans="1:14">
      <c r="A719" s="44"/>
      <c r="B719" s="44"/>
      <c r="C719" s="44"/>
      <c r="D719" s="44"/>
      <c r="E719" s="44"/>
      <c r="F719" s="44"/>
      <c r="G719" s="45"/>
      <c r="H719" s="15" t="s">
        <v>3631</v>
      </c>
      <c r="I719" s="33" t="s">
        <v>3632</v>
      </c>
      <c r="J719" s="403" t="s">
        <v>3632</v>
      </c>
      <c r="K719" s="33" t="s">
        <v>3633</v>
      </c>
      <c r="L719" s="13" t="s">
        <v>1511</v>
      </c>
      <c r="M719" s="13">
        <v>2050</v>
      </c>
      <c r="N719" s="14"/>
    </row>
    <row r="720" ht="18.95" customHeight="1" spans="1:14">
      <c r="A720" s="44"/>
      <c r="B720" s="44"/>
      <c r="C720" s="44"/>
      <c r="D720" s="44"/>
      <c r="E720" s="44"/>
      <c r="F720" s="44"/>
      <c r="G720" s="45"/>
      <c r="H720" s="15" t="s">
        <v>3634</v>
      </c>
      <c r="I720" s="33" t="s">
        <v>3635</v>
      </c>
      <c r="J720" s="403" t="s">
        <v>3635</v>
      </c>
      <c r="K720" s="33" t="s">
        <v>3636</v>
      </c>
      <c r="L720" s="13" t="s">
        <v>1511</v>
      </c>
      <c r="M720" s="13">
        <v>0</v>
      </c>
      <c r="N720" s="14"/>
    </row>
    <row r="721" ht="18.95" customHeight="1" spans="1:14">
      <c r="A721" s="44"/>
      <c r="B721" s="44"/>
      <c r="C721" s="44"/>
      <c r="D721" s="44"/>
      <c r="E721" s="44"/>
      <c r="F721" s="44"/>
      <c r="G721" s="45"/>
      <c r="H721" s="15" t="s">
        <v>3637</v>
      </c>
      <c r="I721" s="33" t="s">
        <v>3638</v>
      </c>
      <c r="J721" s="403" t="s">
        <v>3638</v>
      </c>
      <c r="K721" s="33" t="s">
        <v>3639</v>
      </c>
      <c r="L721" s="13" t="s">
        <v>1511</v>
      </c>
      <c r="M721" s="13">
        <v>1357</v>
      </c>
      <c r="N721" s="14"/>
    </row>
    <row r="722" ht="18.95" customHeight="1" spans="1:14">
      <c r="A722" s="44"/>
      <c r="B722" s="44"/>
      <c r="C722" s="44"/>
      <c r="D722" s="44"/>
      <c r="E722" s="44"/>
      <c r="F722" s="44"/>
      <c r="G722" s="45"/>
      <c r="H722" s="15" t="s">
        <v>3640</v>
      </c>
      <c r="I722" s="33" t="s">
        <v>3641</v>
      </c>
      <c r="J722" s="403" t="s">
        <v>3641</v>
      </c>
      <c r="K722" s="33" t="s">
        <v>3642</v>
      </c>
      <c r="L722" s="13" t="s">
        <v>1511</v>
      </c>
      <c r="M722" s="13">
        <v>693</v>
      </c>
      <c r="N722" s="14"/>
    </row>
    <row r="723" ht="18.95" customHeight="1" spans="1:14">
      <c r="A723" s="44"/>
      <c r="B723" s="44"/>
      <c r="C723" s="44"/>
      <c r="D723" s="44"/>
      <c r="E723" s="44"/>
      <c r="F723" s="44"/>
      <c r="G723" s="45"/>
      <c r="H723" s="15" t="s">
        <v>3643</v>
      </c>
      <c r="I723" s="33" t="s">
        <v>3644</v>
      </c>
      <c r="J723" s="403" t="s">
        <v>3644</v>
      </c>
      <c r="K723" s="33" t="s">
        <v>3645</v>
      </c>
      <c r="L723" s="13" t="s">
        <v>1511</v>
      </c>
      <c r="M723" s="13">
        <v>1763</v>
      </c>
      <c r="N723" s="14"/>
    </row>
    <row r="724" ht="18.95" customHeight="1" spans="1:14">
      <c r="A724" s="44"/>
      <c r="B724" s="44"/>
      <c r="C724" s="44"/>
      <c r="D724" s="44"/>
      <c r="E724" s="44"/>
      <c r="F724" s="44"/>
      <c r="G724" s="45"/>
      <c r="H724" s="15" t="s">
        <v>3646</v>
      </c>
      <c r="I724" s="33" t="s">
        <v>3647</v>
      </c>
      <c r="J724" s="403" t="s">
        <v>3647</v>
      </c>
      <c r="K724" s="33" t="s">
        <v>3648</v>
      </c>
      <c r="L724" s="13" t="s">
        <v>1511</v>
      </c>
      <c r="M724" s="13">
        <v>200</v>
      </c>
      <c r="N724" s="14"/>
    </row>
    <row r="725" ht="18.95" customHeight="1" spans="1:14">
      <c r="A725" s="44"/>
      <c r="B725" s="44"/>
      <c r="C725" s="44"/>
      <c r="D725" s="44"/>
      <c r="E725" s="44"/>
      <c r="F725" s="44"/>
      <c r="G725" s="45"/>
      <c r="H725" s="15" t="s">
        <v>3649</v>
      </c>
      <c r="I725" s="33" t="s">
        <v>3650</v>
      </c>
      <c r="J725" s="403" t="s">
        <v>3650</v>
      </c>
      <c r="K725" s="33" t="s">
        <v>3651</v>
      </c>
      <c r="L725" s="13" t="s">
        <v>1511</v>
      </c>
      <c r="M725" s="13">
        <v>47</v>
      </c>
      <c r="N725" s="14"/>
    </row>
    <row r="726" ht="18.95" customHeight="1" spans="1:14">
      <c r="A726" s="44"/>
      <c r="B726" s="44"/>
      <c r="C726" s="44"/>
      <c r="D726" s="44"/>
      <c r="E726" s="44"/>
      <c r="F726" s="44"/>
      <c r="G726" s="45"/>
      <c r="H726" s="15" t="s">
        <v>3652</v>
      </c>
      <c r="I726" s="33" t="s">
        <v>3653</v>
      </c>
      <c r="J726" s="403" t="s">
        <v>3653</v>
      </c>
      <c r="K726" s="33" t="s">
        <v>3654</v>
      </c>
      <c r="L726" s="13" t="s">
        <v>1511</v>
      </c>
      <c r="M726" s="13">
        <v>178</v>
      </c>
      <c r="N726" s="14"/>
    </row>
    <row r="727" ht="18.95" customHeight="1" spans="1:14">
      <c r="A727" s="44"/>
      <c r="B727" s="44"/>
      <c r="C727" s="44"/>
      <c r="D727" s="44"/>
      <c r="E727" s="44"/>
      <c r="F727" s="44"/>
      <c r="G727" s="45"/>
      <c r="H727" s="15" t="s">
        <v>3655</v>
      </c>
      <c r="I727" s="33" t="s">
        <v>3656</v>
      </c>
      <c r="J727" s="403" t="s">
        <v>3656</v>
      </c>
      <c r="K727" s="33" t="s">
        <v>3657</v>
      </c>
      <c r="L727" s="13" t="s">
        <v>1511</v>
      </c>
      <c r="M727" s="13">
        <v>0</v>
      </c>
      <c r="N727" s="14"/>
    </row>
    <row r="728" ht="18.95" customHeight="1" spans="1:14">
      <c r="A728" s="44"/>
      <c r="B728" s="44"/>
      <c r="C728" s="44"/>
      <c r="D728" s="44"/>
      <c r="E728" s="44"/>
      <c r="F728" s="44"/>
      <c r="G728" s="45"/>
      <c r="H728" s="15" t="s">
        <v>3658</v>
      </c>
      <c r="I728" s="33" t="s">
        <v>3659</v>
      </c>
      <c r="J728" s="403" t="s">
        <v>3659</v>
      </c>
      <c r="K728" s="33" t="s">
        <v>3660</v>
      </c>
      <c r="L728" s="13" t="s">
        <v>1511</v>
      </c>
      <c r="M728" s="13">
        <v>0</v>
      </c>
      <c r="N728" s="14"/>
    </row>
    <row r="729" ht="18.95" customHeight="1" spans="1:14">
      <c r="A729" s="44"/>
      <c r="B729" s="44"/>
      <c r="C729" s="44"/>
      <c r="D729" s="44"/>
      <c r="E729" s="44"/>
      <c r="F729" s="44"/>
      <c r="G729" s="45"/>
      <c r="H729" s="15" t="s">
        <v>3661</v>
      </c>
      <c r="I729" s="33" t="s">
        <v>3662</v>
      </c>
      <c r="J729" s="403" t="s">
        <v>3662</v>
      </c>
      <c r="K729" s="33" t="s">
        <v>3663</v>
      </c>
      <c r="L729" s="13" t="s">
        <v>1511</v>
      </c>
      <c r="M729" s="13">
        <v>0</v>
      </c>
      <c r="N729" s="14"/>
    </row>
    <row r="730" ht="18.95" customHeight="1" spans="1:14">
      <c r="A730" s="44"/>
      <c r="B730" s="44"/>
      <c r="C730" s="44"/>
      <c r="D730" s="44"/>
      <c r="E730" s="44"/>
      <c r="F730" s="44"/>
      <c r="G730" s="45"/>
      <c r="H730" s="15" t="s">
        <v>3664</v>
      </c>
      <c r="I730" s="33" t="s">
        <v>3665</v>
      </c>
      <c r="J730" s="403" t="s">
        <v>3665</v>
      </c>
      <c r="K730" s="33" t="s">
        <v>3666</v>
      </c>
      <c r="L730" s="13" t="s">
        <v>1511</v>
      </c>
      <c r="M730" s="13">
        <v>0</v>
      </c>
      <c r="N730" s="14"/>
    </row>
    <row r="731" ht="18.95" customHeight="1" spans="1:14">
      <c r="A731" s="44"/>
      <c r="B731" s="44"/>
      <c r="C731" s="44"/>
      <c r="D731" s="44"/>
      <c r="E731" s="44"/>
      <c r="F731" s="44"/>
      <c r="G731" s="45"/>
      <c r="H731" s="15" t="s">
        <v>3667</v>
      </c>
      <c r="I731" s="33" t="s">
        <v>3668</v>
      </c>
      <c r="J731" s="403" t="s">
        <v>3668</v>
      </c>
      <c r="K731" s="33" t="s">
        <v>3669</v>
      </c>
      <c r="L731" s="13" t="s">
        <v>1511</v>
      </c>
      <c r="M731" s="13">
        <v>964</v>
      </c>
      <c r="N731" s="14"/>
    </row>
    <row r="732" ht="18.95" customHeight="1" spans="1:14">
      <c r="A732" s="44"/>
      <c r="B732" s="44"/>
      <c r="C732" s="44"/>
      <c r="D732" s="44"/>
      <c r="E732" s="44"/>
      <c r="F732" s="44"/>
      <c r="G732" s="45"/>
      <c r="H732" s="15" t="s">
        <v>3670</v>
      </c>
      <c r="I732" s="33" t="s">
        <v>3671</v>
      </c>
      <c r="J732" s="403" t="s">
        <v>3671</v>
      </c>
      <c r="K732" s="33" t="s">
        <v>3672</v>
      </c>
      <c r="L732" s="13" t="s">
        <v>1511</v>
      </c>
      <c r="M732" s="13">
        <v>374</v>
      </c>
      <c r="N732" s="14"/>
    </row>
    <row r="733" ht="18.95" customHeight="1" spans="1:14">
      <c r="A733" s="44"/>
      <c r="B733" s="44"/>
      <c r="C733" s="44"/>
      <c r="D733" s="44"/>
      <c r="E733" s="44"/>
      <c r="F733" s="44"/>
      <c r="G733" s="45"/>
      <c r="H733" s="15" t="s">
        <v>3673</v>
      </c>
      <c r="I733" s="33" t="s">
        <v>3674</v>
      </c>
      <c r="J733" s="403" t="s">
        <v>3674</v>
      </c>
      <c r="K733" s="33" t="s">
        <v>3675</v>
      </c>
      <c r="L733" s="13" t="s">
        <v>1511</v>
      </c>
      <c r="M733" s="13">
        <v>0</v>
      </c>
      <c r="N733" s="14"/>
    </row>
    <row r="734" ht="18.95" customHeight="1" spans="1:14">
      <c r="A734" s="44"/>
      <c r="B734" s="44"/>
      <c r="C734" s="44"/>
      <c r="D734" s="44"/>
      <c r="E734" s="44"/>
      <c r="F734" s="44"/>
      <c r="G734" s="45"/>
      <c r="H734" s="15" t="s">
        <v>3676</v>
      </c>
      <c r="I734" s="33" t="s">
        <v>3677</v>
      </c>
      <c r="J734" s="403" t="s">
        <v>3677</v>
      </c>
      <c r="K734" s="33" t="s">
        <v>3678</v>
      </c>
      <c r="L734" s="13" t="s">
        <v>1511</v>
      </c>
      <c r="M734" s="13">
        <v>0</v>
      </c>
      <c r="N734" s="14"/>
    </row>
    <row r="735" ht="18.95" customHeight="1" spans="1:14">
      <c r="A735" s="44"/>
      <c r="B735" s="44"/>
      <c r="C735" s="44"/>
      <c r="D735" s="44"/>
      <c r="E735" s="44"/>
      <c r="F735" s="44"/>
      <c r="G735" s="45"/>
      <c r="H735" s="15" t="s">
        <v>3679</v>
      </c>
      <c r="I735" s="33" t="s">
        <v>3680</v>
      </c>
      <c r="J735" s="403" t="s">
        <v>3680</v>
      </c>
      <c r="K735" s="33" t="s">
        <v>3681</v>
      </c>
      <c r="L735" s="13" t="s">
        <v>1511</v>
      </c>
      <c r="M735" s="13">
        <v>12647</v>
      </c>
      <c r="N735" s="14"/>
    </row>
    <row r="736" ht="18.95" customHeight="1" spans="1:14">
      <c r="A736" s="44"/>
      <c r="B736" s="44"/>
      <c r="C736" s="44"/>
      <c r="D736" s="44"/>
      <c r="E736" s="44"/>
      <c r="F736" s="44"/>
      <c r="G736" s="45"/>
      <c r="H736" s="15" t="s">
        <v>3682</v>
      </c>
      <c r="I736" s="33" t="s">
        <v>3683</v>
      </c>
      <c r="J736" s="403" t="s">
        <v>3683</v>
      </c>
      <c r="K736" s="33" t="s">
        <v>3684</v>
      </c>
      <c r="L736" s="13" t="s">
        <v>1511</v>
      </c>
      <c r="M736" s="13">
        <v>579</v>
      </c>
      <c r="N736" s="14"/>
    </row>
    <row r="737" ht="18.95" customHeight="1" spans="1:14">
      <c r="A737" s="44"/>
      <c r="B737" s="44"/>
      <c r="C737" s="44"/>
      <c r="D737" s="44"/>
      <c r="E737" s="44"/>
      <c r="F737" s="44"/>
      <c r="G737" s="45"/>
      <c r="H737" s="15" t="s">
        <v>3685</v>
      </c>
      <c r="I737" s="33" t="s">
        <v>3686</v>
      </c>
      <c r="J737" s="403" t="s">
        <v>3686</v>
      </c>
      <c r="K737" s="33" t="s">
        <v>3687</v>
      </c>
      <c r="L737" s="13" t="s">
        <v>1511</v>
      </c>
      <c r="M737" s="13">
        <v>1670</v>
      </c>
      <c r="N737" s="14"/>
    </row>
    <row r="738" ht="18.95" customHeight="1" spans="1:14">
      <c r="A738" s="44"/>
      <c r="B738" s="44"/>
      <c r="C738" s="44"/>
      <c r="D738" s="44"/>
      <c r="E738" s="44"/>
      <c r="F738" s="44"/>
      <c r="G738" s="45"/>
      <c r="H738" s="15" t="s">
        <v>3688</v>
      </c>
      <c r="I738" s="33" t="s">
        <v>3689</v>
      </c>
      <c r="J738" s="403" t="s">
        <v>3689</v>
      </c>
      <c r="K738" s="33" t="s">
        <v>3690</v>
      </c>
      <c r="L738" s="13" t="s">
        <v>1511</v>
      </c>
      <c r="M738" s="13">
        <v>1168</v>
      </c>
      <c r="N738" s="14"/>
    </row>
    <row r="739" ht="18.95" customHeight="1" spans="1:14">
      <c r="A739" s="44"/>
      <c r="B739" s="44"/>
      <c r="C739" s="44"/>
      <c r="D739" s="44"/>
      <c r="E739" s="44"/>
      <c r="F739" s="44"/>
      <c r="G739" s="45"/>
      <c r="H739" s="15" t="s">
        <v>3691</v>
      </c>
      <c r="I739" s="33" t="s">
        <v>3692</v>
      </c>
      <c r="J739" s="403" t="s">
        <v>3692</v>
      </c>
      <c r="K739" s="33" t="s">
        <v>3693</v>
      </c>
      <c r="L739" s="13" t="s">
        <v>1511</v>
      </c>
      <c r="M739" s="13">
        <v>63</v>
      </c>
      <c r="N739" s="14"/>
    </row>
    <row r="740" ht="18.95" customHeight="1" spans="1:14">
      <c r="A740" s="44"/>
      <c r="B740" s="44"/>
      <c r="C740" s="44"/>
      <c r="D740" s="44"/>
      <c r="E740" s="44"/>
      <c r="F740" s="44"/>
      <c r="G740" s="45"/>
      <c r="H740" s="15" t="s">
        <v>3694</v>
      </c>
      <c r="I740" s="33" t="s">
        <v>3695</v>
      </c>
      <c r="J740" s="403" t="s">
        <v>3695</v>
      </c>
      <c r="K740" s="33" t="s">
        <v>3696</v>
      </c>
      <c r="L740" s="13" t="s">
        <v>1511</v>
      </c>
      <c r="M740" s="13">
        <v>8016</v>
      </c>
      <c r="N740" s="14"/>
    </row>
    <row r="741" ht="18.95" customHeight="1" spans="1:14">
      <c r="A741" s="44"/>
      <c r="B741" s="44"/>
      <c r="C741" s="44"/>
      <c r="D741" s="44"/>
      <c r="E741" s="44"/>
      <c r="F741" s="44"/>
      <c r="G741" s="45"/>
      <c r="H741" s="15" t="s">
        <v>3697</v>
      </c>
      <c r="I741" s="33" t="s">
        <v>3698</v>
      </c>
      <c r="J741" s="403" t="s">
        <v>3698</v>
      </c>
      <c r="K741" s="33" t="s">
        <v>3699</v>
      </c>
      <c r="L741" s="13" t="s">
        <v>1511</v>
      </c>
      <c r="M741" s="13">
        <v>521</v>
      </c>
      <c r="N741" s="14"/>
    </row>
    <row r="742" ht="18.95" customHeight="1" spans="1:14">
      <c r="A742" s="44"/>
      <c r="B742" s="44"/>
      <c r="C742" s="44"/>
      <c r="D742" s="44"/>
      <c r="E742" s="44"/>
      <c r="F742" s="44"/>
      <c r="G742" s="45"/>
      <c r="H742" s="15" t="s">
        <v>3700</v>
      </c>
      <c r="I742" s="33" t="s">
        <v>3701</v>
      </c>
      <c r="J742" s="403" t="s">
        <v>3701</v>
      </c>
      <c r="K742" s="33" t="s">
        <v>3702</v>
      </c>
      <c r="L742" s="13" t="s">
        <v>1511</v>
      </c>
      <c r="M742" s="13">
        <v>436</v>
      </c>
      <c r="N742" s="14"/>
    </row>
    <row r="743" ht="18.95" customHeight="1" spans="1:14">
      <c r="A743" s="44"/>
      <c r="B743" s="44"/>
      <c r="C743" s="44"/>
      <c r="D743" s="44"/>
      <c r="E743" s="44"/>
      <c r="F743" s="44"/>
      <c r="G743" s="45"/>
      <c r="H743" s="15" t="s">
        <v>3703</v>
      </c>
      <c r="I743" s="33" t="s">
        <v>3704</v>
      </c>
      <c r="J743" s="403" t="s">
        <v>3704</v>
      </c>
      <c r="K743" s="33" t="s">
        <v>3705</v>
      </c>
      <c r="L743" s="13" t="s">
        <v>1511</v>
      </c>
      <c r="M743" s="13">
        <v>0</v>
      </c>
      <c r="N743" s="14"/>
    </row>
    <row r="744" ht="18.95" customHeight="1" spans="1:14">
      <c r="A744" s="44"/>
      <c r="B744" s="44"/>
      <c r="C744" s="44"/>
      <c r="D744" s="44"/>
      <c r="E744" s="44"/>
      <c r="F744" s="44"/>
      <c r="G744" s="45"/>
      <c r="H744" s="15" t="s">
        <v>3706</v>
      </c>
      <c r="I744" s="33" t="s">
        <v>3707</v>
      </c>
      <c r="J744" s="403" t="s">
        <v>3707</v>
      </c>
      <c r="K744" s="33" t="s">
        <v>3708</v>
      </c>
      <c r="L744" s="13" t="s">
        <v>1511</v>
      </c>
      <c r="M744" s="13">
        <v>194</v>
      </c>
      <c r="N744" s="14"/>
    </row>
    <row r="745" ht="18.95" customHeight="1" spans="1:14">
      <c r="A745" s="44"/>
      <c r="B745" s="44"/>
      <c r="C745" s="44"/>
      <c r="D745" s="44"/>
      <c r="E745" s="44"/>
      <c r="F745" s="44"/>
      <c r="G745" s="45"/>
      <c r="H745" s="15" t="s">
        <v>3709</v>
      </c>
      <c r="I745" s="33" t="s">
        <v>3710</v>
      </c>
      <c r="J745" s="403" t="s">
        <v>3710</v>
      </c>
      <c r="K745" s="33" t="s">
        <v>3711</v>
      </c>
      <c r="L745" s="13" t="s">
        <v>1511</v>
      </c>
      <c r="M745" s="13">
        <v>87</v>
      </c>
      <c r="N745" s="14"/>
    </row>
    <row r="746" ht="18.95" customHeight="1" spans="1:14">
      <c r="A746" s="44"/>
      <c r="B746" s="44"/>
      <c r="C746" s="44"/>
      <c r="D746" s="44"/>
      <c r="E746" s="44"/>
      <c r="F746" s="44"/>
      <c r="G746" s="45"/>
      <c r="H746" s="15" t="s">
        <v>3712</v>
      </c>
      <c r="I746" s="33" t="s">
        <v>3713</v>
      </c>
      <c r="J746" s="403" t="s">
        <v>3713</v>
      </c>
      <c r="K746" s="33" t="s">
        <v>3714</v>
      </c>
      <c r="L746" s="13" t="s">
        <v>1511</v>
      </c>
      <c r="M746" s="13">
        <v>87</v>
      </c>
      <c r="N746" s="14"/>
    </row>
    <row r="747" ht="18.95" customHeight="1" spans="1:14">
      <c r="A747" s="44"/>
      <c r="B747" s="44"/>
      <c r="C747" s="44"/>
      <c r="D747" s="44"/>
      <c r="E747" s="44"/>
      <c r="F747" s="44"/>
      <c r="G747" s="45"/>
      <c r="H747" s="15" t="s">
        <v>3715</v>
      </c>
      <c r="I747" s="403" t="s">
        <v>3716</v>
      </c>
      <c r="J747" s="403" t="s">
        <v>3716</v>
      </c>
      <c r="K747" s="52" t="s">
        <v>3717</v>
      </c>
      <c r="L747" s="13" t="s">
        <v>1511</v>
      </c>
      <c r="M747" s="13">
        <v>0</v>
      </c>
      <c r="N747" s="14"/>
    </row>
    <row r="748" ht="18.95" customHeight="1" spans="1:14">
      <c r="A748" s="44"/>
      <c r="B748" s="44"/>
      <c r="C748" s="44"/>
      <c r="D748" s="44"/>
      <c r="E748" s="44"/>
      <c r="F748" s="44"/>
      <c r="G748" s="45"/>
      <c r="H748" s="15" t="s">
        <v>3718</v>
      </c>
      <c r="I748" s="403" t="s">
        <v>3719</v>
      </c>
      <c r="J748" s="403" t="s">
        <v>3720</v>
      </c>
      <c r="K748" s="33" t="s">
        <v>3721</v>
      </c>
      <c r="L748" s="13" t="s">
        <v>1511</v>
      </c>
      <c r="M748" s="13"/>
      <c r="N748" s="14"/>
    </row>
    <row r="749" ht="18.95" customHeight="1" spans="1:14">
      <c r="A749" s="44"/>
      <c r="B749" s="44"/>
      <c r="C749" s="44"/>
      <c r="D749" s="44"/>
      <c r="E749" s="44"/>
      <c r="F749" s="44"/>
      <c r="G749" s="45"/>
      <c r="H749" s="15" t="s">
        <v>3722</v>
      </c>
      <c r="I749" s="403" t="s">
        <v>3723</v>
      </c>
      <c r="J749" s="408" t="s">
        <v>3724</v>
      </c>
      <c r="K749" s="33" t="s">
        <v>1526</v>
      </c>
      <c r="L749" s="13" t="s">
        <v>1511</v>
      </c>
      <c r="M749" s="13">
        <v>436</v>
      </c>
      <c r="N749" s="14"/>
    </row>
    <row r="750" ht="18.95" customHeight="1" spans="1:14">
      <c r="A750" s="44"/>
      <c r="B750" s="44"/>
      <c r="C750" s="44"/>
      <c r="D750" s="44"/>
      <c r="E750" s="44"/>
      <c r="F750" s="44"/>
      <c r="G750" s="45"/>
      <c r="H750" s="15"/>
      <c r="I750" s="403" t="s">
        <v>3725</v>
      </c>
      <c r="J750" s="408" t="s">
        <v>3726</v>
      </c>
      <c r="K750" s="33" t="s">
        <v>1532</v>
      </c>
      <c r="L750" s="13" t="s">
        <v>1511</v>
      </c>
      <c r="M750" s="13">
        <v>68</v>
      </c>
      <c r="N750" s="14"/>
    </row>
    <row r="751" ht="18.95" customHeight="1" spans="1:14">
      <c r="A751" s="44"/>
      <c r="B751" s="44"/>
      <c r="C751" s="44"/>
      <c r="D751" s="44"/>
      <c r="E751" s="44"/>
      <c r="F751" s="44"/>
      <c r="G751" s="45"/>
      <c r="H751" s="15"/>
      <c r="I751" s="403" t="s">
        <v>3725</v>
      </c>
      <c r="J751" s="408" t="s">
        <v>3727</v>
      </c>
      <c r="K751" s="33" t="s">
        <v>1538</v>
      </c>
      <c r="L751" s="13" t="s">
        <v>1511</v>
      </c>
      <c r="M751" s="13">
        <v>0</v>
      </c>
      <c r="N751" s="14"/>
    </row>
    <row r="752" ht="18.95" customHeight="1" spans="1:14">
      <c r="A752" s="44"/>
      <c r="B752" s="44"/>
      <c r="C752" s="44"/>
      <c r="D752" s="44"/>
      <c r="E752" s="44"/>
      <c r="F752" s="44"/>
      <c r="G752" s="45"/>
      <c r="H752" s="15"/>
      <c r="I752" s="403" t="s">
        <v>3725</v>
      </c>
      <c r="J752" s="408" t="s">
        <v>3728</v>
      </c>
      <c r="K752" s="33" t="s">
        <v>2131</v>
      </c>
      <c r="L752" s="13" t="s">
        <v>1511</v>
      </c>
      <c r="M752" s="13">
        <v>0</v>
      </c>
      <c r="N752" s="14"/>
    </row>
    <row r="753" ht="18.95" customHeight="1" spans="1:14">
      <c r="A753" s="44"/>
      <c r="B753" s="44"/>
      <c r="C753" s="44"/>
      <c r="D753" s="44"/>
      <c r="E753" s="44"/>
      <c r="F753" s="44"/>
      <c r="G753" s="45"/>
      <c r="H753" s="15"/>
      <c r="I753" s="403" t="s">
        <v>3725</v>
      </c>
      <c r="J753" s="408" t="s">
        <v>3729</v>
      </c>
      <c r="K753" s="33" t="s">
        <v>2136</v>
      </c>
      <c r="L753" s="13" t="s">
        <v>1511</v>
      </c>
      <c r="M753" s="13">
        <v>160</v>
      </c>
      <c r="N753" s="14"/>
    </row>
    <row r="754" ht="18.95" customHeight="1" spans="1:14">
      <c r="A754" s="44"/>
      <c r="B754" s="44"/>
      <c r="C754" s="44"/>
      <c r="D754" s="44"/>
      <c r="E754" s="44"/>
      <c r="F754" s="44"/>
      <c r="G754" s="45"/>
      <c r="H754" s="15"/>
      <c r="I754" s="403" t="s">
        <v>3725</v>
      </c>
      <c r="J754" s="408" t="s">
        <v>3730</v>
      </c>
      <c r="K754" s="33" t="s">
        <v>2141</v>
      </c>
      <c r="L754" s="13" t="s">
        <v>1511</v>
      </c>
      <c r="M754" s="13">
        <v>0</v>
      </c>
      <c r="N754" s="14"/>
    </row>
    <row r="755" ht="18.95" customHeight="1" spans="1:14">
      <c r="A755" s="44"/>
      <c r="B755" s="44"/>
      <c r="C755" s="44"/>
      <c r="D755" s="44"/>
      <c r="E755" s="44"/>
      <c r="F755" s="44"/>
      <c r="G755" s="45"/>
      <c r="H755" s="15"/>
      <c r="I755" s="403" t="s">
        <v>3725</v>
      </c>
      <c r="J755" s="408" t="s">
        <v>3731</v>
      </c>
      <c r="K755" s="33" t="s">
        <v>2145</v>
      </c>
      <c r="L755" s="13" t="s">
        <v>1511</v>
      </c>
      <c r="M755" s="13">
        <v>0</v>
      </c>
      <c r="N755" s="14"/>
    </row>
    <row r="756" ht="18.95" customHeight="1" spans="1:14">
      <c r="A756" s="44"/>
      <c r="B756" s="44"/>
      <c r="C756" s="44"/>
      <c r="D756" s="44"/>
      <c r="E756" s="44"/>
      <c r="F756" s="44"/>
      <c r="G756" s="45"/>
      <c r="H756" s="15"/>
      <c r="I756" s="403" t="s">
        <v>3725</v>
      </c>
      <c r="J756" s="408" t="s">
        <v>3732</v>
      </c>
      <c r="K756" s="33" t="s">
        <v>2150</v>
      </c>
      <c r="L756" s="13" t="s">
        <v>1511</v>
      </c>
      <c r="M756" s="13">
        <v>71</v>
      </c>
      <c r="N756" s="14"/>
    </row>
    <row r="757" ht="18.95" customHeight="1" spans="1:14">
      <c r="A757" s="44"/>
      <c r="B757" s="44"/>
      <c r="C757" s="44"/>
      <c r="D757" s="44"/>
      <c r="E757" s="44"/>
      <c r="F757" s="44"/>
      <c r="G757" s="45"/>
      <c r="H757" s="15"/>
      <c r="I757" s="403" t="s">
        <v>3725</v>
      </c>
      <c r="J757" s="408" t="s">
        <v>3733</v>
      </c>
      <c r="K757" s="33" t="s">
        <v>2155</v>
      </c>
      <c r="L757" s="13" t="s">
        <v>1511</v>
      </c>
      <c r="M757" s="13">
        <v>59</v>
      </c>
      <c r="N757" s="14"/>
    </row>
    <row r="758" ht="18.95" customHeight="1" spans="1:14">
      <c r="A758" s="44"/>
      <c r="B758" s="44"/>
      <c r="C758" s="44"/>
      <c r="D758" s="44"/>
      <c r="E758" s="44"/>
      <c r="F758" s="44"/>
      <c r="G758" s="45"/>
      <c r="H758" s="15"/>
      <c r="I758" s="403" t="s">
        <v>3725</v>
      </c>
      <c r="J758" s="408" t="s">
        <v>3734</v>
      </c>
      <c r="K758" s="33" t="s">
        <v>2160</v>
      </c>
      <c r="L758" s="13" t="s">
        <v>1511</v>
      </c>
      <c r="M758" s="13">
        <v>0</v>
      </c>
      <c r="N758" s="14"/>
    </row>
    <row r="759" ht="18.95" customHeight="1" spans="1:14">
      <c r="A759" s="44"/>
      <c r="B759" s="44"/>
      <c r="C759" s="44"/>
      <c r="D759" s="44"/>
      <c r="E759" s="44"/>
      <c r="F759" s="44"/>
      <c r="G759" s="45"/>
      <c r="H759" s="15"/>
      <c r="I759" s="403" t="s">
        <v>3725</v>
      </c>
      <c r="J759" s="408" t="s">
        <v>3735</v>
      </c>
      <c r="K759" s="33" t="s">
        <v>2165</v>
      </c>
      <c r="L759" s="13" t="s">
        <v>1511</v>
      </c>
      <c r="M759" s="13">
        <v>7</v>
      </c>
      <c r="N759" s="14"/>
    </row>
    <row r="760" ht="18.95" customHeight="1" spans="1:14">
      <c r="A760" s="44"/>
      <c r="B760" s="44"/>
      <c r="C760" s="44"/>
      <c r="D760" s="44"/>
      <c r="E760" s="44"/>
      <c r="F760" s="44"/>
      <c r="G760" s="45"/>
      <c r="H760" s="15"/>
      <c r="I760" s="403" t="s">
        <v>3725</v>
      </c>
      <c r="J760" s="408" t="s">
        <v>3736</v>
      </c>
      <c r="K760" s="33" t="s">
        <v>2170</v>
      </c>
      <c r="L760" s="13" t="s">
        <v>1511</v>
      </c>
      <c r="M760" s="13">
        <v>3</v>
      </c>
      <c r="N760" s="14"/>
    </row>
    <row r="761" ht="18.95" customHeight="1" spans="1:14">
      <c r="A761" s="44"/>
      <c r="B761" s="44"/>
      <c r="C761" s="44"/>
      <c r="D761" s="44"/>
      <c r="E761" s="44"/>
      <c r="F761" s="44"/>
      <c r="G761" s="45"/>
      <c r="H761" s="15"/>
      <c r="I761" s="403" t="s">
        <v>3725</v>
      </c>
      <c r="J761" s="408" t="s">
        <v>3737</v>
      </c>
      <c r="K761" s="33" t="s">
        <v>2175</v>
      </c>
      <c r="L761" s="13" t="s">
        <v>1511</v>
      </c>
      <c r="M761" s="13">
        <v>24</v>
      </c>
      <c r="N761" s="14"/>
    </row>
    <row r="762" ht="18.95" customHeight="1" spans="1:14">
      <c r="A762" s="44"/>
      <c r="B762" s="44"/>
      <c r="C762" s="44"/>
      <c r="D762" s="44"/>
      <c r="E762" s="44"/>
      <c r="F762" s="44"/>
      <c r="G762" s="45"/>
      <c r="H762" s="15"/>
      <c r="I762" s="403" t="s">
        <v>3725</v>
      </c>
      <c r="J762" s="408" t="s">
        <v>3738</v>
      </c>
      <c r="K762" s="33" t="s">
        <v>2180</v>
      </c>
      <c r="L762" s="13" t="s">
        <v>1511</v>
      </c>
      <c r="M762" s="13">
        <v>14</v>
      </c>
      <c r="N762" s="14"/>
    </row>
    <row r="763" ht="18.95" customHeight="1" spans="1:14">
      <c r="A763" s="44"/>
      <c r="B763" s="44"/>
      <c r="C763" s="44"/>
      <c r="D763" s="44"/>
      <c r="E763" s="44"/>
      <c r="F763" s="44"/>
      <c r="G763" s="45"/>
      <c r="H763" s="15" t="s">
        <v>3739</v>
      </c>
      <c r="I763" s="403" t="s">
        <v>3725</v>
      </c>
      <c r="J763" s="408" t="s">
        <v>3740</v>
      </c>
      <c r="K763" s="33" t="s">
        <v>2185</v>
      </c>
      <c r="L763" s="13" t="s">
        <v>1511</v>
      </c>
      <c r="M763" s="13">
        <v>9</v>
      </c>
      <c r="N763" s="14"/>
    </row>
    <row r="764" ht="18.95" customHeight="1" spans="1:14">
      <c r="A764" s="44"/>
      <c r="B764" s="44"/>
      <c r="C764" s="44"/>
      <c r="D764" s="44"/>
      <c r="E764" s="44"/>
      <c r="F764" s="44"/>
      <c r="G764" s="45"/>
      <c r="H764" s="15" t="s">
        <v>3741</v>
      </c>
      <c r="I764" s="403" t="s">
        <v>3742</v>
      </c>
      <c r="J764" s="403" t="s">
        <v>3743</v>
      </c>
      <c r="K764" s="33" t="s">
        <v>3744</v>
      </c>
      <c r="L764" s="13" t="s">
        <v>1511</v>
      </c>
      <c r="M764" s="13"/>
      <c r="N764" s="14"/>
    </row>
    <row r="765" ht="18.95" customHeight="1" spans="1:14">
      <c r="A765" s="44"/>
      <c r="B765" s="44"/>
      <c r="C765" s="44"/>
      <c r="D765" s="44"/>
      <c r="E765" s="44"/>
      <c r="F765" s="44"/>
      <c r="G765" s="45"/>
      <c r="H765" s="15" t="s">
        <v>3745</v>
      </c>
      <c r="I765" s="403" t="s">
        <v>3746</v>
      </c>
      <c r="J765" s="403" t="s">
        <v>3746</v>
      </c>
      <c r="K765" s="33" t="s">
        <v>3747</v>
      </c>
      <c r="L765" s="13" t="s">
        <v>1511</v>
      </c>
      <c r="M765" s="13">
        <v>177</v>
      </c>
      <c r="N765" s="14"/>
    </row>
    <row r="766" ht="18.95" customHeight="1" spans="1:14">
      <c r="A766" s="44"/>
      <c r="B766" s="44"/>
      <c r="C766" s="44"/>
      <c r="D766" s="44"/>
      <c r="E766" s="44"/>
      <c r="F766" s="44"/>
      <c r="G766" s="45"/>
      <c r="H766" s="15" t="s">
        <v>1524</v>
      </c>
      <c r="I766" s="403" t="s">
        <v>3748</v>
      </c>
      <c r="J766" s="403" t="s">
        <v>3748</v>
      </c>
      <c r="K766" s="33" t="s">
        <v>1526</v>
      </c>
      <c r="L766" s="13" t="s">
        <v>1511</v>
      </c>
      <c r="M766" s="13">
        <v>86</v>
      </c>
      <c r="N766" s="14"/>
    </row>
    <row r="767" ht="18.95" customHeight="1" spans="1:14">
      <c r="A767" s="44"/>
      <c r="B767" s="44"/>
      <c r="C767" s="44"/>
      <c r="D767" s="44"/>
      <c r="E767" s="44"/>
      <c r="F767" s="44"/>
      <c r="G767" s="45"/>
      <c r="H767" s="15" t="s">
        <v>1530</v>
      </c>
      <c r="I767" s="403" t="s">
        <v>3749</v>
      </c>
      <c r="J767" s="403" t="s">
        <v>3749</v>
      </c>
      <c r="K767" s="33" t="s">
        <v>1532</v>
      </c>
      <c r="L767" s="13" t="s">
        <v>1511</v>
      </c>
      <c r="M767" s="13">
        <v>48</v>
      </c>
      <c r="N767" s="14"/>
    </row>
    <row r="768" ht="18.95" customHeight="1" spans="1:14">
      <c r="A768" s="44"/>
      <c r="B768" s="44"/>
      <c r="C768" s="44"/>
      <c r="D768" s="44"/>
      <c r="E768" s="44"/>
      <c r="F768" s="44"/>
      <c r="G768" s="45"/>
      <c r="H768" s="15" t="s">
        <v>1536</v>
      </c>
      <c r="I768" s="403" t="s">
        <v>3750</v>
      </c>
      <c r="J768" s="403" t="s">
        <v>3750</v>
      </c>
      <c r="K768" s="33" t="s">
        <v>1538</v>
      </c>
      <c r="L768" s="13" t="s">
        <v>1511</v>
      </c>
      <c r="M768" s="13">
        <v>0</v>
      </c>
      <c r="N768" s="14"/>
    </row>
    <row r="769" ht="18.95" customHeight="1" spans="1:14">
      <c r="A769" s="44"/>
      <c r="B769" s="44"/>
      <c r="C769" s="44"/>
      <c r="D769" s="44"/>
      <c r="E769" s="44"/>
      <c r="F769" s="44"/>
      <c r="G769" s="45"/>
      <c r="H769" s="15" t="s">
        <v>3751</v>
      </c>
      <c r="I769" s="33" t="s">
        <v>3752</v>
      </c>
      <c r="J769" s="403" t="s">
        <v>3752</v>
      </c>
      <c r="K769" s="33" t="s">
        <v>3753</v>
      </c>
      <c r="L769" s="13" t="s">
        <v>1511</v>
      </c>
      <c r="M769" s="13">
        <v>0</v>
      </c>
      <c r="N769" s="14"/>
    </row>
    <row r="770" ht="18.95" customHeight="1" spans="1:14">
      <c r="A770" s="44"/>
      <c r="B770" s="44"/>
      <c r="C770" s="44"/>
      <c r="D770" s="44"/>
      <c r="E770" s="44"/>
      <c r="F770" s="44"/>
      <c r="G770" s="45"/>
      <c r="H770" s="15" t="s">
        <v>3754</v>
      </c>
      <c r="I770" s="33" t="s">
        <v>3755</v>
      </c>
      <c r="J770" s="403" t="s">
        <v>3755</v>
      </c>
      <c r="K770" s="33" t="s">
        <v>3756</v>
      </c>
      <c r="L770" s="13" t="s">
        <v>1511</v>
      </c>
      <c r="M770" s="13">
        <v>0</v>
      </c>
      <c r="N770" s="14"/>
    </row>
    <row r="771" ht="18.95" customHeight="1" spans="1:14">
      <c r="A771" s="44"/>
      <c r="B771" s="44"/>
      <c r="C771" s="44"/>
      <c r="D771" s="44"/>
      <c r="E771" s="44"/>
      <c r="F771" s="44"/>
      <c r="G771" s="45"/>
      <c r="H771" s="15" t="s">
        <v>3757</v>
      </c>
      <c r="I771" s="33" t="s">
        <v>3758</v>
      </c>
      <c r="J771" s="403" t="s">
        <v>3758</v>
      </c>
      <c r="K771" s="33" t="s">
        <v>3759</v>
      </c>
      <c r="L771" s="13" t="s">
        <v>1511</v>
      </c>
      <c r="M771" s="13">
        <v>1</v>
      </c>
      <c r="N771" s="14"/>
    </row>
    <row r="772" ht="18.95" customHeight="1" spans="1:14">
      <c r="A772" s="44"/>
      <c r="B772" s="44"/>
      <c r="C772" s="44"/>
      <c r="D772" s="44"/>
      <c r="E772" s="44"/>
      <c r="F772" s="44"/>
      <c r="G772" s="45"/>
      <c r="H772" s="15" t="s">
        <v>3760</v>
      </c>
      <c r="I772" s="33" t="s">
        <v>3761</v>
      </c>
      <c r="J772" s="403" t="s">
        <v>3761</v>
      </c>
      <c r="K772" s="33" t="s">
        <v>3762</v>
      </c>
      <c r="L772" s="13" t="s">
        <v>1511</v>
      </c>
      <c r="M772" s="13">
        <v>42</v>
      </c>
      <c r="N772" s="14"/>
    </row>
    <row r="773" ht="18.95" customHeight="1" spans="1:14">
      <c r="A773" s="44"/>
      <c r="B773" s="44"/>
      <c r="C773" s="44"/>
      <c r="D773" s="44"/>
      <c r="E773" s="44"/>
      <c r="F773" s="44"/>
      <c r="G773" s="45"/>
      <c r="H773" s="15" t="s">
        <v>1578</v>
      </c>
      <c r="I773" s="33" t="s">
        <v>3763</v>
      </c>
      <c r="J773" s="403" t="s">
        <v>3763</v>
      </c>
      <c r="K773" s="33" t="s">
        <v>1580</v>
      </c>
      <c r="L773" s="13" t="s">
        <v>1511</v>
      </c>
      <c r="M773" s="13">
        <v>0</v>
      </c>
      <c r="N773" s="14"/>
    </row>
    <row r="774" ht="18.95" customHeight="1" spans="1:14">
      <c r="A774" s="44"/>
      <c r="B774" s="44"/>
      <c r="C774" s="44"/>
      <c r="D774" s="44"/>
      <c r="E774" s="44"/>
      <c r="F774" s="44"/>
      <c r="G774" s="45"/>
      <c r="H774" s="15" t="s">
        <v>3764</v>
      </c>
      <c r="I774" s="33" t="s">
        <v>3765</v>
      </c>
      <c r="J774" s="403" t="s">
        <v>3765</v>
      </c>
      <c r="K774" s="33" t="s">
        <v>3766</v>
      </c>
      <c r="L774" s="13" t="s">
        <v>1511</v>
      </c>
      <c r="M774" s="13">
        <v>0</v>
      </c>
      <c r="N774" s="14"/>
    </row>
    <row r="775" ht="18.95" customHeight="1" spans="1:14">
      <c r="A775" s="44"/>
      <c r="B775" s="44"/>
      <c r="C775" s="44"/>
      <c r="D775" s="44"/>
      <c r="E775" s="44"/>
      <c r="F775" s="44"/>
      <c r="G775" s="45"/>
      <c r="H775" s="15" t="s">
        <v>3767</v>
      </c>
      <c r="I775" s="33" t="s">
        <v>3768</v>
      </c>
      <c r="J775" s="403" t="s">
        <v>3768</v>
      </c>
      <c r="K775" s="33" t="s">
        <v>3769</v>
      </c>
      <c r="L775" s="13" t="s">
        <v>1511</v>
      </c>
      <c r="M775" s="13">
        <v>58</v>
      </c>
      <c r="N775" s="14"/>
    </row>
    <row r="776" ht="18.95" customHeight="1" spans="1:14">
      <c r="A776" s="44"/>
      <c r="B776" s="44"/>
      <c r="C776" s="44"/>
      <c r="D776" s="44"/>
      <c r="E776" s="44"/>
      <c r="F776" s="44"/>
      <c r="G776" s="45"/>
      <c r="H776" s="15" t="s">
        <v>3770</v>
      </c>
      <c r="I776" s="403" t="s">
        <v>3771</v>
      </c>
      <c r="J776" s="403" t="s">
        <v>3772</v>
      </c>
      <c r="K776" s="33" t="s">
        <v>3769</v>
      </c>
      <c r="L776" s="13" t="s">
        <v>1511</v>
      </c>
      <c r="M776" s="13">
        <v>58</v>
      </c>
      <c r="N776" s="14"/>
    </row>
    <row r="777" ht="18.95" customHeight="1" spans="1:14">
      <c r="A777" s="44"/>
      <c r="B777" s="44"/>
      <c r="C777" s="44"/>
      <c r="D777" s="44"/>
      <c r="E777" s="44"/>
      <c r="F777" s="44"/>
      <c r="G777" s="45"/>
      <c r="H777" s="15" t="s">
        <v>3773</v>
      </c>
      <c r="I777" s="33" t="s">
        <v>3774</v>
      </c>
      <c r="J777" s="403" t="s">
        <v>3774</v>
      </c>
      <c r="K777" s="33" t="s">
        <v>1838</v>
      </c>
      <c r="L777" s="13" t="s">
        <v>1511</v>
      </c>
      <c r="M777" s="13">
        <v>4011</v>
      </c>
      <c r="N777" s="14"/>
    </row>
    <row r="778" ht="18.95" customHeight="1" spans="1:14">
      <c r="A778" s="44"/>
      <c r="B778" s="44"/>
      <c r="C778" s="44"/>
      <c r="D778" s="44"/>
      <c r="E778" s="44"/>
      <c r="F778" s="44"/>
      <c r="G778" s="45"/>
      <c r="H778" s="15" t="s">
        <v>3775</v>
      </c>
      <c r="I778" s="33" t="s">
        <v>3776</v>
      </c>
      <c r="J778" s="403" t="s">
        <v>3776</v>
      </c>
      <c r="K778" s="33" t="s">
        <v>3777</v>
      </c>
      <c r="L778" s="13" t="s">
        <v>1511</v>
      </c>
      <c r="M778" s="13">
        <v>136</v>
      </c>
      <c r="N778" s="14"/>
    </row>
    <row r="779" ht="18.95" customHeight="1" spans="1:14">
      <c r="A779" s="44"/>
      <c r="B779" s="44"/>
      <c r="C779" s="44"/>
      <c r="D779" s="44"/>
      <c r="E779" s="44"/>
      <c r="F779" s="44"/>
      <c r="G779" s="45"/>
      <c r="H779" s="15" t="s">
        <v>1524</v>
      </c>
      <c r="I779" s="33" t="s">
        <v>3778</v>
      </c>
      <c r="J779" s="403" t="s">
        <v>3778</v>
      </c>
      <c r="K779" s="52" t="s">
        <v>1526</v>
      </c>
      <c r="L779" s="13" t="s">
        <v>1511</v>
      </c>
      <c r="M779" s="13">
        <v>125</v>
      </c>
      <c r="N779" s="14"/>
    </row>
    <row r="780" ht="18.95" customHeight="1" spans="1:14">
      <c r="A780" s="44"/>
      <c r="B780" s="44"/>
      <c r="C780" s="44"/>
      <c r="D780" s="44"/>
      <c r="E780" s="44"/>
      <c r="F780" s="44"/>
      <c r="G780" s="45"/>
      <c r="H780" s="15" t="s">
        <v>1530</v>
      </c>
      <c r="I780" s="33" t="s">
        <v>3779</v>
      </c>
      <c r="J780" s="403" t="s">
        <v>3779</v>
      </c>
      <c r="K780" s="33" t="s">
        <v>1532</v>
      </c>
      <c r="L780" s="13" t="s">
        <v>1511</v>
      </c>
      <c r="M780" s="13">
        <v>11</v>
      </c>
      <c r="N780" s="14"/>
    </row>
    <row r="781" ht="18.95" customHeight="1" spans="1:14">
      <c r="A781" s="44"/>
      <c r="B781" s="44"/>
      <c r="C781" s="44"/>
      <c r="D781" s="44"/>
      <c r="E781" s="44"/>
      <c r="F781" s="44"/>
      <c r="G781" s="45"/>
      <c r="H781" s="15" t="s">
        <v>1536</v>
      </c>
      <c r="I781" s="33" t="s">
        <v>3780</v>
      </c>
      <c r="J781" s="403" t="s">
        <v>3780</v>
      </c>
      <c r="K781" s="33" t="s">
        <v>1538</v>
      </c>
      <c r="L781" s="13" t="s">
        <v>1511</v>
      </c>
      <c r="M781" s="13">
        <v>0</v>
      </c>
      <c r="N781" s="14"/>
    </row>
    <row r="782" ht="18.95" customHeight="1" spans="1:14">
      <c r="A782" s="44"/>
      <c r="B782" s="44"/>
      <c r="C782" s="44"/>
      <c r="D782" s="44"/>
      <c r="E782" s="44"/>
      <c r="F782" s="44"/>
      <c r="G782" s="45"/>
      <c r="H782" s="15" t="s">
        <v>3781</v>
      </c>
      <c r="I782" s="33" t="s">
        <v>3782</v>
      </c>
      <c r="J782" s="403" t="s">
        <v>3782</v>
      </c>
      <c r="K782" s="33" t="s">
        <v>3783</v>
      </c>
      <c r="L782" s="13" t="s">
        <v>1511</v>
      </c>
      <c r="M782" s="13">
        <v>0</v>
      </c>
      <c r="N782" s="14"/>
    </row>
    <row r="783" ht="18.95" customHeight="1" spans="1:14">
      <c r="A783" s="44"/>
      <c r="B783" s="44"/>
      <c r="C783" s="44"/>
      <c r="D783" s="44"/>
      <c r="E783" s="44"/>
      <c r="F783" s="44"/>
      <c r="G783" s="45"/>
      <c r="H783" s="15" t="s">
        <v>3784</v>
      </c>
      <c r="I783" s="33" t="s">
        <v>3785</v>
      </c>
      <c r="J783" s="403" t="s">
        <v>3785</v>
      </c>
      <c r="K783" s="33" t="s">
        <v>3786</v>
      </c>
      <c r="L783" s="13" t="s">
        <v>1511</v>
      </c>
      <c r="M783" s="13">
        <v>0</v>
      </c>
      <c r="N783" s="14"/>
    </row>
    <row r="784" ht="18.95" customHeight="1" spans="1:14">
      <c r="A784" s="44"/>
      <c r="B784" s="44"/>
      <c r="C784" s="44"/>
      <c r="D784" s="44"/>
      <c r="E784" s="44"/>
      <c r="F784" s="44"/>
      <c r="G784" s="45"/>
      <c r="H784" s="15" t="s">
        <v>3787</v>
      </c>
      <c r="I784" s="33" t="s">
        <v>3788</v>
      </c>
      <c r="J784" s="403" t="s">
        <v>3788</v>
      </c>
      <c r="K784" s="33" t="s">
        <v>3789</v>
      </c>
      <c r="L784" s="13" t="s">
        <v>1511</v>
      </c>
      <c r="M784" s="13">
        <v>0</v>
      </c>
      <c r="N784" s="14"/>
    </row>
    <row r="785" ht="18.95" customHeight="1" spans="1:14">
      <c r="A785" s="44"/>
      <c r="B785" s="44"/>
      <c r="C785" s="44"/>
      <c r="D785" s="44"/>
      <c r="E785" s="44"/>
      <c r="F785" s="44"/>
      <c r="G785" s="45"/>
      <c r="H785" s="15" t="s">
        <v>3790</v>
      </c>
      <c r="I785" s="33" t="s">
        <v>3791</v>
      </c>
      <c r="J785" s="403" t="s">
        <v>3791</v>
      </c>
      <c r="K785" s="33" t="s">
        <v>3792</v>
      </c>
      <c r="L785" s="13" t="s">
        <v>1511</v>
      </c>
      <c r="M785" s="13">
        <v>0</v>
      </c>
      <c r="N785" s="14"/>
    </row>
    <row r="786" ht="18.95" customHeight="1" spans="1:14">
      <c r="A786" s="44"/>
      <c r="B786" s="44"/>
      <c r="C786" s="44"/>
      <c r="D786" s="44"/>
      <c r="E786" s="44"/>
      <c r="F786" s="44"/>
      <c r="G786" s="45"/>
      <c r="H786" s="15" t="s">
        <v>3793</v>
      </c>
      <c r="I786" s="33" t="s">
        <v>3794</v>
      </c>
      <c r="J786" s="403" t="s">
        <v>3794</v>
      </c>
      <c r="K786" s="33" t="s">
        <v>3795</v>
      </c>
      <c r="L786" s="13" t="s">
        <v>1511</v>
      </c>
      <c r="M786" s="13">
        <v>0</v>
      </c>
      <c r="N786" s="14"/>
    </row>
    <row r="787" ht="18.95" customHeight="1" spans="1:14">
      <c r="A787" s="44"/>
      <c r="B787" s="44"/>
      <c r="C787" s="44"/>
      <c r="D787" s="44"/>
      <c r="E787" s="44"/>
      <c r="F787" s="44"/>
      <c r="G787" s="45"/>
      <c r="H787" s="15" t="s">
        <v>3796</v>
      </c>
      <c r="I787" s="33" t="s">
        <v>3797</v>
      </c>
      <c r="J787" s="403" t="s">
        <v>3797</v>
      </c>
      <c r="K787" s="33" t="s">
        <v>3798</v>
      </c>
      <c r="L787" s="13" t="s">
        <v>1511</v>
      </c>
      <c r="M787" s="13">
        <v>114</v>
      </c>
      <c r="N787" s="14"/>
    </row>
    <row r="788" ht="18.95" customHeight="1" spans="1:14">
      <c r="A788" s="44"/>
      <c r="B788" s="44"/>
      <c r="C788" s="44"/>
      <c r="D788" s="44"/>
      <c r="E788" s="44"/>
      <c r="F788" s="44"/>
      <c r="G788" s="45"/>
      <c r="H788" s="15" t="s">
        <v>3799</v>
      </c>
      <c r="I788" s="33" t="s">
        <v>3800</v>
      </c>
      <c r="J788" s="403" t="s">
        <v>3800</v>
      </c>
      <c r="K788" s="33" t="s">
        <v>3801</v>
      </c>
      <c r="L788" s="13" t="s">
        <v>1511</v>
      </c>
      <c r="M788" s="13">
        <v>0</v>
      </c>
      <c r="N788" s="14"/>
    </row>
    <row r="789" ht="18.95" customHeight="1" spans="1:14">
      <c r="A789" s="44"/>
      <c r="B789" s="44"/>
      <c r="C789" s="44"/>
      <c r="D789" s="44"/>
      <c r="E789" s="44"/>
      <c r="F789" s="44"/>
      <c r="G789" s="45"/>
      <c r="H789" s="15" t="s">
        <v>3802</v>
      </c>
      <c r="I789" s="33" t="s">
        <v>3803</v>
      </c>
      <c r="J789" s="403" t="s">
        <v>3803</v>
      </c>
      <c r="K789" s="33" t="s">
        <v>3804</v>
      </c>
      <c r="L789" s="13" t="s">
        <v>1511</v>
      </c>
      <c r="M789" s="13">
        <v>0</v>
      </c>
      <c r="N789" s="14"/>
    </row>
    <row r="790" ht="18.95" customHeight="1" spans="1:14">
      <c r="A790" s="44"/>
      <c r="B790" s="44"/>
      <c r="C790" s="44"/>
      <c r="D790" s="44"/>
      <c r="E790" s="44"/>
      <c r="F790" s="44"/>
      <c r="G790" s="45"/>
      <c r="H790" s="15" t="s">
        <v>3805</v>
      </c>
      <c r="I790" s="33" t="s">
        <v>3806</v>
      </c>
      <c r="J790" s="403" t="s">
        <v>3806</v>
      </c>
      <c r="K790" s="33" t="s">
        <v>3807</v>
      </c>
      <c r="L790" s="13" t="s">
        <v>1511</v>
      </c>
      <c r="M790" s="13">
        <v>114</v>
      </c>
      <c r="N790" s="14"/>
    </row>
    <row r="791" ht="18.95" customHeight="1" spans="1:14">
      <c r="A791" s="44"/>
      <c r="B791" s="44"/>
      <c r="C791" s="44"/>
      <c r="D791" s="44"/>
      <c r="E791" s="44"/>
      <c r="F791" s="44"/>
      <c r="G791" s="45"/>
      <c r="H791" s="15" t="s">
        <v>3808</v>
      </c>
      <c r="I791" s="33" t="s">
        <v>3809</v>
      </c>
      <c r="J791" s="403" t="s">
        <v>3809</v>
      </c>
      <c r="K791" s="33" t="s">
        <v>3810</v>
      </c>
      <c r="L791" s="13" t="s">
        <v>1511</v>
      </c>
      <c r="M791" s="13">
        <v>90</v>
      </c>
      <c r="N791" s="14"/>
    </row>
    <row r="792" ht="18.95" customHeight="1" spans="1:14">
      <c r="A792" s="44"/>
      <c r="B792" s="44"/>
      <c r="C792" s="44"/>
      <c r="D792" s="44"/>
      <c r="E792" s="44"/>
      <c r="F792" s="44"/>
      <c r="G792" s="45"/>
      <c r="H792" s="15" t="s">
        <v>3811</v>
      </c>
      <c r="I792" s="33" t="s">
        <v>3812</v>
      </c>
      <c r="J792" s="403" t="s">
        <v>3812</v>
      </c>
      <c r="K792" s="33" t="s">
        <v>3813</v>
      </c>
      <c r="L792" s="13" t="s">
        <v>1511</v>
      </c>
      <c r="M792" s="13">
        <v>0</v>
      </c>
      <c r="N792" s="14"/>
    </row>
    <row r="793" ht="18.95" customHeight="1" spans="1:14">
      <c r="A793" s="44"/>
      <c r="B793" s="44"/>
      <c r="C793" s="44"/>
      <c r="D793" s="44"/>
      <c r="E793" s="44"/>
      <c r="F793" s="44"/>
      <c r="G793" s="45"/>
      <c r="H793" s="15" t="s">
        <v>3814</v>
      </c>
      <c r="I793" s="33" t="s">
        <v>3815</v>
      </c>
      <c r="J793" s="403" t="s">
        <v>3815</v>
      </c>
      <c r="K793" s="33" t="s">
        <v>3816</v>
      </c>
      <c r="L793" s="13" t="s">
        <v>1511</v>
      </c>
      <c r="M793" s="13">
        <v>0</v>
      </c>
      <c r="N793" s="14"/>
    </row>
    <row r="794" ht="18.95" customHeight="1" spans="1:14">
      <c r="A794" s="44"/>
      <c r="B794" s="44"/>
      <c r="C794" s="44"/>
      <c r="D794" s="44"/>
      <c r="E794" s="44"/>
      <c r="F794" s="44"/>
      <c r="G794" s="45"/>
      <c r="H794" s="15" t="s">
        <v>3817</v>
      </c>
      <c r="I794" s="33" t="s">
        <v>3818</v>
      </c>
      <c r="J794" s="403" t="s">
        <v>3818</v>
      </c>
      <c r="K794" s="33" t="s">
        <v>3819</v>
      </c>
      <c r="L794" s="13" t="s">
        <v>1511</v>
      </c>
      <c r="M794" s="13">
        <v>0</v>
      </c>
      <c r="N794" s="14"/>
    </row>
    <row r="795" ht="18.95" customHeight="1" spans="1:14">
      <c r="A795" s="44"/>
      <c r="B795" s="44"/>
      <c r="C795" s="44"/>
      <c r="D795" s="44"/>
      <c r="E795" s="44"/>
      <c r="F795" s="44"/>
      <c r="G795" s="45"/>
      <c r="H795" s="15" t="s">
        <v>3820</v>
      </c>
      <c r="I795" s="33" t="s">
        <v>3821</v>
      </c>
      <c r="J795" s="403" t="s">
        <v>3821</v>
      </c>
      <c r="K795" s="33" t="s">
        <v>3822</v>
      </c>
      <c r="L795" s="13" t="s">
        <v>1511</v>
      </c>
      <c r="M795" s="13">
        <v>40</v>
      </c>
      <c r="N795" s="14"/>
    </row>
    <row r="796" ht="18.95" customHeight="1" spans="1:14">
      <c r="A796" s="44"/>
      <c r="B796" s="44"/>
      <c r="C796" s="44"/>
      <c r="D796" s="44"/>
      <c r="E796" s="44"/>
      <c r="F796" s="44"/>
      <c r="G796" s="45"/>
      <c r="H796" s="15" t="s">
        <v>3823</v>
      </c>
      <c r="I796" s="33" t="s">
        <v>3824</v>
      </c>
      <c r="J796" s="403" t="s">
        <v>3824</v>
      </c>
      <c r="K796" s="33" t="s">
        <v>3825</v>
      </c>
      <c r="L796" s="13" t="s">
        <v>1511</v>
      </c>
      <c r="M796" s="13">
        <v>0</v>
      </c>
      <c r="N796" s="14"/>
    </row>
    <row r="797" ht="18.95" customHeight="1" spans="1:14">
      <c r="A797" s="44"/>
      <c r="B797" s="44"/>
      <c r="C797" s="44"/>
      <c r="D797" s="44"/>
      <c r="E797" s="44"/>
      <c r="F797" s="44"/>
      <c r="G797" s="45"/>
      <c r="H797" s="15" t="s">
        <v>3826</v>
      </c>
      <c r="I797" s="33" t="s">
        <v>3827</v>
      </c>
      <c r="J797" s="403" t="s">
        <v>3827</v>
      </c>
      <c r="K797" s="33" t="s">
        <v>3828</v>
      </c>
      <c r="L797" s="13" t="s">
        <v>1511</v>
      </c>
      <c r="M797" s="13">
        <v>0</v>
      </c>
      <c r="N797" s="14"/>
    </row>
    <row r="798" ht="18.95" customHeight="1" spans="1:14">
      <c r="A798" s="44"/>
      <c r="B798" s="44"/>
      <c r="C798" s="44"/>
      <c r="D798" s="44"/>
      <c r="E798" s="44"/>
      <c r="F798" s="44"/>
      <c r="G798" s="45"/>
      <c r="H798" s="15" t="s">
        <v>3829</v>
      </c>
      <c r="I798" s="33" t="s">
        <v>3830</v>
      </c>
      <c r="J798" s="403" t="s">
        <v>3830</v>
      </c>
      <c r="K798" s="33" t="s">
        <v>3831</v>
      </c>
      <c r="L798" s="13" t="s">
        <v>1511</v>
      </c>
      <c r="M798" s="13">
        <v>50</v>
      </c>
      <c r="N798" s="14"/>
    </row>
    <row r="799" ht="18.95" customHeight="1" spans="1:14">
      <c r="A799" s="44"/>
      <c r="B799" s="44"/>
      <c r="C799" s="44"/>
      <c r="D799" s="44"/>
      <c r="E799" s="44"/>
      <c r="F799" s="44"/>
      <c r="G799" s="45"/>
      <c r="H799" s="15" t="s">
        <v>3832</v>
      </c>
      <c r="I799" s="33" t="s">
        <v>3833</v>
      </c>
      <c r="J799" s="403" t="s">
        <v>3833</v>
      </c>
      <c r="K799" s="33" t="s">
        <v>3834</v>
      </c>
      <c r="L799" s="13" t="s">
        <v>1511</v>
      </c>
      <c r="M799" s="13">
        <v>0</v>
      </c>
      <c r="N799" s="14"/>
    </row>
    <row r="800" ht="18.95" customHeight="1" spans="1:14">
      <c r="A800" s="44"/>
      <c r="B800" s="44"/>
      <c r="C800" s="44"/>
      <c r="D800" s="44"/>
      <c r="E800" s="44"/>
      <c r="F800" s="44"/>
      <c r="G800" s="45"/>
      <c r="H800" s="15" t="s">
        <v>3835</v>
      </c>
      <c r="I800" s="33" t="s">
        <v>3836</v>
      </c>
      <c r="J800" s="403" t="s">
        <v>3836</v>
      </c>
      <c r="K800" s="33" t="s">
        <v>3837</v>
      </c>
      <c r="L800" s="13" t="s">
        <v>1511</v>
      </c>
      <c r="M800" s="13">
        <v>2242</v>
      </c>
      <c r="N800" s="14"/>
    </row>
    <row r="801" ht="18.95" customHeight="1" spans="1:14">
      <c r="A801" s="44"/>
      <c r="B801" s="44"/>
      <c r="C801" s="44"/>
      <c r="D801" s="44"/>
      <c r="E801" s="44"/>
      <c r="F801" s="44"/>
      <c r="G801" s="45"/>
      <c r="H801" s="15" t="s">
        <v>3838</v>
      </c>
      <c r="I801" s="403" t="s">
        <v>3839</v>
      </c>
      <c r="J801" s="403" t="s">
        <v>3839</v>
      </c>
      <c r="K801" s="33" t="s">
        <v>3840</v>
      </c>
      <c r="L801" s="13" t="s">
        <v>1511</v>
      </c>
      <c r="M801" s="13">
        <v>2064</v>
      </c>
      <c r="N801" s="14"/>
    </row>
    <row r="802" ht="18.95" customHeight="1" spans="1:14">
      <c r="A802" s="44"/>
      <c r="B802" s="44"/>
      <c r="C802" s="44"/>
      <c r="D802" s="44"/>
      <c r="E802" s="44"/>
      <c r="F802" s="44"/>
      <c r="G802" s="45"/>
      <c r="H802" s="15" t="s">
        <v>3841</v>
      </c>
      <c r="I802" s="33" t="s">
        <v>3842</v>
      </c>
      <c r="J802" s="403" t="s">
        <v>3842</v>
      </c>
      <c r="K802" s="33" t="s">
        <v>3843</v>
      </c>
      <c r="L802" s="13" t="s">
        <v>1511</v>
      </c>
      <c r="M802" s="13">
        <v>178</v>
      </c>
      <c r="N802" s="14"/>
    </row>
    <row r="803" ht="18.95" customHeight="1" spans="1:14">
      <c r="A803" s="44"/>
      <c r="B803" s="44"/>
      <c r="C803" s="44"/>
      <c r="D803" s="44"/>
      <c r="E803" s="44"/>
      <c r="F803" s="44"/>
      <c r="G803" s="45"/>
      <c r="H803" s="15" t="s">
        <v>3844</v>
      </c>
      <c r="I803" s="33" t="s">
        <v>3845</v>
      </c>
      <c r="J803" s="403" t="s">
        <v>3845</v>
      </c>
      <c r="K803" s="33" t="s">
        <v>3846</v>
      </c>
      <c r="L803" s="13" t="s">
        <v>1511</v>
      </c>
      <c r="M803" s="13">
        <v>0</v>
      </c>
      <c r="N803" s="14"/>
    </row>
    <row r="804" ht="18.95" customHeight="1" spans="1:14">
      <c r="A804" s="44"/>
      <c r="B804" s="44"/>
      <c r="C804" s="44"/>
      <c r="D804" s="44"/>
      <c r="E804" s="44"/>
      <c r="F804" s="44"/>
      <c r="G804" s="45"/>
      <c r="H804" s="15" t="s">
        <v>3847</v>
      </c>
      <c r="I804" s="33" t="s">
        <v>3848</v>
      </c>
      <c r="J804" s="403" t="s">
        <v>3848</v>
      </c>
      <c r="K804" s="33" t="s">
        <v>3849</v>
      </c>
      <c r="L804" s="13" t="s">
        <v>1511</v>
      </c>
      <c r="M804" s="13">
        <v>0</v>
      </c>
      <c r="N804" s="14"/>
    </row>
    <row r="805" ht="18.95" customHeight="1" spans="1:14">
      <c r="A805" s="44"/>
      <c r="B805" s="44"/>
      <c r="C805" s="44"/>
      <c r="D805" s="44"/>
      <c r="E805" s="44"/>
      <c r="F805" s="44"/>
      <c r="G805" s="45"/>
      <c r="H805" s="15"/>
      <c r="I805" s="403" t="s">
        <v>3850</v>
      </c>
      <c r="J805" s="403" t="s">
        <v>3851</v>
      </c>
      <c r="K805" s="33" t="s">
        <v>3852</v>
      </c>
      <c r="L805" s="13" t="s">
        <v>1511</v>
      </c>
      <c r="M805" s="13">
        <v>0</v>
      </c>
      <c r="N805" s="14"/>
    </row>
    <row r="806" ht="18.95" customHeight="1" spans="1:14">
      <c r="A806" s="44"/>
      <c r="B806" s="44"/>
      <c r="C806" s="44"/>
      <c r="D806" s="44"/>
      <c r="E806" s="44"/>
      <c r="F806" s="44"/>
      <c r="G806" s="45"/>
      <c r="H806" s="15" t="s">
        <v>3853</v>
      </c>
      <c r="I806" s="33" t="s">
        <v>3850</v>
      </c>
      <c r="J806" s="403" t="s">
        <v>3850</v>
      </c>
      <c r="K806" s="33" t="s">
        <v>3854</v>
      </c>
      <c r="L806" s="13" t="s">
        <v>1511</v>
      </c>
      <c r="M806" s="13">
        <v>0</v>
      </c>
      <c r="N806" s="14"/>
    </row>
    <row r="807" ht="18.95" customHeight="1" spans="1:14">
      <c r="A807" s="44"/>
      <c r="B807" s="44"/>
      <c r="C807" s="44"/>
      <c r="D807" s="44"/>
      <c r="E807" s="44"/>
      <c r="F807" s="44"/>
      <c r="G807" s="45"/>
      <c r="H807" s="15" t="s">
        <v>3855</v>
      </c>
      <c r="I807" s="33" t="s">
        <v>3856</v>
      </c>
      <c r="J807" s="403" t="s">
        <v>3856</v>
      </c>
      <c r="K807" s="33" t="s">
        <v>3857</v>
      </c>
      <c r="L807" s="13" t="s">
        <v>1511</v>
      </c>
      <c r="M807" s="13">
        <v>505</v>
      </c>
      <c r="N807" s="14"/>
    </row>
    <row r="808" ht="18.95" customHeight="1" spans="1:14">
      <c r="A808" s="44"/>
      <c r="B808" s="44"/>
      <c r="C808" s="44"/>
      <c r="D808" s="44"/>
      <c r="E808" s="44"/>
      <c r="F808" s="44"/>
      <c r="G808" s="45"/>
      <c r="H808" s="15" t="s">
        <v>3858</v>
      </c>
      <c r="I808" s="33" t="s">
        <v>3859</v>
      </c>
      <c r="J808" s="403" t="s">
        <v>3859</v>
      </c>
      <c r="K808" s="33" t="s">
        <v>3860</v>
      </c>
      <c r="L808" s="13" t="s">
        <v>1511</v>
      </c>
      <c r="M808" s="13">
        <v>331</v>
      </c>
      <c r="N808" s="14"/>
    </row>
    <row r="809" ht="18.95" customHeight="1" spans="1:14">
      <c r="A809" s="44"/>
      <c r="B809" s="44"/>
      <c r="C809" s="44"/>
      <c r="D809" s="44"/>
      <c r="E809" s="44"/>
      <c r="F809" s="44"/>
      <c r="G809" s="45"/>
      <c r="H809" s="15" t="s">
        <v>3861</v>
      </c>
      <c r="I809" s="33" t="s">
        <v>3862</v>
      </c>
      <c r="J809" s="403" t="s">
        <v>3862</v>
      </c>
      <c r="K809" s="33" t="s">
        <v>3863</v>
      </c>
      <c r="L809" s="13" t="s">
        <v>1511</v>
      </c>
      <c r="M809" s="13">
        <v>14</v>
      </c>
      <c r="N809" s="14"/>
    </row>
    <row r="810" ht="18.95" customHeight="1" spans="1:14">
      <c r="A810" s="44"/>
      <c r="B810" s="44"/>
      <c r="C810" s="44"/>
      <c r="D810" s="44"/>
      <c r="E810" s="44"/>
      <c r="F810" s="44"/>
      <c r="G810" s="45"/>
      <c r="H810" s="15" t="s">
        <v>3864</v>
      </c>
      <c r="I810" s="33" t="s">
        <v>3865</v>
      </c>
      <c r="J810" s="403" t="s">
        <v>3865</v>
      </c>
      <c r="K810" s="33" t="s">
        <v>3866</v>
      </c>
      <c r="L810" s="13" t="s">
        <v>1511</v>
      </c>
      <c r="M810" s="13">
        <v>30</v>
      </c>
      <c r="N810" s="14"/>
    </row>
    <row r="811" ht="18.95" customHeight="1" spans="1:14">
      <c r="A811" s="44"/>
      <c r="B811" s="44"/>
      <c r="C811" s="44"/>
      <c r="D811" s="44"/>
      <c r="E811" s="44"/>
      <c r="F811" s="44"/>
      <c r="G811" s="45"/>
      <c r="H811" s="15" t="s">
        <v>3867</v>
      </c>
      <c r="I811" s="33" t="s">
        <v>3868</v>
      </c>
      <c r="J811" s="403" t="s">
        <v>3868</v>
      </c>
      <c r="K811" s="33" t="s">
        <v>3869</v>
      </c>
      <c r="L811" s="13" t="s">
        <v>1511</v>
      </c>
      <c r="M811" s="13">
        <v>130</v>
      </c>
      <c r="N811" s="14"/>
    </row>
    <row r="812" ht="18.95" customHeight="1" spans="1:14">
      <c r="A812" s="44"/>
      <c r="B812" s="44"/>
      <c r="C812" s="44"/>
      <c r="D812" s="44"/>
      <c r="E812" s="44"/>
      <c r="F812" s="44"/>
      <c r="G812" s="45"/>
      <c r="H812" s="15" t="s">
        <v>3870</v>
      </c>
      <c r="I812" s="33" t="s">
        <v>3871</v>
      </c>
      <c r="J812" s="403" t="s">
        <v>3871</v>
      </c>
      <c r="K812" s="33" t="s">
        <v>3872</v>
      </c>
      <c r="L812" s="13" t="s">
        <v>1511</v>
      </c>
      <c r="M812" s="13">
        <v>0</v>
      </c>
      <c r="N812" s="14"/>
    </row>
    <row r="813" ht="18.95" customHeight="1" spans="1:14">
      <c r="A813" s="44"/>
      <c r="B813" s="44"/>
      <c r="C813" s="44"/>
      <c r="D813" s="44"/>
      <c r="E813" s="44"/>
      <c r="F813" s="44"/>
      <c r="G813" s="45"/>
      <c r="H813" s="15" t="s">
        <v>3873</v>
      </c>
      <c r="I813" s="33" t="s">
        <v>3874</v>
      </c>
      <c r="J813" s="403" t="s">
        <v>3874</v>
      </c>
      <c r="K813" s="33" t="s">
        <v>3875</v>
      </c>
      <c r="L813" s="13" t="s">
        <v>1511</v>
      </c>
      <c r="M813" s="13">
        <v>920</v>
      </c>
      <c r="N813" s="14"/>
    </row>
    <row r="814" ht="18.95" customHeight="1" spans="1:14">
      <c r="A814" s="44"/>
      <c r="B814" s="44"/>
      <c r="C814" s="44"/>
      <c r="D814" s="44"/>
      <c r="E814" s="44"/>
      <c r="F814" s="44"/>
      <c r="G814" s="45"/>
      <c r="H814" s="15" t="s">
        <v>3876</v>
      </c>
      <c r="I814" s="33" t="s">
        <v>3877</v>
      </c>
      <c r="J814" s="403" t="s">
        <v>3877</v>
      </c>
      <c r="K814" s="33" t="s">
        <v>3878</v>
      </c>
      <c r="L814" s="13" t="s">
        <v>1511</v>
      </c>
      <c r="M814" s="13">
        <v>659</v>
      </c>
      <c r="N814" s="14"/>
    </row>
    <row r="815" ht="18.95" customHeight="1" spans="1:14">
      <c r="A815" s="44"/>
      <c r="B815" s="44"/>
      <c r="C815" s="44"/>
      <c r="D815" s="44"/>
      <c r="E815" s="44"/>
      <c r="F815" s="44"/>
      <c r="G815" s="45"/>
      <c r="H815" s="15" t="s">
        <v>3879</v>
      </c>
      <c r="I815" s="33" t="s">
        <v>3880</v>
      </c>
      <c r="J815" s="403" t="s">
        <v>3880</v>
      </c>
      <c r="K815" s="33" t="s">
        <v>3881</v>
      </c>
      <c r="L815" s="13" t="s">
        <v>1511</v>
      </c>
      <c r="M815" s="13">
        <v>0</v>
      </c>
      <c r="N815" s="14"/>
    </row>
    <row r="816" ht="18.95" customHeight="1" spans="1:14">
      <c r="A816" s="44"/>
      <c r="B816" s="44"/>
      <c r="C816" s="44"/>
      <c r="D816" s="44"/>
      <c r="E816" s="44"/>
      <c r="F816" s="44"/>
      <c r="G816" s="45"/>
      <c r="H816" s="15" t="s">
        <v>3882</v>
      </c>
      <c r="I816" s="33" t="s">
        <v>3883</v>
      </c>
      <c r="J816" s="403" t="s">
        <v>3883</v>
      </c>
      <c r="K816" s="33" t="s">
        <v>3884</v>
      </c>
      <c r="L816" s="13" t="s">
        <v>1511</v>
      </c>
      <c r="M816" s="13">
        <v>0</v>
      </c>
      <c r="N816" s="14"/>
    </row>
    <row r="817" ht="18.95" customHeight="1" spans="1:14">
      <c r="A817" s="44"/>
      <c r="B817" s="44"/>
      <c r="C817" s="44"/>
      <c r="D817" s="44"/>
      <c r="E817" s="44"/>
      <c r="F817" s="44"/>
      <c r="G817" s="45"/>
      <c r="H817" s="15" t="s">
        <v>3885</v>
      </c>
      <c r="I817" s="33" t="s">
        <v>3886</v>
      </c>
      <c r="J817" s="403" t="s">
        <v>3886</v>
      </c>
      <c r="K817" s="33" t="s">
        <v>3887</v>
      </c>
      <c r="L817" s="13" t="s">
        <v>1511</v>
      </c>
      <c r="M817" s="13">
        <v>0</v>
      </c>
      <c r="N817" s="14"/>
    </row>
    <row r="818" ht="18.95" customHeight="1" spans="1:14">
      <c r="A818" s="44"/>
      <c r="B818" s="44"/>
      <c r="C818" s="44"/>
      <c r="D818" s="44"/>
      <c r="E818" s="44"/>
      <c r="F818" s="44"/>
      <c r="G818" s="45"/>
      <c r="H818" s="15" t="s">
        <v>3888</v>
      </c>
      <c r="I818" s="33" t="s">
        <v>3889</v>
      </c>
      <c r="J818" s="403" t="s">
        <v>3889</v>
      </c>
      <c r="K818" s="33" t="s">
        <v>3890</v>
      </c>
      <c r="L818" s="13" t="s">
        <v>1511</v>
      </c>
      <c r="M818" s="13">
        <v>261</v>
      </c>
      <c r="N818" s="14"/>
    </row>
    <row r="819" ht="18.95" customHeight="1" spans="1:14">
      <c r="A819" s="44"/>
      <c r="B819" s="44"/>
      <c r="C819" s="44"/>
      <c r="D819" s="44"/>
      <c r="E819" s="44"/>
      <c r="F819" s="44"/>
      <c r="G819" s="45"/>
      <c r="H819" s="15" t="s">
        <v>3891</v>
      </c>
      <c r="I819" s="33" t="s">
        <v>3892</v>
      </c>
      <c r="J819" s="403" t="s">
        <v>3892</v>
      </c>
      <c r="K819" s="33" t="s">
        <v>3893</v>
      </c>
      <c r="L819" s="13" t="s">
        <v>1511</v>
      </c>
      <c r="M819" s="13">
        <v>0</v>
      </c>
      <c r="N819" s="14"/>
    </row>
    <row r="820" ht="18.95" customHeight="1" spans="1:14">
      <c r="A820" s="44"/>
      <c r="B820" s="44"/>
      <c r="C820" s="44"/>
      <c r="D820" s="44"/>
      <c r="E820" s="44"/>
      <c r="F820" s="44"/>
      <c r="G820" s="45"/>
      <c r="H820" s="15" t="s">
        <v>3894</v>
      </c>
      <c r="I820" s="33" t="s">
        <v>3895</v>
      </c>
      <c r="J820" s="403" t="s">
        <v>3895</v>
      </c>
      <c r="K820" s="33" t="s">
        <v>3896</v>
      </c>
      <c r="L820" s="13" t="s">
        <v>1511</v>
      </c>
      <c r="M820" s="13">
        <v>0</v>
      </c>
      <c r="N820" s="14"/>
    </row>
    <row r="821" ht="18.95" customHeight="1" spans="1:14">
      <c r="A821" s="44"/>
      <c r="B821" s="44"/>
      <c r="C821" s="44"/>
      <c r="D821" s="44"/>
      <c r="E821" s="44"/>
      <c r="F821" s="44"/>
      <c r="G821" s="45"/>
      <c r="H821" s="15" t="s">
        <v>3897</v>
      </c>
      <c r="I821" s="33" t="s">
        <v>3898</v>
      </c>
      <c r="J821" s="403" t="s">
        <v>3898</v>
      </c>
      <c r="K821" s="33" t="s">
        <v>3899</v>
      </c>
      <c r="L821" s="13" t="s">
        <v>1511</v>
      </c>
      <c r="M821" s="13">
        <v>0</v>
      </c>
      <c r="N821" s="14"/>
    </row>
    <row r="822" ht="18.95" customHeight="1" spans="1:14">
      <c r="A822" s="44"/>
      <c r="B822" s="44"/>
      <c r="C822" s="44"/>
      <c r="D822" s="44"/>
      <c r="E822" s="44"/>
      <c r="F822" s="44"/>
      <c r="G822" s="45"/>
      <c r="H822" s="15" t="s">
        <v>3900</v>
      </c>
      <c r="I822" s="33" t="s">
        <v>3901</v>
      </c>
      <c r="J822" s="403" t="s">
        <v>3901</v>
      </c>
      <c r="K822" s="33" t="s">
        <v>3902</v>
      </c>
      <c r="L822" s="13" t="s">
        <v>1511</v>
      </c>
      <c r="M822" s="13">
        <v>0</v>
      </c>
      <c r="N822" s="14"/>
    </row>
    <row r="823" ht="18.95" customHeight="1" spans="1:14">
      <c r="A823" s="44"/>
      <c r="B823" s="44"/>
      <c r="C823" s="44"/>
      <c r="D823" s="44"/>
      <c r="E823" s="44"/>
      <c r="F823" s="44"/>
      <c r="G823" s="45"/>
      <c r="H823" s="15" t="s">
        <v>3903</v>
      </c>
      <c r="I823" s="33" t="s">
        <v>3904</v>
      </c>
      <c r="J823" s="403" t="s">
        <v>3904</v>
      </c>
      <c r="K823" s="33" t="s">
        <v>3905</v>
      </c>
      <c r="L823" s="13" t="s">
        <v>1511</v>
      </c>
      <c r="M823" s="13">
        <v>0</v>
      </c>
      <c r="N823" s="14"/>
    </row>
    <row r="824" ht="18.95" customHeight="1" spans="1:14">
      <c r="A824" s="44"/>
      <c r="B824" s="44"/>
      <c r="C824" s="44"/>
      <c r="D824" s="44"/>
      <c r="E824" s="44"/>
      <c r="F824" s="44"/>
      <c r="G824" s="45"/>
      <c r="H824" s="15" t="s">
        <v>3906</v>
      </c>
      <c r="I824" s="33" t="s">
        <v>3907</v>
      </c>
      <c r="J824" s="403" t="s">
        <v>3907</v>
      </c>
      <c r="K824" s="33" t="s">
        <v>3908</v>
      </c>
      <c r="L824" s="13" t="s">
        <v>1511</v>
      </c>
      <c r="M824" s="13">
        <v>0</v>
      </c>
      <c r="N824" s="14"/>
    </row>
    <row r="825" ht="18.95" customHeight="1" spans="1:14">
      <c r="A825" s="44"/>
      <c r="B825" s="44"/>
      <c r="C825" s="44"/>
      <c r="D825" s="44"/>
      <c r="E825" s="44"/>
      <c r="F825" s="44"/>
      <c r="G825" s="45"/>
      <c r="H825" s="15" t="s">
        <v>3909</v>
      </c>
      <c r="I825" s="33" t="s">
        <v>3910</v>
      </c>
      <c r="J825" s="403" t="s">
        <v>3910</v>
      </c>
      <c r="K825" s="33" t="s">
        <v>3911</v>
      </c>
      <c r="L825" s="13" t="s">
        <v>1511</v>
      </c>
      <c r="M825" s="13">
        <v>0</v>
      </c>
      <c r="N825" s="14"/>
    </row>
    <row r="826" ht="18.95" customHeight="1" spans="1:14">
      <c r="A826" s="44"/>
      <c r="B826" s="44"/>
      <c r="C826" s="44"/>
      <c r="D826" s="44"/>
      <c r="E826" s="44"/>
      <c r="F826" s="44"/>
      <c r="G826" s="45"/>
      <c r="H826" s="15" t="s">
        <v>3912</v>
      </c>
      <c r="I826" s="33" t="s">
        <v>3913</v>
      </c>
      <c r="J826" s="403" t="s">
        <v>3913</v>
      </c>
      <c r="K826" s="33" t="s">
        <v>3914</v>
      </c>
      <c r="L826" s="13" t="s">
        <v>1511</v>
      </c>
      <c r="M826" s="13">
        <v>0</v>
      </c>
      <c r="N826" s="14"/>
    </row>
    <row r="827" ht="18.95" customHeight="1" spans="1:14">
      <c r="A827" s="44"/>
      <c r="B827" s="44"/>
      <c r="C827" s="44"/>
      <c r="D827" s="44"/>
      <c r="E827" s="44"/>
      <c r="F827" s="44"/>
      <c r="G827" s="45"/>
      <c r="H827" s="15" t="s">
        <v>3915</v>
      </c>
      <c r="I827" s="33" t="s">
        <v>3916</v>
      </c>
      <c r="J827" s="403" t="s">
        <v>3916</v>
      </c>
      <c r="K827" s="33" t="s">
        <v>3917</v>
      </c>
      <c r="L827" s="13" t="s">
        <v>1511</v>
      </c>
      <c r="M827" s="13">
        <v>4</v>
      </c>
      <c r="N827" s="14"/>
    </row>
    <row r="828" ht="18.95" customHeight="1" spans="1:14">
      <c r="A828" s="44"/>
      <c r="B828" s="44"/>
      <c r="C828" s="44"/>
      <c r="D828" s="44"/>
      <c r="E828" s="44"/>
      <c r="F828" s="44"/>
      <c r="G828" s="45"/>
      <c r="H828" s="15" t="s">
        <v>3918</v>
      </c>
      <c r="I828" s="33" t="s">
        <v>3919</v>
      </c>
      <c r="J828" s="403" t="s">
        <v>3919</v>
      </c>
      <c r="K828" s="33" t="s">
        <v>3920</v>
      </c>
      <c r="L828" s="13" t="s">
        <v>1511</v>
      </c>
      <c r="M828" s="13">
        <v>0</v>
      </c>
      <c r="N828" s="14"/>
    </row>
    <row r="829" ht="18.95" customHeight="1" spans="1:14">
      <c r="A829" s="44"/>
      <c r="B829" s="44"/>
      <c r="C829" s="44"/>
      <c r="D829" s="44"/>
      <c r="E829" s="44"/>
      <c r="F829" s="44"/>
      <c r="G829" s="45"/>
      <c r="H829" s="15" t="s">
        <v>3921</v>
      </c>
      <c r="I829" s="33" t="s">
        <v>3922</v>
      </c>
      <c r="J829" s="403" t="s">
        <v>3922</v>
      </c>
      <c r="K829" s="33" t="s">
        <v>3923</v>
      </c>
      <c r="L829" s="13" t="s">
        <v>1511</v>
      </c>
      <c r="M829" s="13">
        <v>0</v>
      </c>
      <c r="N829" s="14"/>
    </row>
    <row r="830" ht="18.95" customHeight="1" spans="1:14">
      <c r="A830" s="44"/>
      <c r="B830" s="44"/>
      <c r="C830" s="44"/>
      <c r="D830" s="44"/>
      <c r="E830" s="44"/>
      <c r="F830" s="44"/>
      <c r="G830" s="45"/>
      <c r="H830" s="15" t="s">
        <v>3924</v>
      </c>
      <c r="I830" s="33" t="s">
        <v>3925</v>
      </c>
      <c r="J830" s="403" t="s">
        <v>3925</v>
      </c>
      <c r="K830" s="33" t="s">
        <v>3926</v>
      </c>
      <c r="L830" s="13" t="s">
        <v>1511</v>
      </c>
      <c r="M830" s="13">
        <v>4</v>
      </c>
      <c r="N830" s="14"/>
    </row>
    <row r="831" ht="18.95" customHeight="1" spans="1:14">
      <c r="A831" s="44"/>
      <c r="B831" s="44"/>
      <c r="C831" s="44"/>
      <c r="D831" s="44"/>
      <c r="E831" s="44"/>
      <c r="F831" s="44"/>
      <c r="G831" s="45"/>
      <c r="H831" s="15" t="s">
        <v>3927</v>
      </c>
      <c r="I831" s="33" t="s">
        <v>3928</v>
      </c>
      <c r="J831" s="403" t="s">
        <v>3928</v>
      </c>
      <c r="K831" s="33" t="s">
        <v>3929</v>
      </c>
      <c r="L831" s="13" t="s">
        <v>1511</v>
      </c>
      <c r="M831" s="13">
        <v>0</v>
      </c>
      <c r="N831" s="14"/>
    </row>
    <row r="832" ht="18.95" customHeight="1" spans="1:14">
      <c r="A832" s="44"/>
      <c r="B832" s="44"/>
      <c r="C832" s="44"/>
      <c r="D832" s="44"/>
      <c r="E832" s="44"/>
      <c r="F832" s="44"/>
      <c r="G832" s="45"/>
      <c r="H832" s="15" t="s">
        <v>3930</v>
      </c>
      <c r="I832" s="33" t="s">
        <v>3931</v>
      </c>
      <c r="J832" s="403" t="s">
        <v>3931</v>
      </c>
      <c r="K832" s="33" t="s">
        <v>3932</v>
      </c>
      <c r="L832" s="13" t="s">
        <v>1511</v>
      </c>
      <c r="M832" s="13">
        <v>0</v>
      </c>
      <c r="N832" s="14"/>
    </row>
    <row r="833" ht="18.95" customHeight="1" spans="1:14">
      <c r="A833" s="44"/>
      <c r="B833" s="44"/>
      <c r="C833" s="44"/>
      <c r="D833" s="44"/>
      <c r="E833" s="44"/>
      <c r="F833" s="44"/>
      <c r="G833" s="45"/>
      <c r="H833" s="15" t="s">
        <v>3933</v>
      </c>
      <c r="I833" s="33" t="s">
        <v>3934</v>
      </c>
      <c r="J833" s="403" t="s">
        <v>3934</v>
      </c>
      <c r="K833" s="33" t="s">
        <v>3935</v>
      </c>
      <c r="L833" s="13" t="s">
        <v>1511</v>
      </c>
      <c r="M833" s="13">
        <v>0</v>
      </c>
      <c r="N833" s="14"/>
    </row>
    <row r="834" ht="18.95" customHeight="1" spans="1:14">
      <c r="A834" s="44"/>
      <c r="B834" s="44"/>
      <c r="C834" s="44"/>
      <c r="D834" s="44"/>
      <c r="E834" s="44"/>
      <c r="F834" s="44"/>
      <c r="G834" s="45"/>
      <c r="H834" s="15" t="s">
        <v>3936</v>
      </c>
      <c r="I834" s="33" t="s">
        <v>3937</v>
      </c>
      <c r="J834" s="403" t="s">
        <v>3937</v>
      </c>
      <c r="K834" s="33" t="s">
        <v>3938</v>
      </c>
      <c r="L834" s="13" t="s">
        <v>1511</v>
      </c>
      <c r="M834" s="13">
        <v>0</v>
      </c>
      <c r="N834" s="14"/>
    </row>
    <row r="835" ht="18.95" customHeight="1" spans="1:14">
      <c r="A835" s="44"/>
      <c r="B835" s="44"/>
      <c r="C835" s="44"/>
      <c r="D835" s="44"/>
      <c r="E835" s="44"/>
      <c r="F835" s="44"/>
      <c r="G835" s="45"/>
      <c r="H835" s="15" t="s">
        <v>3939</v>
      </c>
      <c r="I835" s="33" t="s">
        <v>3940</v>
      </c>
      <c r="J835" s="403" t="s">
        <v>3940</v>
      </c>
      <c r="K835" s="33" t="s">
        <v>3941</v>
      </c>
      <c r="L835" s="13" t="s">
        <v>1511</v>
      </c>
      <c r="M835" s="13">
        <v>0</v>
      </c>
      <c r="N835" s="14"/>
    </row>
    <row r="836" ht="18.95" customHeight="1" spans="1:14">
      <c r="A836" s="44"/>
      <c r="B836" s="44"/>
      <c r="C836" s="44"/>
      <c r="D836" s="44"/>
      <c r="E836" s="44"/>
      <c r="F836" s="44"/>
      <c r="G836" s="45"/>
      <c r="H836" s="15" t="s">
        <v>1524</v>
      </c>
      <c r="I836" s="33" t="s">
        <v>3942</v>
      </c>
      <c r="J836" s="403" t="s">
        <v>3942</v>
      </c>
      <c r="K836" s="33" t="s">
        <v>1526</v>
      </c>
      <c r="L836" s="13" t="s">
        <v>1511</v>
      </c>
      <c r="M836" s="13">
        <v>0</v>
      </c>
      <c r="N836" s="14"/>
    </row>
    <row r="837" ht="18.95" customHeight="1" spans="1:14">
      <c r="A837" s="44"/>
      <c r="B837" s="44"/>
      <c r="C837" s="44"/>
      <c r="D837" s="44"/>
      <c r="E837" s="44"/>
      <c r="F837" s="44"/>
      <c r="G837" s="45"/>
      <c r="H837" s="15" t="s">
        <v>1530</v>
      </c>
      <c r="I837" s="33" t="s">
        <v>3943</v>
      </c>
      <c r="J837" s="403" t="s">
        <v>3943</v>
      </c>
      <c r="K837" s="33" t="s">
        <v>1532</v>
      </c>
      <c r="L837" s="13" t="s">
        <v>1511</v>
      </c>
      <c r="M837" s="13">
        <v>0</v>
      </c>
      <c r="N837" s="14"/>
    </row>
    <row r="838" ht="18.95" customHeight="1" spans="1:14">
      <c r="A838" s="44"/>
      <c r="B838" s="44"/>
      <c r="C838" s="44"/>
      <c r="D838" s="44"/>
      <c r="E838" s="44"/>
      <c r="F838" s="44"/>
      <c r="G838" s="45"/>
      <c r="H838" s="15" t="s">
        <v>1536</v>
      </c>
      <c r="I838" s="33" t="s">
        <v>3944</v>
      </c>
      <c r="J838" s="403" t="s">
        <v>3944</v>
      </c>
      <c r="K838" s="33" t="s">
        <v>1538</v>
      </c>
      <c r="L838" s="13" t="s">
        <v>1511</v>
      </c>
      <c r="M838" s="13">
        <v>0</v>
      </c>
      <c r="N838" s="14"/>
    </row>
    <row r="839" ht="18.95" customHeight="1" spans="1:14">
      <c r="A839" s="44"/>
      <c r="B839" s="44"/>
      <c r="C839" s="44"/>
      <c r="D839" s="44"/>
      <c r="E839" s="44"/>
      <c r="F839" s="44"/>
      <c r="G839" s="45"/>
      <c r="H839" s="15" t="s">
        <v>3945</v>
      </c>
      <c r="I839" s="33" t="s">
        <v>3946</v>
      </c>
      <c r="J839" s="403" t="s">
        <v>3946</v>
      </c>
      <c r="K839" s="33" t="s">
        <v>3947</v>
      </c>
      <c r="L839" s="13" t="s">
        <v>1511</v>
      </c>
      <c r="M839" s="13">
        <v>0</v>
      </c>
      <c r="N839" s="14"/>
    </row>
    <row r="840" ht="18.95" customHeight="1" spans="1:14">
      <c r="A840" s="44"/>
      <c r="B840" s="44"/>
      <c r="C840" s="44"/>
      <c r="D840" s="44"/>
      <c r="E840" s="44"/>
      <c r="F840" s="44"/>
      <c r="G840" s="45"/>
      <c r="H840" s="15" t="s">
        <v>3948</v>
      </c>
      <c r="I840" s="33" t="s">
        <v>3949</v>
      </c>
      <c r="J840" s="403" t="s">
        <v>3949</v>
      </c>
      <c r="K840" s="33" t="s">
        <v>3950</v>
      </c>
      <c r="L840" s="13" t="s">
        <v>1511</v>
      </c>
      <c r="M840" s="13">
        <v>0</v>
      </c>
      <c r="N840" s="14"/>
    </row>
    <row r="841" ht="18.95" customHeight="1" spans="1:14">
      <c r="A841" s="44"/>
      <c r="B841" s="44"/>
      <c r="C841" s="44"/>
      <c r="D841" s="44"/>
      <c r="E841" s="44"/>
      <c r="F841" s="44"/>
      <c r="G841" s="45"/>
      <c r="H841" s="15" t="s">
        <v>3951</v>
      </c>
      <c r="I841" s="33" t="s">
        <v>3952</v>
      </c>
      <c r="J841" s="403" t="s">
        <v>3952</v>
      </c>
      <c r="K841" s="33" t="s">
        <v>3953</v>
      </c>
      <c r="L841" s="13" t="s">
        <v>1511</v>
      </c>
      <c r="M841" s="13">
        <v>0</v>
      </c>
      <c r="N841" s="14"/>
    </row>
    <row r="842" ht="18.95" customHeight="1" spans="1:14">
      <c r="A842" s="44"/>
      <c r="B842" s="44"/>
      <c r="C842" s="44"/>
      <c r="D842" s="44"/>
      <c r="E842" s="44"/>
      <c r="F842" s="44"/>
      <c r="G842" s="45"/>
      <c r="H842" s="15" t="s">
        <v>3954</v>
      </c>
      <c r="I842" s="33" t="s">
        <v>3955</v>
      </c>
      <c r="J842" s="403" t="s">
        <v>3955</v>
      </c>
      <c r="K842" s="33" t="s">
        <v>3956</v>
      </c>
      <c r="L842" s="13" t="s">
        <v>1511</v>
      </c>
      <c r="M842" s="13">
        <v>0</v>
      </c>
      <c r="N842" s="14"/>
    </row>
    <row r="843" ht="18.95" customHeight="1" spans="1:14">
      <c r="A843" s="44"/>
      <c r="B843" s="44"/>
      <c r="C843" s="44"/>
      <c r="D843" s="44"/>
      <c r="E843" s="44"/>
      <c r="F843" s="44"/>
      <c r="G843" s="45"/>
      <c r="H843" s="15" t="s">
        <v>3957</v>
      </c>
      <c r="I843" s="33" t="s">
        <v>3958</v>
      </c>
      <c r="J843" s="403" t="s">
        <v>3958</v>
      </c>
      <c r="K843" s="33" t="s">
        <v>3959</v>
      </c>
      <c r="L843" s="13" t="s">
        <v>1511</v>
      </c>
      <c r="M843" s="13">
        <v>0</v>
      </c>
      <c r="N843" s="14"/>
    </row>
    <row r="844" ht="18.95" customHeight="1" spans="1:14">
      <c r="A844" s="44"/>
      <c r="B844" s="44"/>
      <c r="C844" s="44"/>
      <c r="D844" s="44"/>
      <c r="E844" s="44"/>
      <c r="F844" s="44"/>
      <c r="G844" s="45"/>
      <c r="H844" s="15" t="s">
        <v>3960</v>
      </c>
      <c r="I844" s="33" t="s">
        <v>3961</v>
      </c>
      <c r="J844" s="403" t="s">
        <v>3961</v>
      </c>
      <c r="K844" s="33" t="s">
        <v>3962</v>
      </c>
      <c r="L844" s="13" t="s">
        <v>1511</v>
      </c>
      <c r="M844" s="13">
        <v>0</v>
      </c>
      <c r="N844" s="14"/>
    </row>
    <row r="845" ht="18.95" customHeight="1" spans="1:14">
      <c r="A845" s="44"/>
      <c r="B845" s="44"/>
      <c r="C845" s="44"/>
      <c r="D845" s="44"/>
      <c r="E845" s="44"/>
      <c r="F845" s="44"/>
      <c r="G845" s="45"/>
      <c r="H845" s="15" t="s">
        <v>3963</v>
      </c>
      <c r="I845" s="33" t="s">
        <v>3964</v>
      </c>
      <c r="J845" s="403" t="s">
        <v>3964</v>
      </c>
      <c r="K845" s="33" t="s">
        <v>3965</v>
      </c>
      <c r="L845" s="13" t="s">
        <v>1511</v>
      </c>
      <c r="M845" s="13">
        <v>0</v>
      </c>
      <c r="N845" s="14"/>
    </row>
    <row r="846" ht="18.95" customHeight="1" spans="1:14">
      <c r="A846" s="44"/>
      <c r="B846" s="44"/>
      <c r="C846" s="44"/>
      <c r="D846" s="44"/>
      <c r="E846" s="44"/>
      <c r="F846" s="44"/>
      <c r="G846" s="45"/>
      <c r="H846" s="15" t="s">
        <v>1828</v>
      </c>
      <c r="I846" s="33" t="s">
        <v>3966</v>
      </c>
      <c r="J846" s="403" t="s">
        <v>3966</v>
      </c>
      <c r="K846" s="33" t="s">
        <v>1830</v>
      </c>
      <c r="L846" s="13" t="s">
        <v>1511</v>
      </c>
      <c r="M846" s="13">
        <v>0</v>
      </c>
      <c r="N846" s="14"/>
    </row>
    <row r="847" ht="18.95" customHeight="1" spans="1:14">
      <c r="A847" s="44"/>
      <c r="B847" s="44"/>
      <c r="C847" s="44"/>
      <c r="D847" s="44"/>
      <c r="E847" s="44"/>
      <c r="F847" s="44"/>
      <c r="G847" s="45"/>
      <c r="H847" s="15" t="s">
        <v>3967</v>
      </c>
      <c r="I847" s="403" t="s">
        <v>3968</v>
      </c>
      <c r="J847" s="403" t="s">
        <v>3968</v>
      </c>
      <c r="K847" s="33" t="s">
        <v>3969</v>
      </c>
      <c r="L847" s="13" t="s">
        <v>1511</v>
      </c>
      <c r="M847" s="13">
        <v>0</v>
      </c>
      <c r="N847" s="14"/>
    </row>
    <row r="848" ht="18.95" customHeight="1" spans="1:14">
      <c r="A848" s="44"/>
      <c r="B848" s="44"/>
      <c r="C848" s="44"/>
      <c r="D848" s="44"/>
      <c r="E848" s="44"/>
      <c r="F848" s="44"/>
      <c r="G848" s="45"/>
      <c r="H848" s="15" t="s">
        <v>3970</v>
      </c>
      <c r="I848" s="403" t="s">
        <v>3971</v>
      </c>
      <c r="J848" s="403" t="s">
        <v>3971</v>
      </c>
      <c r="K848" s="33" t="s">
        <v>3972</v>
      </c>
      <c r="L848" s="13" t="s">
        <v>1511</v>
      </c>
      <c r="M848" s="13">
        <v>0</v>
      </c>
      <c r="N848" s="14"/>
    </row>
    <row r="849" ht="18.95" customHeight="1" spans="1:14">
      <c r="A849" s="44"/>
      <c r="B849" s="44"/>
      <c r="C849" s="44"/>
      <c r="D849" s="44"/>
      <c r="E849" s="44"/>
      <c r="F849" s="44"/>
      <c r="G849" s="45"/>
      <c r="H849" s="15" t="s">
        <v>1578</v>
      </c>
      <c r="I849" s="33" t="s">
        <v>3973</v>
      </c>
      <c r="J849" s="403" t="s">
        <v>3973</v>
      </c>
      <c r="K849" s="33" t="s">
        <v>1580</v>
      </c>
      <c r="L849" s="13" t="s">
        <v>1511</v>
      </c>
      <c r="M849" s="13">
        <v>0</v>
      </c>
      <c r="N849" s="14"/>
    </row>
    <row r="850" ht="18.95" customHeight="1" spans="1:14">
      <c r="A850" s="44"/>
      <c r="B850" s="44"/>
      <c r="C850" s="44"/>
      <c r="D850" s="44"/>
      <c r="E850" s="44"/>
      <c r="F850" s="44"/>
      <c r="G850" s="45"/>
      <c r="H850" s="15" t="s">
        <v>3974</v>
      </c>
      <c r="I850" s="33" t="s">
        <v>3975</v>
      </c>
      <c r="J850" s="403" t="s">
        <v>3975</v>
      </c>
      <c r="K850" s="33" t="s">
        <v>3976</v>
      </c>
      <c r="L850" s="13" t="s">
        <v>1511</v>
      </c>
      <c r="M850" s="13">
        <v>0</v>
      </c>
      <c r="N850" s="14"/>
    </row>
    <row r="851" ht="18.95" customHeight="1" spans="1:14">
      <c r="A851" s="44"/>
      <c r="B851" s="44"/>
      <c r="C851" s="44"/>
      <c r="D851" s="44"/>
      <c r="E851" s="44"/>
      <c r="F851" s="44"/>
      <c r="G851" s="45"/>
      <c r="H851" s="15" t="s">
        <v>3977</v>
      </c>
      <c r="I851" s="403" t="s">
        <v>3978</v>
      </c>
      <c r="J851" s="403" t="s">
        <v>3979</v>
      </c>
      <c r="K851" s="33" t="s">
        <v>3980</v>
      </c>
      <c r="L851" s="13" t="s">
        <v>1511</v>
      </c>
      <c r="M851" s="13"/>
      <c r="N851" s="14"/>
    </row>
    <row r="852" ht="18.95" customHeight="1" spans="1:14">
      <c r="A852" s="44"/>
      <c r="B852" s="44"/>
      <c r="C852" s="44"/>
      <c r="D852" s="44"/>
      <c r="E852" s="44"/>
      <c r="F852" s="44"/>
      <c r="G852" s="45"/>
      <c r="H852" s="15" t="s">
        <v>3981</v>
      </c>
      <c r="I852" s="403" t="s">
        <v>3982</v>
      </c>
      <c r="J852" s="403" t="s">
        <v>3983</v>
      </c>
      <c r="K852" s="33" t="s">
        <v>3984</v>
      </c>
      <c r="L852" s="13" t="s">
        <v>1511</v>
      </c>
      <c r="M852" s="13"/>
      <c r="N852" s="14"/>
    </row>
    <row r="853" ht="18.95" customHeight="1" spans="1:14">
      <c r="A853" s="44"/>
      <c r="B853" s="44"/>
      <c r="C853" s="44"/>
      <c r="D853" s="44"/>
      <c r="E853" s="44"/>
      <c r="F853" s="44"/>
      <c r="G853" s="45"/>
      <c r="H853" s="15" t="s">
        <v>3985</v>
      </c>
      <c r="I853" s="403" t="s">
        <v>3986</v>
      </c>
      <c r="J853" s="403" t="s">
        <v>3987</v>
      </c>
      <c r="K853" s="33" t="s">
        <v>3988</v>
      </c>
      <c r="L853" s="13" t="s">
        <v>1511</v>
      </c>
      <c r="M853" s="13"/>
      <c r="N853" s="14"/>
    </row>
    <row r="854" ht="18.95" customHeight="1" spans="1:14">
      <c r="A854" s="44"/>
      <c r="B854" s="44"/>
      <c r="C854" s="44"/>
      <c r="D854" s="44"/>
      <c r="E854" s="44"/>
      <c r="F854" s="44"/>
      <c r="G854" s="45"/>
      <c r="H854" s="15" t="s">
        <v>3989</v>
      </c>
      <c r="I854" s="33" t="s">
        <v>3944</v>
      </c>
      <c r="J854" s="403" t="s">
        <v>3944</v>
      </c>
      <c r="K854" s="33" t="s">
        <v>3990</v>
      </c>
      <c r="L854" s="13" t="s">
        <v>1511</v>
      </c>
      <c r="M854" s="13"/>
      <c r="N854" s="14"/>
    </row>
    <row r="855" ht="18.95" customHeight="1" spans="1:14">
      <c r="A855" s="44"/>
      <c r="B855" s="44"/>
      <c r="C855" s="44"/>
      <c r="D855" s="44"/>
      <c r="E855" s="44"/>
      <c r="F855" s="44"/>
      <c r="G855" s="45"/>
      <c r="H855" s="15" t="s">
        <v>3991</v>
      </c>
      <c r="I855" s="403" t="s">
        <v>3992</v>
      </c>
      <c r="J855" s="403" t="s">
        <v>3993</v>
      </c>
      <c r="K855" s="33" t="s">
        <v>3994</v>
      </c>
      <c r="L855" s="13" t="s">
        <v>1511</v>
      </c>
      <c r="M855" s="13"/>
      <c r="N855" s="14"/>
    </row>
    <row r="856" ht="18.95" customHeight="1" spans="1:14">
      <c r="A856" s="44"/>
      <c r="B856" s="44"/>
      <c r="C856" s="44"/>
      <c r="D856" s="44"/>
      <c r="E856" s="44"/>
      <c r="F856" s="44"/>
      <c r="G856" s="45"/>
      <c r="H856" s="15" t="s">
        <v>3995</v>
      </c>
      <c r="I856" s="403" t="s">
        <v>3996</v>
      </c>
      <c r="J856" s="403" t="s">
        <v>3997</v>
      </c>
      <c r="K856" s="33" t="s">
        <v>3998</v>
      </c>
      <c r="L856" s="13" t="s">
        <v>1511</v>
      </c>
      <c r="M856" s="13"/>
      <c r="N856" s="14"/>
    </row>
    <row r="857" ht="18.95" customHeight="1" spans="1:14">
      <c r="A857" s="44"/>
      <c r="B857" s="44"/>
      <c r="C857" s="44"/>
      <c r="D857" s="44"/>
      <c r="E857" s="44"/>
      <c r="F857" s="44"/>
      <c r="G857" s="45"/>
      <c r="H857" s="15" t="s">
        <v>3999</v>
      </c>
      <c r="I857" s="33" t="s">
        <v>4000</v>
      </c>
      <c r="J857" s="403" t="s">
        <v>4000</v>
      </c>
      <c r="K857" s="33" t="s">
        <v>4001</v>
      </c>
      <c r="L857" s="13" t="s">
        <v>1511</v>
      </c>
      <c r="M857" s="13">
        <v>0</v>
      </c>
      <c r="N857" s="14"/>
    </row>
    <row r="858" ht="18.95" customHeight="1" spans="1:14">
      <c r="A858" s="44"/>
      <c r="B858" s="44"/>
      <c r="C858" s="44"/>
      <c r="D858" s="44"/>
      <c r="E858" s="44"/>
      <c r="F858" s="44"/>
      <c r="G858" s="45"/>
      <c r="H858" s="15" t="s">
        <v>4002</v>
      </c>
      <c r="I858" s="33" t="s">
        <v>4003</v>
      </c>
      <c r="J858" s="403" t="s">
        <v>4003</v>
      </c>
      <c r="K858" s="33" t="s">
        <v>1841</v>
      </c>
      <c r="L858" s="13" t="s">
        <v>1511</v>
      </c>
      <c r="M858" s="13">
        <v>4683</v>
      </c>
      <c r="N858" s="14"/>
    </row>
    <row r="859" ht="18.95" customHeight="1" spans="1:14">
      <c r="A859" s="44"/>
      <c r="B859" s="44"/>
      <c r="C859" s="44"/>
      <c r="D859" s="44"/>
      <c r="E859" s="44"/>
      <c r="F859" s="44"/>
      <c r="G859" s="45"/>
      <c r="H859" s="15" t="s">
        <v>4004</v>
      </c>
      <c r="I859" s="33" t="s">
        <v>4005</v>
      </c>
      <c r="J859" s="403" t="s">
        <v>4005</v>
      </c>
      <c r="K859" s="33" t="s">
        <v>4006</v>
      </c>
      <c r="L859" s="13" t="s">
        <v>1511</v>
      </c>
      <c r="M859" s="13">
        <v>967</v>
      </c>
      <c r="N859" s="14"/>
    </row>
    <row r="860" ht="18.95" customHeight="1" spans="1:14">
      <c r="A860" s="44"/>
      <c r="B860" s="44"/>
      <c r="C860" s="44"/>
      <c r="D860" s="44"/>
      <c r="E860" s="44"/>
      <c r="F860" s="44"/>
      <c r="G860" s="45"/>
      <c r="H860" s="15" t="s">
        <v>4007</v>
      </c>
      <c r="I860" s="33" t="s">
        <v>4008</v>
      </c>
      <c r="J860" s="403" t="s">
        <v>4008</v>
      </c>
      <c r="K860" s="33" t="s">
        <v>1526</v>
      </c>
      <c r="L860" s="13" t="s">
        <v>1511</v>
      </c>
      <c r="M860" s="13">
        <v>201</v>
      </c>
      <c r="N860" s="14"/>
    </row>
    <row r="861" ht="18.95" customHeight="1" spans="1:14">
      <c r="A861" s="44"/>
      <c r="B861" s="44"/>
      <c r="C861" s="44"/>
      <c r="D861" s="44"/>
      <c r="E861" s="44"/>
      <c r="F861" s="44"/>
      <c r="G861" s="45"/>
      <c r="H861" s="15" t="s">
        <v>4009</v>
      </c>
      <c r="I861" s="33" t="s">
        <v>4010</v>
      </c>
      <c r="J861" s="403" t="s">
        <v>4010</v>
      </c>
      <c r="K861" s="33" t="s">
        <v>1532</v>
      </c>
      <c r="L861" s="13" t="s">
        <v>1511</v>
      </c>
      <c r="M861" s="13">
        <v>330</v>
      </c>
      <c r="N861" s="14"/>
    </row>
    <row r="862" ht="18.95" customHeight="1" spans="1:14">
      <c r="A862" s="44"/>
      <c r="B862" s="44"/>
      <c r="C862" s="44"/>
      <c r="D862" s="44"/>
      <c r="E862" s="44"/>
      <c r="F862" s="44"/>
      <c r="G862" s="45"/>
      <c r="H862" s="15" t="s">
        <v>4011</v>
      </c>
      <c r="I862" s="33" t="s">
        <v>4012</v>
      </c>
      <c r="J862" s="403" t="s">
        <v>4012</v>
      </c>
      <c r="K862" s="33" t="s">
        <v>1538</v>
      </c>
      <c r="L862" s="13" t="s">
        <v>1511</v>
      </c>
      <c r="M862" s="13">
        <v>0</v>
      </c>
      <c r="N862" s="14"/>
    </row>
    <row r="863" ht="18.95" customHeight="1" spans="1:14">
      <c r="A863" s="44"/>
      <c r="B863" s="44"/>
      <c r="C863" s="44"/>
      <c r="D863" s="44"/>
      <c r="E863" s="44"/>
      <c r="F863" s="44"/>
      <c r="G863" s="45"/>
      <c r="H863" s="15" t="s">
        <v>4013</v>
      </c>
      <c r="I863" s="33" t="s">
        <v>4014</v>
      </c>
      <c r="J863" s="403" t="s">
        <v>4014</v>
      </c>
      <c r="K863" s="33" t="s">
        <v>4015</v>
      </c>
      <c r="L863" s="13" t="s">
        <v>1511</v>
      </c>
      <c r="M863" s="13">
        <v>406</v>
      </c>
      <c r="N863" s="14"/>
    </row>
    <row r="864" ht="18.95" customHeight="1" spans="1:14">
      <c r="A864" s="44"/>
      <c r="B864" s="44"/>
      <c r="C864" s="44"/>
      <c r="D864" s="44"/>
      <c r="E864" s="44"/>
      <c r="F864" s="44"/>
      <c r="G864" s="45"/>
      <c r="H864" s="15" t="s">
        <v>4016</v>
      </c>
      <c r="I864" s="33" t="s">
        <v>4017</v>
      </c>
      <c r="J864" s="403" t="s">
        <v>4017</v>
      </c>
      <c r="K864" s="33" t="s">
        <v>4018</v>
      </c>
      <c r="L864" s="13" t="s">
        <v>1511</v>
      </c>
      <c r="M864" s="13">
        <v>0</v>
      </c>
      <c r="N864" s="14"/>
    </row>
    <row r="865" ht="18.95" customHeight="1" spans="1:14">
      <c r="A865" s="44"/>
      <c r="B865" s="44"/>
      <c r="C865" s="44"/>
      <c r="D865" s="44"/>
      <c r="E865" s="44"/>
      <c r="F865" s="44"/>
      <c r="G865" s="45"/>
      <c r="H865" s="15" t="s">
        <v>4019</v>
      </c>
      <c r="I865" s="33" t="s">
        <v>4020</v>
      </c>
      <c r="J865" s="403" t="s">
        <v>4020</v>
      </c>
      <c r="K865" s="33" t="s">
        <v>4021</v>
      </c>
      <c r="L865" s="13" t="s">
        <v>1511</v>
      </c>
      <c r="M865" s="13">
        <v>0</v>
      </c>
      <c r="N865" s="14"/>
    </row>
    <row r="866" ht="18.95" customHeight="1" spans="1:14">
      <c r="A866" s="44"/>
      <c r="B866" s="44"/>
      <c r="C866" s="44"/>
      <c r="D866" s="44"/>
      <c r="E866" s="44"/>
      <c r="F866" s="44"/>
      <c r="G866" s="45"/>
      <c r="H866" s="15" t="s">
        <v>4022</v>
      </c>
      <c r="I866" s="33" t="s">
        <v>4023</v>
      </c>
      <c r="J866" s="403" t="s">
        <v>4023</v>
      </c>
      <c r="K866" s="33" t="s">
        <v>4024</v>
      </c>
      <c r="L866" s="13" t="s">
        <v>1511</v>
      </c>
      <c r="M866" s="13">
        <v>0</v>
      </c>
      <c r="N866" s="14"/>
    </row>
    <row r="867" ht="18.95" customHeight="1" spans="1:14">
      <c r="A867" s="44"/>
      <c r="B867" s="44"/>
      <c r="C867" s="44"/>
      <c r="D867" s="44"/>
      <c r="E867" s="44"/>
      <c r="F867" s="44"/>
      <c r="G867" s="45"/>
      <c r="H867" s="15" t="s">
        <v>4025</v>
      </c>
      <c r="I867" s="33" t="s">
        <v>4026</v>
      </c>
      <c r="J867" s="403" t="s">
        <v>4026</v>
      </c>
      <c r="K867" s="33" t="s">
        <v>4027</v>
      </c>
      <c r="L867" s="13" t="s">
        <v>1511</v>
      </c>
      <c r="M867" s="13">
        <v>0</v>
      </c>
      <c r="N867" s="14"/>
    </row>
    <row r="868" ht="18.95" customHeight="1" spans="1:14">
      <c r="A868" s="44"/>
      <c r="B868" s="44"/>
      <c r="C868" s="44"/>
      <c r="D868" s="44"/>
      <c r="E868" s="44"/>
      <c r="F868" s="44"/>
      <c r="G868" s="45"/>
      <c r="H868" s="15" t="s">
        <v>4028</v>
      </c>
      <c r="I868" s="33" t="s">
        <v>4029</v>
      </c>
      <c r="J868" s="403" t="s">
        <v>4029</v>
      </c>
      <c r="K868" s="33" t="s">
        <v>4030</v>
      </c>
      <c r="L868" s="13" t="s">
        <v>1511</v>
      </c>
      <c r="M868" s="13">
        <v>0</v>
      </c>
      <c r="N868" s="14"/>
    </row>
    <row r="869" ht="18.95" customHeight="1" spans="1:14">
      <c r="A869" s="44"/>
      <c r="B869" s="44"/>
      <c r="C869" s="44"/>
      <c r="D869" s="44"/>
      <c r="E869" s="44"/>
      <c r="F869" s="44"/>
      <c r="G869" s="45"/>
      <c r="H869" s="15" t="s">
        <v>4031</v>
      </c>
      <c r="I869" s="33" t="s">
        <v>4032</v>
      </c>
      <c r="J869" s="403" t="s">
        <v>4032</v>
      </c>
      <c r="K869" s="33" t="s">
        <v>4033</v>
      </c>
      <c r="L869" s="13" t="s">
        <v>1511</v>
      </c>
      <c r="M869" s="13">
        <v>0</v>
      </c>
      <c r="N869" s="14"/>
    </row>
    <row r="870" ht="18.95" customHeight="1" spans="1:14">
      <c r="A870" s="44"/>
      <c r="B870" s="44"/>
      <c r="C870" s="44"/>
      <c r="D870" s="44"/>
      <c r="E870" s="44"/>
      <c r="F870" s="44"/>
      <c r="G870" s="45"/>
      <c r="H870" s="15" t="s">
        <v>4034</v>
      </c>
      <c r="I870" s="33" t="s">
        <v>4035</v>
      </c>
      <c r="J870" s="403" t="s">
        <v>4035</v>
      </c>
      <c r="K870" s="33" t="s">
        <v>4036</v>
      </c>
      <c r="L870" s="13" t="s">
        <v>1511</v>
      </c>
      <c r="M870" s="13">
        <v>30</v>
      </c>
      <c r="N870" s="14"/>
    </row>
    <row r="871" ht="18.95" customHeight="1" spans="1:14">
      <c r="A871" s="44"/>
      <c r="B871" s="44"/>
      <c r="C871" s="44"/>
      <c r="D871" s="44"/>
      <c r="E871" s="44"/>
      <c r="F871" s="44"/>
      <c r="G871" s="45"/>
      <c r="H871" s="15" t="s">
        <v>4037</v>
      </c>
      <c r="I871" s="33" t="s">
        <v>4038</v>
      </c>
      <c r="J871" s="403" t="s">
        <v>4038</v>
      </c>
      <c r="K871" s="33" t="s">
        <v>4039</v>
      </c>
      <c r="L871" s="13" t="s">
        <v>1511</v>
      </c>
      <c r="M871" s="13">
        <v>177</v>
      </c>
      <c r="N871" s="14"/>
    </row>
    <row r="872" ht="18.95" customHeight="1" spans="1:14">
      <c r="A872" s="44"/>
      <c r="B872" s="44"/>
      <c r="C872" s="44"/>
      <c r="D872" s="44"/>
      <c r="E872" s="44"/>
      <c r="F872" s="44"/>
      <c r="G872" s="45"/>
      <c r="H872" s="15" t="s">
        <v>4040</v>
      </c>
      <c r="I872" s="33" t="s">
        <v>4041</v>
      </c>
      <c r="J872" s="403" t="s">
        <v>4041</v>
      </c>
      <c r="K872" s="33" t="s">
        <v>4042</v>
      </c>
      <c r="L872" s="13" t="s">
        <v>1511</v>
      </c>
      <c r="M872" s="13">
        <v>3280</v>
      </c>
      <c r="N872" s="14"/>
    </row>
    <row r="873" ht="18.95" customHeight="1" spans="1:14">
      <c r="A873" s="44"/>
      <c r="B873" s="44"/>
      <c r="C873" s="44"/>
      <c r="D873" s="44"/>
      <c r="E873" s="44"/>
      <c r="F873" s="44"/>
      <c r="G873" s="45"/>
      <c r="H873" s="15" t="s">
        <v>4043</v>
      </c>
      <c r="I873" s="33" t="s">
        <v>4044</v>
      </c>
      <c r="J873" s="403" t="s">
        <v>4044</v>
      </c>
      <c r="K873" s="33" t="s">
        <v>4045</v>
      </c>
      <c r="L873" s="13" t="s">
        <v>1511</v>
      </c>
      <c r="M873" s="13">
        <v>3270</v>
      </c>
      <c r="N873" s="14"/>
    </row>
    <row r="874" ht="18.95" customHeight="1" spans="1:14">
      <c r="A874" s="44"/>
      <c r="B874" s="44"/>
      <c r="C874" s="44"/>
      <c r="D874" s="44"/>
      <c r="E874" s="44"/>
      <c r="F874" s="44"/>
      <c r="G874" s="45"/>
      <c r="H874" s="15" t="s">
        <v>4046</v>
      </c>
      <c r="I874" s="33" t="s">
        <v>4047</v>
      </c>
      <c r="J874" s="403" t="s">
        <v>4047</v>
      </c>
      <c r="K874" s="52" t="s">
        <v>4048</v>
      </c>
      <c r="L874" s="13" t="s">
        <v>1511</v>
      </c>
      <c r="M874" s="13">
        <v>10</v>
      </c>
      <c r="N874" s="14"/>
    </row>
    <row r="875" ht="18.95" customHeight="1" spans="1:14">
      <c r="A875" s="44"/>
      <c r="B875" s="44"/>
      <c r="C875" s="44"/>
      <c r="D875" s="44"/>
      <c r="E875" s="44"/>
      <c r="F875" s="44"/>
      <c r="G875" s="45"/>
      <c r="H875" s="15" t="s">
        <v>4049</v>
      </c>
      <c r="I875" s="33" t="s">
        <v>4050</v>
      </c>
      <c r="J875" s="403" t="s">
        <v>4050</v>
      </c>
      <c r="K875" s="33" t="s">
        <v>4051</v>
      </c>
      <c r="L875" s="13" t="s">
        <v>1511</v>
      </c>
      <c r="M875" s="13">
        <v>254</v>
      </c>
      <c r="N875" s="14"/>
    </row>
    <row r="876" ht="18.95" customHeight="1" spans="1:14">
      <c r="A876" s="44"/>
      <c r="B876" s="44"/>
      <c r="C876" s="44"/>
      <c r="D876" s="44"/>
      <c r="E876" s="44"/>
      <c r="F876" s="44"/>
      <c r="G876" s="45"/>
      <c r="H876" s="15" t="s">
        <v>4052</v>
      </c>
      <c r="I876" s="33" t="s">
        <v>4053</v>
      </c>
      <c r="J876" s="403" t="s">
        <v>4053</v>
      </c>
      <c r="K876" s="33" t="s">
        <v>4054</v>
      </c>
      <c r="L876" s="13" t="s">
        <v>1511</v>
      </c>
      <c r="M876" s="13">
        <v>0</v>
      </c>
      <c r="N876" s="14"/>
    </row>
    <row r="877" ht="18.95" customHeight="1" spans="1:14">
      <c r="A877" s="44"/>
      <c r="B877" s="44"/>
      <c r="C877" s="44"/>
      <c r="D877" s="44"/>
      <c r="E877" s="44"/>
      <c r="F877" s="44"/>
      <c r="G877" s="45"/>
      <c r="H877" s="15" t="s">
        <v>4055</v>
      </c>
      <c r="I877" s="33" t="s">
        <v>4056</v>
      </c>
      <c r="J877" s="403" t="s">
        <v>4056</v>
      </c>
      <c r="K877" s="33" t="s">
        <v>4057</v>
      </c>
      <c r="L877" s="13" t="s">
        <v>1511</v>
      </c>
      <c r="M877" s="13">
        <v>5</v>
      </c>
      <c r="N877" s="14"/>
    </row>
    <row r="878" ht="18.95" customHeight="1" spans="1:14">
      <c r="A878" s="44"/>
      <c r="B878" s="44"/>
      <c r="C878" s="44"/>
      <c r="D878" s="44"/>
      <c r="E878" s="44"/>
      <c r="F878" s="44"/>
      <c r="G878" s="45"/>
      <c r="H878" s="15" t="s">
        <v>4058</v>
      </c>
      <c r="I878" s="33" t="s">
        <v>4059</v>
      </c>
      <c r="J878" s="403" t="s">
        <v>4059</v>
      </c>
      <c r="K878" s="33" t="s">
        <v>1846</v>
      </c>
      <c r="L878" s="13" t="s">
        <v>1511</v>
      </c>
      <c r="M878" s="13">
        <v>31830</v>
      </c>
      <c r="N878" s="14"/>
    </row>
    <row r="879" ht="18.95" customHeight="1" spans="1:14">
      <c r="A879" s="44"/>
      <c r="B879" s="44"/>
      <c r="C879" s="44"/>
      <c r="D879" s="44"/>
      <c r="E879" s="44"/>
      <c r="F879" s="44"/>
      <c r="G879" s="45"/>
      <c r="H879" s="15" t="s">
        <v>4060</v>
      </c>
      <c r="I879" s="33" t="s">
        <v>4061</v>
      </c>
      <c r="J879" s="403" t="s">
        <v>4061</v>
      </c>
      <c r="K879" s="33" t="s">
        <v>4062</v>
      </c>
      <c r="L879" s="13" t="s">
        <v>1511</v>
      </c>
      <c r="M879" s="13">
        <v>9427</v>
      </c>
      <c r="N879" s="14"/>
    </row>
    <row r="880" ht="18.95" customHeight="1" spans="1:14">
      <c r="A880" s="44"/>
      <c r="B880" s="44"/>
      <c r="C880" s="44"/>
      <c r="D880" s="44"/>
      <c r="E880" s="44"/>
      <c r="F880" s="44"/>
      <c r="G880" s="45"/>
      <c r="H880" s="15" t="s">
        <v>4007</v>
      </c>
      <c r="I880" s="33" t="s">
        <v>4063</v>
      </c>
      <c r="J880" s="403" t="s">
        <v>4063</v>
      </c>
      <c r="K880" s="33" t="s">
        <v>1526</v>
      </c>
      <c r="L880" s="13" t="s">
        <v>1511</v>
      </c>
      <c r="M880" s="13">
        <v>0</v>
      </c>
      <c r="N880" s="14"/>
    </row>
    <row r="881" ht="18.95" customHeight="1" spans="1:14">
      <c r="A881" s="44"/>
      <c r="B881" s="44"/>
      <c r="C881" s="44"/>
      <c r="D881" s="44"/>
      <c r="E881" s="44"/>
      <c r="F881" s="44"/>
      <c r="G881" s="45"/>
      <c r="H881" s="15" t="s">
        <v>4009</v>
      </c>
      <c r="I881" s="33" t="s">
        <v>4064</v>
      </c>
      <c r="J881" s="403" t="s">
        <v>4064</v>
      </c>
      <c r="K881" s="33" t="s">
        <v>1532</v>
      </c>
      <c r="L881" s="13" t="s">
        <v>1511</v>
      </c>
      <c r="M881" s="13">
        <v>100</v>
      </c>
      <c r="N881" s="14"/>
    </row>
    <row r="882" ht="18.95" customHeight="1" spans="1:14">
      <c r="A882" s="44"/>
      <c r="B882" s="44"/>
      <c r="C882" s="44"/>
      <c r="D882" s="44"/>
      <c r="E882" s="44"/>
      <c r="F882" s="44"/>
      <c r="G882" s="45"/>
      <c r="H882" s="15" t="s">
        <v>4011</v>
      </c>
      <c r="I882" s="33" t="s">
        <v>4065</v>
      </c>
      <c r="J882" s="403" t="s">
        <v>4065</v>
      </c>
      <c r="K882" s="33" t="s">
        <v>1538</v>
      </c>
      <c r="L882" s="13" t="s">
        <v>1511</v>
      </c>
      <c r="M882" s="13">
        <v>0</v>
      </c>
      <c r="N882" s="14"/>
    </row>
    <row r="883" ht="18.95" customHeight="1" spans="1:14">
      <c r="A883" s="44"/>
      <c r="B883" s="44"/>
      <c r="C883" s="44"/>
      <c r="D883" s="44"/>
      <c r="E883" s="44"/>
      <c r="F883" s="44"/>
      <c r="G883" s="45"/>
      <c r="H883" s="15" t="s">
        <v>4066</v>
      </c>
      <c r="I883" s="33" t="s">
        <v>4067</v>
      </c>
      <c r="J883" s="403" t="s">
        <v>4067</v>
      </c>
      <c r="K883" s="33" t="s">
        <v>1580</v>
      </c>
      <c r="L883" s="13" t="s">
        <v>1511</v>
      </c>
      <c r="M883" s="13">
        <v>2229</v>
      </c>
      <c r="N883" s="14"/>
    </row>
    <row r="884" ht="18.95" customHeight="1" spans="1:14">
      <c r="A884" s="44"/>
      <c r="B884" s="44"/>
      <c r="C884" s="44"/>
      <c r="D884" s="44"/>
      <c r="E884" s="44"/>
      <c r="F884" s="44"/>
      <c r="G884" s="45"/>
      <c r="H884" s="15" t="s">
        <v>4068</v>
      </c>
      <c r="I884" s="33" t="s">
        <v>4069</v>
      </c>
      <c r="J884" s="403" t="s">
        <v>4069</v>
      </c>
      <c r="K884" s="33" t="s">
        <v>4070</v>
      </c>
      <c r="L884" s="13" t="s">
        <v>1511</v>
      </c>
      <c r="M884" s="13">
        <v>0</v>
      </c>
      <c r="N884" s="14"/>
    </row>
    <row r="885" ht="18.95" customHeight="1" spans="1:14">
      <c r="A885" s="44"/>
      <c r="B885" s="44"/>
      <c r="C885" s="44"/>
      <c r="D885" s="44"/>
      <c r="E885" s="44"/>
      <c r="F885" s="44"/>
      <c r="G885" s="45"/>
      <c r="H885" s="15" t="s">
        <v>4071</v>
      </c>
      <c r="I885" s="33" t="s">
        <v>4072</v>
      </c>
      <c r="J885" s="403" t="s">
        <v>4072</v>
      </c>
      <c r="K885" s="33" t="s">
        <v>4073</v>
      </c>
      <c r="L885" s="13" t="s">
        <v>1511</v>
      </c>
      <c r="M885" s="13">
        <v>1197</v>
      </c>
      <c r="N885" s="14"/>
    </row>
    <row r="886" ht="18.95" customHeight="1" spans="1:14">
      <c r="A886" s="44"/>
      <c r="B886" s="44"/>
      <c r="C886" s="44"/>
      <c r="D886" s="44"/>
      <c r="E886" s="44"/>
      <c r="F886" s="44"/>
      <c r="G886" s="45"/>
      <c r="H886" s="15" t="s">
        <v>4074</v>
      </c>
      <c r="I886" s="33" t="s">
        <v>4075</v>
      </c>
      <c r="J886" s="403" t="s">
        <v>4075</v>
      </c>
      <c r="K886" s="33" t="s">
        <v>4076</v>
      </c>
      <c r="L886" s="13" t="s">
        <v>1511</v>
      </c>
      <c r="M886" s="13">
        <v>532</v>
      </c>
      <c r="N886" s="14"/>
    </row>
    <row r="887" ht="18.95" customHeight="1" spans="1:14">
      <c r="A887" s="44"/>
      <c r="B887" s="44"/>
      <c r="C887" s="44"/>
      <c r="D887" s="44"/>
      <c r="E887" s="44"/>
      <c r="F887" s="44"/>
      <c r="G887" s="45"/>
      <c r="H887" s="15" t="s">
        <v>4077</v>
      </c>
      <c r="I887" s="33" t="s">
        <v>4078</v>
      </c>
      <c r="J887" s="403" t="s">
        <v>4078</v>
      </c>
      <c r="K887" s="33" t="s">
        <v>4079</v>
      </c>
      <c r="L887" s="13" t="s">
        <v>1511</v>
      </c>
      <c r="M887" s="13">
        <v>31</v>
      </c>
      <c r="N887" s="14"/>
    </row>
    <row r="888" ht="18.95" customHeight="1" spans="1:14">
      <c r="A888" s="44"/>
      <c r="B888" s="44"/>
      <c r="C888" s="44"/>
      <c r="D888" s="44"/>
      <c r="E888" s="44"/>
      <c r="F888" s="44"/>
      <c r="G888" s="45"/>
      <c r="H888" s="15" t="s">
        <v>4080</v>
      </c>
      <c r="I888" s="33" t="s">
        <v>4081</v>
      </c>
      <c r="J888" s="403" t="s">
        <v>4081</v>
      </c>
      <c r="K888" s="33" t="s">
        <v>4082</v>
      </c>
      <c r="L888" s="13" t="s">
        <v>1511</v>
      </c>
      <c r="M888" s="13">
        <v>0</v>
      </c>
      <c r="N888" s="14"/>
    </row>
    <row r="889" ht="18.95" customHeight="1" spans="1:14">
      <c r="A889" s="44"/>
      <c r="B889" s="44"/>
      <c r="C889" s="44"/>
      <c r="D889" s="44"/>
      <c r="E889" s="44"/>
      <c r="F889" s="44"/>
      <c r="G889" s="45"/>
      <c r="H889" s="15" t="s">
        <v>4083</v>
      </c>
      <c r="I889" s="33" t="s">
        <v>4084</v>
      </c>
      <c r="J889" s="403" t="s">
        <v>4084</v>
      </c>
      <c r="K889" s="33" t="s">
        <v>4085</v>
      </c>
      <c r="L889" s="13" t="s">
        <v>1511</v>
      </c>
      <c r="M889" s="13">
        <v>16</v>
      </c>
      <c r="N889" s="14"/>
    </row>
    <row r="890" ht="18.95" customHeight="1" spans="1:14">
      <c r="A890" s="44"/>
      <c r="B890" s="44"/>
      <c r="C890" s="44"/>
      <c r="D890" s="44"/>
      <c r="E890" s="44"/>
      <c r="F890" s="44"/>
      <c r="G890" s="45"/>
      <c r="H890" s="15" t="s">
        <v>4086</v>
      </c>
      <c r="I890" s="33" t="s">
        <v>4087</v>
      </c>
      <c r="J890" s="403" t="s">
        <v>4087</v>
      </c>
      <c r="K890" s="33" t="s">
        <v>4088</v>
      </c>
      <c r="L890" s="13" t="s">
        <v>1511</v>
      </c>
      <c r="M890" s="13">
        <v>0</v>
      </c>
      <c r="N890" s="14"/>
    </row>
    <row r="891" ht="18.95" customHeight="1" spans="1:14">
      <c r="A891" s="44"/>
      <c r="B891" s="44"/>
      <c r="C891" s="44"/>
      <c r="D891" s="44"/>
      <c r="E891" s="44"/>
      <c r="F891" s="44"/>
      <c r="G891" s="45"/>
      <c r="H891" s="15" t="s">
        <v>4089</v>
      </c>
      <c r="I891" s="33" t="s">
        <v>4090</v>
      </c>
      <c r="J891" s="403" t="s">
        <v>4090</v>
      </c>
      <c r="K891" s="33" t="s">
        <v>4091</v>
      </c>
      <c r="L891" s="13" t="s">
        <v>1511</v>
      </c>
      <c r="M891" s="13">
        <v>0</v>
      </c>
      <c r="N891" s="14"/>
    </row>
    <row r="892" ht="18.95" customHeight="1" spans="1:14">
      <c r="A892" s="44"/>
      <c r="B892" s="44"/>
      <c r="C892" s="44"/>
      <c r="D892" s="44"/>
      <c r="E892" s="44"/>
      <c r="F892" s="44"/>
      <c r="G892" s="45"/>
      <c r="H892" s="15" t="s">
        <v>4092</v>
      </c>
      <c r="I892" s="33" t="s">
        <v>4093</v>
      </c>
      <c r="J892" s="403" t="s">
        <v>4093</v>
      </c>
      <c r="K892" s="33" t="s">
        <v>4094</v>
      </c>
      <c r="L892" s="13" t="s">
        <v>1511</v>
      </c>
      <c r="M892" s="13">
        <v>55</v>
      </c>
      <c r="N892" s="14"/>
    </row>
    <row r="893" ht="18.95" customHeight="1" spans="1:14">
      <c r="A893" s="44"/>
      <c r="B893" s="44"/>
      <c r="C893" s="44"/>
      <c r="D893" s="44"/>
      <c r="E893" s="44"/>
      <c r="F893" s="44"/>
      <c r="G893" s="45"/>
      <c r="H893" s="15" t="s">
        <v>4095</v>
      </c>
      <c r="I893" s="33" t="s">
        <v>4096</v>
      </c>
      <c r="J893" s="403" t="s">
        <v>4096</v>
      </c>
      <c r="K893" s="33" t="s">
        <v>4097</v>
      </c>
      <c r="L893" s="13" t="s">
        <v>1511</v>
      </c>
      <c r="M893" s="13">
        <v>0</v>
      </c>
      <c r="N893" s="14"/>
    </row>
    <row r="894" ht="18.95" customHeight="1" spans="1:14">
      <c r="A894" s="44"/>
      <c r="B894" s="44"/>
      <c r="C894" s="44"/>
      <c r="D894" s="44"/>
      <c r="E894" s="44"/>
      <c r="F894" s="44"/>
      <c r="G894" s="45"/>
      <c r="H894" s="15" t="s">
        <v>4098</v>
      </c>
      <c r="I894" s="33" t="s">
        <v>4099</v>
      </c>
      <c r="J894" s="403" t="s">
        <v>4099</v>
      </c>
      <c r="K894" s="33" t="s">
        <v>4100</v>
      </c>
      <c r="L894" s="13" t="s">
        <v>1511</v>
      </c>
      <c r="M894" s="13">
        <v>0</v>
      </c>
      <c r="N894" s="14"/>
    </row>
    <row r="895" ht="18.95" customHeight="1" spans="1:14">
      <c r="A895" s="44"/>
      <c r="B895" s="44"/>
      <c r="C895" s="44"/>
      <c r="D895" s="44"/>
      <c r="E895" s="44"/>
      <c r="F895" s="44"/>
      <c r="G895" s="45"/>
      <c r="H895" s="15" t="s">
        <v>4101</v>
      </c>
      <c r="I895" s="33" t="s">
        <v>4102</v>
      </c>
      <c r="J895" s="403" t="s">
        <v>4102</v>
      </c>
      <c r="K895" s="33" t="s">
        <v>4103</v>
      </c>
      <c r="L895" s="13" t="s">
        <v>1511</v>
      </c>
      <c r="M895" s="13">
        <v>620</v>
      </c>
      <c r="N895" s="14"/>
    </row>
    <row r="896" ht="18.95" customHeight="1" spans="1:14">
      <c r="A896" s="44"/>
      <c r="B896" s="44"/>
      <c r="C896" s="44"/>
      <c r="D896" s="44"/>
      <c r="E896" s="44"/>
      <c r="F896" s="44"/>
      <c r="G896" s="45"/>
      <c r="H896" s="15" t="s">
        <v>4104</v>
      </c>
      <c r="I896" s="33" t="s">
        <v>4105</v>
      </c>
      <c r="J896" s="403" t="s">
        <v>4105</v>
      </c>
      <c r="K896" s="33" t="s">
        <v>4106</v>
      </c>
      <c r="L896" s="13" t="s">
        <v>1511</v>
      </c>
      <c r="M896" s="13">
        <v>525</v>
      </c>
      <c r="N896" s="14"/>
    </row>
    <row r="897" ht="18.95" customHeight="1" spans="1:14">
      <c r="A897" s="44"/>
      <c r="B897" s="44"/>
      <c r="C897" s="44"/>
      <c r="D897" s="44"/>
      <c r="E897" s="44"/>
      <c r="F897" s="44"/>
      <c r="G897" s="45"/>
      <c r="H897" s="15" t="s">
        <v>4107</v>
      </c>
      <c r="I897" s="33" t="s">
        <v>4108</v>
      </c>
      <c r="J897" s="403" t="s">
        <v>4108</v>
      </c>
      <c r="K897" s="33" t="s">
        <v>4109</v>
      </c>
      <c r="L897" s="13" t="s">
        <v>1511</v>
      </c>
      <c r="M897" s="13">
        <v>957</v>
      </c>
      <c r="N897" s="14"/>
    </row>
    <row r="898" ht="18.95" customHeight="1" spans="1:14">
      <c r="A898" s="44"/>
      <c r="B898" s="44"/>
      <c r="C898" s="44"/>
      <c r="D898" s="44"/>
      <c r="E898" s="44"/>
      <c r="F898" s="44"/>
      <c r="G898" s="45"/>
      <c r="H898" s="15" t="s">
        <v>4110</v>
      </c>
      <c r="I898" s="33" t="s">
        <v>4111</v>
      </c>
      <c r="J898" s="403" t="s">
        <v>4111</v>
      </c>
      <c r="K898" s="33" t="s">
        <v>4112</v>
      </c>
      <c r="L898" s="13" t="s">
        <v>1511</v>
      </c>
      <c r="M898" s="13">
        <v>125</v>
      </c>
      <c r="N898" s="14"/>
    </row>
    <row r="899" ht="18.95" customHeight="1" spans="1:14">
      <c r="A899" s="44"/>
      <c r="B899" s="44"/>
      <c r="C899" s="44"/>
      <c r="D899" s="44"/>
      <c r="E899" s="44"/>
      <c r="F899" s="44"/>
      <c r="G899" s="45"/>
      <c r="H899" s="15" t="s">
        <v>4113</v>
      </c>
      <c r="I899" s="33" t="s">
        <v>4114</v>
      </c>
      <c r="J899" s="403" t="s">
        <v>4114</v>
      </c>
      <c r="K899" s="33" t="s">
        <v>4115</v>
      </c>
      <c r="L899" s="13" t="s">
        <v>1511</v>
      </c>
      <c r="M899" s="13">
        <v>361</v>
      </c>
      <c r="N899" s="14"/>
    </row>
    <row r="900" ht="18.95" customHeight="1" spans="1:14">
      <c r="A900" s="44"/>
      <c r="B900" s="44"/>
      <c r="C900" s="44"/>
      <c r="D900" s="44"/>
      <c r="E900" s="44"/>
      <c r="F900" s="44"/>
      <c r="G900" s="45"/>
      <c r="H900" s="15" t="s">
        <v>4116</v>
      </c>
      <c r="I900" s="33" t="s">
        <v>4117</v>
      </c>
      <c r="J900" s="403" t="s">
        <v>4117</v>
      </c>
      <c r="K900" s="33" t="s">
        <v>4118</v>
      </c>
      <c r="L900" s="13" t="s">
        <v>1511</v>
      </c>
      <c r="M900" s="13">
        <v>0</v>
      </c>
      <c r="N900" s="14"/>
    </row>
    <row r="901" ht="18.95" customHeight="1" spans="1:14">
      <c r="A901" s="44"/>
      <c r="B901" s="44"/>
      <c r="C901" s="44"/>
      <c r="D901" s="44"/>
      <c r="E901" s="44"/>
      <c r="F901" s="44"/>
      <c r="G901" s="45"/>
      <c r="H901" s="15" t="s">
        <v>4119</v>
      </c>
      <c r="I901" s="33" t="s">
        <v>4120</v>
      </c>
      <c r="J901" s="403" t="s">
        <v>4120</v>
      </c>
      <c r="K901" s="33" t="s">
        <v>4121</v>
      </c>
      <c r="L901" s="13" t="s">
        <v>1511</v>
      </c>
      <c r="M901" s="13">
        <v>470</v>
      </c>
      <c r="N901" s="14"/>
    </row>
    <row r="902" ht="18.95" customHeight="1" spans="1:14">
      <c r="A902" s="44"/>
      <c r="B902" s="44"/>
      <c r="C902" s="44"/>
      <c r="D902" s="44"/>
      <c r="E902" s="44"/>
      <c r="F902" s="44"/>
      <c r="G902" s="45"/>
      <c r="H902" s="15" t="s">
        <v>4122</v>
      </c>
      <c r="I902" s="33" t="s">
        <v>4123</v>
      </c>
      <c r="J902" s="403" t="s">
        <v>4123</v>
      </c>
      <c r="K902" s="33" t="s">
        <v>4124</v>
      </c>
      <c r="L902" s="13" t="s">
        <v>1511</v>
      </c>
      <c r="M902" s="13">
        <v>608</v>
      </c>
      <c r="N902" s="14"/>
    </row>
    <row r="903" ht="18.95" customHeight="1" spans="1:14">
      <c r="A903" s="44"/>
      <c r="B903" s="44"/>
      <c r="C903" s="44"/>
      <c r="D903" s="44"/>
      <c r="E903" s="44"/>
      <c r="F903" s="44"/>
      <c r="G903" s="45"/>
      <c r="H903" s="15" t="s">
        <v>4125</v>
      </c>
      <c r="I903" s="33" t="s">
        <v>4126</v>
      </c>
      <c r="J903" s="403" t="s">
        <v>4126</v>
      </c>
      <c r="K903" s="33" t="s">
        <v>4127</v>
      </c>
      <c r="L903" s="13" t="s">
        <v>1511</v>
      </c>
      <c r="M903" s="13">
        <v>0</v>
      </c>
      <c r="N903" s="14"/>
    </row>
    <row r="904" ht="18.95" customHeight="1" spans="1:14">
      <c r="A904" s="44"/>
      <c r="B904" s="44"/>
      <c r="C904" s="44"/>
      <c r="D904" s="44"/>
      <c r="E904" s="44"/>
      <c r="F904" s="44"/>
      <c r="G904" s="45"/>
      <c r="H904" s="15" t="s">
        <v>4128</v>
      </c>
      <c r="I904" s="33" t="s">
        <v>4129</v>
      </c>
      <c r="J904" s="403" t="s">
        <v>4129</v>
      </c>
      <c r="K904" s="33" t="s">
        <v>4130</v>
      </c>
      <c r="L904" s="13" t="s">
        <v>1511</v>
      </c>
      <c r="M904" s="13">
        <v>0</v>
      </c>
      <c r="N904" s="14"/>
    </row>
    <row r="905" ht="18.95" customHeight="1" spans="1:14">
      <c r="A905" s="44"/>
      <c r="B905" s="44"/>
      <c r="C905" s="44"/>
      <c r="D905" s="44"/>
      <c r="E905" s="44"/>
      <c r="F905" s="44"/>
      <c r="G905" s="45"/>
      <c r="H905" s="15" t="s">
        <v>4131</v>
      </c>
      <c r="I905" s="33" t="s">
        <v>4132</v>
      </c>
      <c r="J905" s="403" t="s">
        <v>4132</v>
      </c>
      <c r="K905" s="33" t="s">
        <v>4133</v>
      </c>
      <c r="L905" s="13" t="s">
        <v>1511</v>
      </c>
      <c r="M905" s="13">
        <v>210</v>
      </c>
      <c r="N905" s="14"/>
    </row>
    <row r="906" ht="18.95" customHeight="1" spans="1:14">
      <c r="A906" s="44"/>
      <c r="B906" s="44"/>
      <c r="C906" s="44"/>
      <c r="D906" s="44"/>
      <c r="E906" s="44"/>
      <c r="F906" s="44"/>
      <c r="G906" s="45"/>
      <c r="H906" s="15" t="s">
        <v>4134</v>
      </c>
      <c r="I906" s="33" t="s">
        <v>4135</v>
      </c>
      <c r="J906" s="403" t="s">
        <v>4135</v>
      </c>
      <c r="K906" s="33" t="s">
        <v>4136</v>
      </c>
      <c r="L906" s="13" t="s">
        <v>1511</v>
      </c>
      <c r="M906" s="13">
        <v>0</v>
      </c>
      <c r="N906" s="14"/>
    </row>
    <row r="907" ht="18.95" customHeight="1" spans="1:14">
      <c r="A907" s="44"/>
      <c r="B907" s="44"/>
      <c r="C907" s="44"/>
      <c r="D907" s="44"/>
      <c r="E907" s="44"/>
      <c r="F907" s="44"/>
      <c r="G907" s="45"/>
      <c r="H907" s="15" t="s">
        <v>4137</v>
      </c>
      <c r="I907" s="33" t="s">
        <v>4138</v>
      </c>
      <c r="J907" s="403" t="s">
        <v>4138</v>
      </c>
      <c r="K907" s="33" t="s">
        <v>4139</v>
      </c>
      <c r="L907" s="13" t="s">
        <v>1511</v>
      </c>
      <c r="M907" s="13">
        <v>1391</v>
      </c>
      <c r="N907" s="14"/>
    </row>
    <row r="908" ht="18.95" customHeight="1" spans="1:14">
      <c r="A908" s="44"/>
      <c r="B908" s="44"/>
      <c r="C908" s="44"/>
      <c r="D908" s="44"/>
      <c r="E908" s="44"/>
      <c r="F908" s="44"/>
      <c r="G908" s="45"/>
      <c r="H908" s="15" t="s">
        <v>4140</v>
      </c>
      <c r="I908" s="33" t="s">
        <v>4141</v>
      </c>
      <c r="J908" s="403" t="s">
        <v>4141</v>
      </c>
      <c r="K908" s="33" t="s">
        <v>4142</v>
      </c>
      <c r="L908" s="13" t="s">
        <v>1511</v>
      </c>
      <c r="M908" s="13">
        <v>3549</v>
      </c>
      <c r="N908" s="14"/>
    </row>
    <row r="909" ht="18.95" customHeight="1" spans="1:14">
      <c r="A909" s="44"/>
      <c r="B909" s="44"/>
      <c r="C909" s="44"/>
      <c r="D909" s="44"/>
      <c r="E909" s="44"/>
      <c r="F909" s="44"/>
      <c r="G909" s="45"/>
      <c r="H909" s="15" t="s">
        <v>4007</v>
      </c>
      <c r="I909" s="33" t="s">
        <v>4143</v>
      </c>
      <c r="J909" s="403" t="s">
        <v>4143</v>
      </c>
      <c r="K909" s="33" t="s">
        <v>1526</v>
      </c>
      <c r="L909" s="13" t="s">
        <v>1511</v>
      </c>
      <c r="M909" s="13">
        <v>0</v>
      </c>
      <c r="N909" s="14"/>
    </row>
    <row r="910" ht="18.95" customHeight="1" spans="1:14">
      <c r="A910" s="44"/>
      <c r="B910" s="44"/>
      <c r="C910" s="44"/>
      <c r="D910" s="44"/>
      <c r="E910" s="44"/>
      <c r="F910" s="44"/>
      <c r="G910" s="45"/>
      <c r="H910" s="15" t="s">
        <v>4009</v>
      </c>
      <c r="I910" s="33" t="s">
        <v>4144</v>
      </c>
      <c r="J910" s="403" t="s">
        <v>4144</v>
      </c>
      <c r="K910" s="33" t="s">
        <v>1532</v>
      </c>
      <c r="L910" s="13" t="s">
        <v>1511</v>
      </c>
      <c r="M910" s="13">
        <v>6</v>
      </c>
      <c r="N910" s="14"/>
    </row>
    <row r="911" ht="18.95" customHeight="1" spans="1:14">
      <c r="A911" s="44"/>
      <c r="B911" s="44"/>
      <c r="C911" s="44"/>
      <c r="D911" s="44"/>
      <c r="E911" s="44"/>
      <c r="F911" s="44"/>
      <c r="G911" s="45"/>
      <c r="H911" s="15" t="s">
        <v>4011</v>
      </c>
      <c r="I911" s="33" t="s">
        <v>4145</v>
      </c>
      <c r="J911" s="403" t="s">
        <v>4145</v>
      </c>
      <c r="K911" s="33" t="s">
        <v>1538</v>
      </c>
      <c r="L911" s="13" t="s">
        <v>1511</v>
      </c>
      <c r="M911" s="13">
        <v>0</v>
      </c>
      <c r="N911" s="14"/>
    </row>
    <row r="912" ht="18.95" customHeight="1" spans="1:14">
      <c r="A912" s="44"/>
      <c r="B912" s="44"/>
      <c r="C912" s="44"/>
      <c r="D912" s="44"/>
      <c r="E912" s="44"/>
      <c r="F912" s="44"/>
      <c r="G912" s="45"/>
      <c r="H912" s="15" t="s">
        <v>4146</v>
      </c>
      <c r="I912" s="33" t="s">
        <v>4147</v>
      </c>
      <c r="J912" s="403" t="s">
        <v>4147</v>
      </c>
      <c r="K912" s="33" t="s">
        <v>4148</v>
      </c>
      <c r="L912" s="13" t="s">
        <v>1511</v>
      </c>
      <c r="M912" s="13">
        <v>740</v>
      </c>
      <c r="N912" s="14"/>
    </row>
    <row r="913" ht="18.95" customHeight="1" spans="1:14">
      <c r="A913" s="44"/>
      <c r="B913" s="44"/>
      <c r="C913" s="44"/>
      <c r="D913" s="44"/>
      <c r="E913" s="44"/>
      <c r="F913" s="44"/>
      <c r="G913" s="45"/>
      <c r="H913" s="15" t="s">
        <v>4149</v>
      </c>
      <c r="I913" s="33" t="s">
        <v>4150</v>
      </c>
      <c r="J913" s="403" t="s">
        <v>4150</v>
      </c>
      <c r="K913" s="33" t="s">
        <v>4151</v>
      </c>
      <c r="L913" s="13" t="s">
        <v>1511</v>
      </c>
      <c r="M913" s="13">
        <v>152</v>
      </c>
      <c r="N913" s="14"/>
    </row>
    <row r="914" ht="18.95" customHeight="1" spans="1:14">
      <c r="A914" s="44"/>
      <c r="B914" s="44"/>
      <c r="C914" s="44"/>
      <c r="D914" s="44"/>
      <c r="E914" s="44"/>
      <c r="F914" s="44"/>
      <c r="G914" s="45"/>
      <c r="H914" s="15" t="s">
        <v>4152</v>
      </c>
      <c r="I914" s="33" t="s">
        <v>4153</v>
      </c>
      <c r="J914" s="403" t="s">
        <v>4153</v>
      </c>
      <c r="K914" s="33" t="s">
        <v>4154</v>
      </c>
      <c r="L914" s="13" t="s">
        <v>1511</v>
      </c>
      <c r="M914" s="13">
        <v>5</v>
      </c>
      <c r="N914" s="14"/>
    </row>
    <row r="915" ht="18.95" customHeight="1" spans="1:14">
      <c r="A915" s="44"/>
      <c r="B915" s="44"/>
      <c r="C915" s="44"/>
      <c r="D915" s="44"/>
      <c r="E915" s="44"/>
      <c r="F915" s="44"/>
      <c r="G915" s="45"/>
      <c r="H915" s="15" t="s">
        <v>4155</v>
      </c>
      <c r="I915" s="33" t="s">
        <v>4156</v>
      </c>
      <c r="J915" s="403" t="s">
        <v>4156</v>
      </c>
      <c r="K915" s="33" t="s">
        <v>4157</v>
      </c>
      <c r="L915" s="13" t="s">
        <v>1511</v>
      </c>
      <c r="M915" s="13">
        <v>5</v>
      </c>
      <c r="N915" s="14"/>
    </row>
    <row r="916" ht="18.95" customHeight="1" spans="1:14">
      <c r="A916" s="44"/>
      <c r="B916" s="44"/>
      <c r="C916" s="44"/>
      <c r="D916" s="44"/>
      <c r="E916" s="44"/>
      <c r="F916" s="44"/>
      <c r="G916" s="45"/>
      <c r="H916" s="15" t="s">
        <v>4158</v>
      </c>
      <c r="I916" s="33" t="s">
        <v>4159</v>
      </c>
      <c r="J916" s="403" t="s">
        <v>4159</v>
      </c>
      <c r="K916" s="33" t="s">
        <v>4160</v>
      </c>
      <c r="L916" s="13" t="s">
        <v>1511</v>
      </c>
      <c r="M916" s="13">
        <v>0</v>
      </c>
      <c r="N916" s="14"/>
    </row>
    <row r="917" ht="18.95" customHeight="1" spans="1:14">
      <c r="A917" s="44"/>
      <c r="B917" s="44"/>
      <c r="C917" s="44"/>
      <c r="D917" s="44"/>
      <c r="E917" s="44"/>
      <c r="F917" s="44"/>
      <c r="G917" s="45"/>
      <c r="H917" s="15" t="s">
        <v>4161</v>
      </c>
      <c r="I917" s="33" t="s">
        <v>4162</v>
      </c>
      <c r="J917" s="403" t="s">
        <v>4162</v>
      </c>
      <c r="K917" s="33" t="s">
        <v>4163</v>
      </c>
      <c r="L917" s="13" t="s">
        <v>1511</v>
      </c>
      <c r="M917" s="13">
        <v>1944</v>
      </c>
      <c r="N917" s="14"/>
    </row>
    <row r="918" ht="18.95" customHeight="1" spans="1:14">
      <c r="A918" s="44"/>
      <c r="B918" s="44"/>
      <c r="C918" s="44"/>
      <c r="D918" s="44"/>
      <c r="E918" s="44"/>
      <c r="F918" s="44"/>
      <c r="G918" s="45"/>
      <c r="H918" s="15" t="s">
        <v>4164</v>
      </c>
      <c r="I918" s="33" t="s">
        <v>4165</v>
      </c>
      <c r="J918" s="403" t="s">
        <v>4165</v>
      </c>
      <c r="K918" s="33" t="s">
        <v>4166</v>
      </c>
      <c r="L918" s="13" t="s">
        <v>1511</v>
      </c>
      <c r="M918" s="13">
        <v>0</v>
      </c>
      <c r="N918" s="14"/>
    </row>
    <row r="919" ht="18.95" customHeight="1" spans="1:14">
      <c r="A919" s="44"/>
      <c r="B919" s="44"/>
      <c r="C919" s="44"/>
      <c r="D919" s="44"/>
      <c r="E919" s="44"/>
      <c r="F919" s="44"/>
      <c r="G919" s="45"/>
      <c r="H919" s="15" t="s">
        <v>4167</v>
      </c>
      <c r="I919" s="33" t="s">
        <v>4168</v>
      </c>
      <c r="J919" s="403" t="s">
        <v>4168</v>
      </c>
      <c r="K919" s="33" t="s">
        <v>4169</v>
      </c>
      <c r="L919" s="13" t="s">
        <v>1511</v>
      </c>
      <c r="M919" s="13">
        <v>0</v>
      </c>
      <c r="N919" s="14"/>
    </row>
    <row r="920" ht="18.95" customHeight="1" spans="1:14">
      <c r="A920" s="44"/>
      <c r="B920" s="44"/>
      <c r="C920" s="44"/>
      <c r="D920" s="44"/>
      <c r="E920" s="44"/>
      <c r="F920" s="44"/>
      <c r="G920" s="45"/>
      <c r="H920" s="15" t="s">
        <v>4170</v>
      </c>
      <c r="I920" s="33" t="s">
        <v>4171</v>
      </c>
      <c r="J920" s="403" t="s">
        <v>4171</v>
      </c>
      <c r="K920" s="33" t="s">
        <v>4172</v>
      </c>
      <c r="L920" s="13" t="s">
        <v>1511</v>
      </c>
      <c r="M920" s="13">
        <v>0</v>
      </c>
      <c r="N920" s="14"/>
    </row>
    <row r="921" ht="18.95" customHeight="1" spans="1:14">
      <c r="A921" s="44"/>
      <c r="B921" s="44"/>
      <c r="C921" s="44"/>
      <c r="D921" s="44"/>
      <c r="E921" s="44"/>
      <c r="F921" s="44"/>
      <c r="G921" s="45"/>
      <c r="H921" s="15" t="s">
        <v>4173</v>
      </c>
      <c r="I921" s="33" t="s">
        <v>4174</v>
      </c>
      <c r="J921" s="403" t="s">
        <v>4174</v>
      </c>
      <c r="K921" s="33" t="s">
        <v>4175</v>
      </c>
      <c r="L921" s="13" t="s">
        <v>1511</v>
      </c>
      <c r="M921" s="13">
        <v>216</v>
      </c>
      <c r="N921" s="14"/>
    </row>
    <row r="922" ht="18.95" customHeight="1" spans="1:14">
      <c r="A922" s="44"/>
      <c r="B922" s="44"/>
      <c r="C922" s="44"/>
      <c r="D922" s="44"/>
      <c r="E922" s="44"/>
      <c r="F922" s="44"/>
      <c r="G922" s="45"/>
      <c r="H922" s="15" t="s">
        <v>4176</v>
      </c>
      <c r="I922" s="33" t="s">
        <v>4177</v>
      </c>
      <c r="J922" s="403" t="s">
        <v>4177</v>
      </c>
      <c r="K922" s="33" t="s">
        <v>4178</v>
      </c>
      <c r="L922" s="13" t="s">
        <v>1511</v>
      </c>
      <c r="M922" s="13">
        <v>0</v>
      </c>
      <c r="N922" s="14"/>
    </row>
    <row r="923" ht="18.95" customHeight="1" spans="1:14">
      <c r="A923" s="44"/>
      <c r="B923" s="44"/>
      <c r="C923" s="44"/>
      <c r="D923" s="44"/>
      <c r="E923" s="44"/>
      <c r="F923" s="44"/>
      <c r="G923" s="45"/>
      <c r="H923" s="15" t="s">
        <v>4179</v>
      </c>
      <c r="I923" s="33" t="s">
        <v>4180</v>
      </c>
      <c r="J923" s="403" t="s">
        <v>4180</v>
      </c>
      <c r="K923" s="33" t="s">
        <v>4181</v>
      </c>
      <c r="L923" s="13" t="s">
        <v>1511</v>
      </c>
      <c r="M923" s="13">
        <v>1</v>
      </c>
      <c r="N923" s="14"/>
    </row>
    <row r="924" ht="18.95" customHeight="1" spans="1:14">
      <c r="A924" s="44"/>
      <c r="B924" s="44"/>
      <c r="C924" s="44"/>
      <c r="D924" s="44"/>
      <c r="E924" s="44"/>
      <c r="F924" s="44"/>
      <c r="G924" s="45"/>
      <c r="H924" s="15" t="s">
        <v>4182</v>
      </c>
      <c r="I924" s="33" t="s">
        <v>4183</v>
      </c>
      <c r="J924" s="403" t="s">
        <v>4183</v>
      </c>
      <c r="K924" s="33" t="s">
        <v>4184</v>
      </c>
      <c r="L924" s="13" t="s">
        <v>1511</v>
      </c>
      <c r="M924" s="13">
        <v>0</v>
      </c>
      <c r="N924" s="14"/>
    </row>
    <row r="925" ht="18.95" customHeight="1" spans="1:14">
      <c r="A925" s="44"/>
      <c r="B925" s="44"/>
      <c r="C925" s="44"/>
      <c r="D925" s="44"/>
      <c r="E925" s="44"/>
      <c r="F925" s="44"/>
      <c r="G925" s="45"/>
      <c r="H925" s="15" t="s">
        <v>4185</v>
      </c>
      <c r="I925" s="33" t="s">
        <v>4186</v>
      </c>
      <c r="J925" s="403" t="s">
        <v>4186</v>
      </c>
      <c r="K925" s="33" t="s">
        <v>4187</v>
      </c>
      <c r="L925" s="13" t="s">
        <v>1511</v>
      </c>
      <c r="M925" s="13">
        <v>10</v>
      </c>
      <c r="N925" s="14"/>
    </row>
    <row r="926" ht="18.95" customHeight="1" spans="1:14">
      <c r="A926" s="44"/>
      <c r="B926" s="44"/>
      <c r="C926" s="44"/>
      <c r="D926" s="44"/>
      <c r="E926" s="44"/>
      <c r="F926" s="44"/>
      <c r="G926" s="45"/>
      <c r="H926" s="15" t="s">
        <v>4188</v>
      </c>
      <c r="I926" s="33" t="s">
        <v>4189</v>
      </c>
      <c r="J926" s="403" t="s">
        <v>4189</v>
      </c>
      <c r="K926" s="33" t="s">
        <v>4190</v>
      </c>
      <c r="L926" s="13" t="s">
        <v>1511</v>
      </c>
      <c r="M926" s="13">
        <v>0</v>
      </c>
      <c r="N926" s="14"/>
    </row>
    <row r="927" ht="18.95" customHeight="1" spans="1:14">
      <c r="A927" s="44"/>
      <c r="B927" s="44"/>
      <c r="C927" s="44"/>
      <c r="D927" s="44"/>
      <c r="E927" s="44"/>
      <c r="F927" s="44"/>
      <c r="G927" s="45"/>
      <c r="H927" s="15" t="s">
        <v>4191</v>
      </c>
      <c r="I927" s="33" t="s">
        <v>4192</v>
      </c>
      <c r="J927" s="403" t="s">
        <v>4192</v>
      </c>
      <c r="K927" s="33" t="s">
        <v>4193</v>
      </c>
      <c r="L927" s="13" t="s">
        <v>1511</v>
      </c>
      <c r="M927" s="13">
        <v>119</v>
      </c>
      <c r="N927" s="14"/>
    </row>
    <row r="928" ht="18.95" customHeight="1" spans="1:14">
      <c r="A928" s="44"/>
      <c r="B928" s="44"/>
      <c r="C928" s="44"/>
      <c r="D928" s="44"/>
      <c r="E928" s="44"/>
      <c r="F928" s="44"/>
      <c r="G928" s="45"/>
      <c r="H928" s="15" t="s">
        <v>4194</v>
      </c>
      <c r="I928" s="33" t="s">
        <v>4195</v>
      </c>
      <c r="J928" s="403" t="s">
        <v>4195</v>
      </c>
      <c r="K928" s="33" t="s">
        <v>4196</v>
      </c>
      <c r="L928" s="13" t="s">
        <v>1511</v>
      </c>
      <c r="M928" s="13">
        <v>0</v>
      </c>
      <c r="N928" s="14"/>
    </row>
    <row r="929" ht="18.95" customHeight="1" spans="1:14">
      <c r="A929" s="44"/>
      <c r="B929" s="44"/>
      <c r="C929" s="44"/>
      <c r="D929" s="44"/>
      <c r="E929" s="44"/>
      <c r="F929" s="44"/>
      <c r="G929" s="45"/>
      <c r="H929" s="15" t="s">
        <v>4197</v>
      </c>
      <c r="I929" s="33" t="s">
        <v>4198</v>
      </c>
      <c r="J929" s="403" t="s">
        <v>4198</v>
      </c>
      <c r="K929" s="33" t="s">
        <v>4199</v>
      </c>
      <c r="L929" s="13" t="s">
        <v>1511</v>
      </c>
      <c r="M929" s="13">
        <v>0</v>
      </c>
      <c r="N929" s="14"/>
    </row>
    <row r="930" ht="18.95" customHeight="1" spans="1:14">
      <c r="A930" s="44"/>
      <c r="B930" s="44"/>
      <c r="C930" s="44"/>
      <c r="D930" s="44"/>
      <c r="E930" s="44"/>
      <c r="F930" s="44"/>
      <c r="G930" s="45"/>
      <c r="H930" s="15" t="s">
        <v>4200</v>
      </c>
      <c r="I930" s="33" t="s">
        <v>4201</v>
      </c>
      <c r="J930" s="403" t="s">
        <v>4201</v>
      </c>
      <c r="K930" s="33" t="s">
        <v>4202</v>
      </c>
      <c r="L930" s="13" t="s">
        <v>1511</v>
      </c>
      <c r="M930" s="13">
        <v>0</v>
      </c>
      <c r="N930" s="14"/>
    </row>
    <row r="931" ht="18.95" customHeight="1" spans="1:14">
      <c r="A931" s="44"/>
      <c r="B931" s="44"/>
      <c r="C931" s="44"/>
      <c r="D931" s="44"/>
      <c r="E931" s="44"/>
      <c r="F931" s="44"/>
      <c r="G931" s="45"/>
      <c r="H931" s="15" t="s">
        <v>4203</v>
      </c>
      <c r="I931" s="33" t="s">
        <v>4204</v>
      </c>
      <c r="J931" s="403" t="s">
        <v>4204</v>
      </c>
      <c r="K931" s="33" t="s">
        <v>4205</v>
      </c>
      <c r="L931" s="13" t="s">
        <v>1511</v>
      </c>
      <c r="M931" s="13">
        <v>0</v>
      </c>
      <c r="N931" s="14"/>
    </row>
    <row r="932" ht="18.95" customHeight="1" spans="1:14">
      <c r="A932" s="44"/>
      <c r="B932" s="44"/>
      <c r="C932" s="44"/>
      <c r="D932" s="44"/>
      <c r="E932" s="44"/>
      <c r="F932" s="44"/>
      <c r="G932" s="45"/>
      <c r="H932" s="15" t="s">
        <v>4206</v>
      </c>
      <c r="I932" s="33" t="s">
        <v>4207</v>
      </c>
      <c r="J932" s="403" t="s">
        <v>4207</v>
      </c>
      <c r="K932" s="33" t="s">
        <v>4208</v>
      </c>
      <c r="L932" s="13" t="s">
        <v>1511</v>
      </c>
      <c r="M932" s="13">
        <v>150</v>
      </c>
      <c r="N932" s="14"/>
    </row>
    <row r="933" ht="18.95" customHeight="1" spans="1:14">
      <c r="A933" s="44"/>
      <c r="B933" s="44"/>
      <c r="C933" s="44"/>
      <c r="D933" s="44"/>
      <c r="E933" s="44"/>
      <c r="F933" s="44"/>
      <c r="G933" s="45"/>
      <c r="H933" s="15" t="s">
        <v>4209</v>
      </c>
      <c r="I933" s="33" t="s">
        <v>4210</v>
      </c>
      <c r="J933" s="403" t="s">
        <v>4210</v>
      </c>
      <c r="K933" s="33" t="s">
        <v>4211</v>
      </c>
      <c r="L933" s="13" t="s">
        <v>1511</v>
      </c>
      <c r="M933" s="13">
        <v>1</v>
      </c>
      <c r="N933" s="14"/>
    </row>
    <row r="934" ht="18.95" customHeight="1" spans="1:14">
      <c r="A934" s="44"/>
      <c r="B934" s="44"/>
      <c r="C934" s="44"/>
      <c r="D934" s="44"/>
      <c r="E934" s="44"/>
      <c r="F934" s="44"/>
      <c r="G934" s="45"/>
      <c r="H934" s="15" t="s">
        <v>4212</v>
      </c>
      <c r="I934" s="33" t="s">
        <v>4213</v>
      </c>
      <c r="J934" s="403" t="s">
        <v>4213</v>
      </c>
      <c r="K934" s="33" t="s">
        <v>4214</v>
      </c>
      <c r="L934" s="13" t="s">
        <v>1511</v>
      </c>
      <c r="M934" s="13">
        <v>5</v>
      </c>
      <c r="N934" s="14"/>
    </row>
    <row r="935" ht="18.95" customHeight="1" spans="1:14">
      <c r="A935" s="44"/>
      <c r="B935" s="44"/>
      <c r="C935" s="44"/>
      <c r="D935" s="44"/>
      <c r="E935" s="44"/>
      <c r="F935" s="44"/>
      <c r="G935" s="45"/>
      <c r="H935" s="15" t="s">
        <v>4215</v>
      </c>
      <c r="I935" s="33" t="s">
        <v>4216</v>
      </c>
      <c r="J935" s="403" t="s">
        <v>4216</v>
      </c>
      <c r="K935" s="33" t="s">
        <v>4217</v>
      </c>
      <c r="L935" s="13" t="s">
        <v>1511</v>
      </c>
      <c r="M935" s="13">
        <v>184</v>
      </c>
      <c r="N935" s="14"/>
    </row>
    <row r="936" ht="18.95" customHeight="1" spans="1:14">
      <c r="A936" s="44"/>
      <c r="B936" s="44"/>
      <c r="C936" s="44"/>
      <c r="D936" s="44"/>
      <c r="E936" s="44"/>
      <c r="F936" s="44"/>
      <c r="G936" s="45"/>
      <c r="H936" s="15" t="s">
        <v>4218</v>
      </c>
      <c r="I936" s="33" t="s">
        <v>4219</v>
      </c>
      <c r="J936" s="403" t="s">
        <v>4219</v>
      </c>
      <c r="K936" s="33" t="s">
        <v>4220</v>
      </c>
      <c r="L936" s="13" t="s">
        <v>1511</v>
      </c>
      <c r="M936" s="13">
        <v>11</v>
      </c>
      <c r="N936" s="14"/>
    </row>
    <row r="937" ht="18.95" customHeight="1" spans="1:14">
      <c r="A937" s="44"/>
      <c r="B937" s="44"/>
      <c r="C937" s="44"/>
      <c r="D937" s="44"/>
      <c r="E937" s="44"/>
      <c r="F937" s="44"/>
      <c r="G937" s="45"/>
      <c r="H937" s="15" t="s">
        <v>4221</v>
      </c>
      <c r="I937" s="33" t="s">
        <v>4222</v>
      </c>
      <c r="J937" s="403" t="s">
        <v>4222</v>
      </c>
      <c r="K937" s="33" t="s">
        <v>4223</v>
      </c>
      <c r="L937" s="13" t="s">
        <v>1511</v>
      </c>
      <c r="M937" s="13">
        <v>8434</v>
      </c>
      <c r="N937" s="14"/>
    </row>
    <row r="938" ht="18.95" customHeight="1" spans="1:14">
      <c r="A938" s="44"/>
      <c r="B938" s="44"/>
      <c r="C938" s="44"/>
      <c r="D938" s="44"/>
      <c r="E938" s="44"/>
      <c r="F938" s="44"/>
      <c r="G938" s="45"/>
      <c r="H938" s="15" t="s">
        <v>4007</v>
      </c>
      <c r="I938" s="33" t="s">
        <v>4224</v>
      </c>
      <c r="J938" s="403" t="s">
        <v>4224</v>
      </c>
      <c r="K938" s="33" t="s">
        <v>1526</v>
      </c>
      <c r="L938" s="13" t="s">
        <v>1511</v>
      </c>
      <c r="M938" s="13">
        <v>77</v>
      </c>
      <c r="N938" s="14"/>
    </row>
    <row r="939" ht="18.95" customHeight="1" spans="1:14">
      <c r="A939" s="44"/>
      <c r="B939" s="44"/>
      <c r="C939" s="44"/>
      <c r="D939" s="44"/>
      <c r="E939" s="44"/>
      <c r="F939" s="44"/>
      <c r="G939" s="45"/>
      <c r="H939" s="15" t="s">
        <v>4009</v>
      </c>
      <c r="I939" s="33" t="s">
        <v>4225</v>
      </c>
      <c r="J939" s="403" t="s">
        <v>4225</v>
      </c>
      <c r="K939" s="33" t="s">
        <v>1532</v>
      </c>
      <c r="L939" s="13" t="s">
        <v>1511</v>
      </c>
      <c r="M939" s="13">
        <v>33</v>
      </c>
      <c r="N939" s="14"/>
    </row>
    <row r="940" ht="18.95" customHeight="1" spans="1:14">
      <c r="A940" s="44"/>
      <c r="B940" s="44"/>
      <c r="C940" s="44"/>
      <c r="D940" s="44"/>
      <c r="E940" s="44"/>
      <c r="F940" s="44"/>
      <c r="G940" s="45"/>
      <c r="H940" s="15" t="s">
        <v>4011</v>
      </c>
      <c r="I940" s="33" t="s">
        <v>4226</v>
      </c>
      <c r="J940" s="403" t="s">
        <v>4226</v>
      </c>
      <c r="K940" s="33" t="s">
        <v>1538</v>
      </c>
      <c r="L940" s="13" t="s">
        <v>1511</v>
      </c>
      <c r="M940" s="13">
        <v>0</v>
      </c>
      <c r="N940" s="14"/>
    </row>
    <row r="941" ht="18.95" customHeight="1" spans="1:14">
      <c r="A941" s="44"/>
      <c r="B941" s="44"/>
      <c r="C941" s="44"/>
      <c r="D941" s="44"/>
      <c r="E941" s="44"/>
      <c r="F941" s="44"/>
      <c r="G941" s="45"/>
      <c r="H941" s="15" t="s">
        <v>4227</v>
      </c>
      <c r="I941" s="33" t="s">
        <v>4228</v>
      </c>
      <c r="J941" s="403" t="s">
        <v>4228</v>
      </c>
      <c r="K941" s="33" t="s">
        <v>4229</v>
      </c>
      <c r="L941" s="13" t="s">
        <v>1511</v>
      </c>
      <c r="M941" s="13">
        <v>746</v>
      </c>
      <c r="N941" s="14"/>
    </row>
    <row r="942" ht="18.95" customHeight="1" spans="1:14">
      <c r="A942" s="44"/>
      <c r="B942" s="44"/>
      <c r="C942" s="44"/>
      <c r="D942" s="44"/>
      <c r="E942" s="44"/>
      <c r="F942" s="44"/>
      <c r="G942" s="45"/>
      <c r="H942" s="15" t="s">
        <v>4230</v>
      </c>
      <c r="I942" s="33" t="s">
        <v>4231</v>
      </c>
      <c r="J942" s="403" t="s">
        <v>4231</v>
      </c>
      <c r="K942" s="33" t="s">
        <v>4232</v>
      </c>
      <c r="L942" s="13" t="s">
        <v>1511</v>
      </c>
      <c r="M942" s="13">
        <v>1369</v>
      </c>
      <c r="N942" s="14"/>
    </row>
    <row r="943" ht="18.95" customHeight="1" spans="1:14">
      <c r="A943" s="44"/>
      <c r="B943" s="44"/>
      <c r="C943" s="44"/>
      <c r="D943" s="44"/>
      <c r="E943" s="44"/>
      <c r="F943" s="44"/>
      <c r="G943" s="45"/>
      <c r="H943" s="15" t="s">
        <v>4233</v>
      </c>
      <c r="I943" s="403" t="s">
        <v>4234</v>
      </c>
      <c r="J943" s="403" t="s">
        <v>4234</v>
      </c>
      <c r="K943" s="33" t="s">
        <v>4235</v>
      </c>
      <c r="L943" s="13" t="s">
        <v>1511</v>
      </c>
      <c r="M943" s="13">
        <v>0</v>
      </c>
      <c r="N943" s="14"/>
    </row>
    <row r="944" ht="18.95" customHeight="1" spans="1:14">
      <c r="A944" s="44"/>
      <c r="B944" s="44"/>
      <c r="C944" s="44"/>
      <c r="D944" s="44"/>
      <c r="E944" s="44"/>
      <c r="F944" s="44"/>
      <c r="G944" s="45"/>
      <c r="H944" s="15" t="s">
        <v>4236</v>
      </c>
      <c r="I944" s="33" t="s">
        <v>4237</v>
      </c>
      <c r="J944" s="403" t="s">
        <v>4237</v>
      </c>
      <c r="K944" s="33" t="s">
        <v>4238</v>
      </c>
      <c r="L944" s="13" t="s">
        <v>1511</v>
      </c>
      <c r="M944" s="13">
        <v>0</v>
      </c>
      <c r="N944" s="14"/>
    </row>
    <row r="945" ht="18.95" customHeight="1" spans="1:14">
      <c r="A945" s="44"/>
      <c r="B945" s="44"/>
      <c r="C945" s="44"/>
      <c r="D945" s="44"/>
      <c r="E945" s="44"/>
      <c r="F945" s="44"/>
      <c r="G945" s="45"/>
      <c r="H945" s="15" t="s">
        <v>4239</v>
      </c>
      <c r="I945" s="33" t="s">
        <v>4240</v>
      </c>
      <c r="J945" s="403" t="s">
        <v>4240</v>
      </c>
      <c r="K945" s="33" t="s">
        <v>4241</v>
      </c>
      <c r="L945" s="13" t="s">
        <v>1511</v>
      </c>
      <c r="M945" s="13">
        <v>312</v>
      </c>
      <c r="N945" s="14"/>
    </row>
    <row r="946" ht="18.95" customHeight="1" spans="1:14">
      <c r="A946" s="44"/>
      <c r="B946" s="44"/>
      <c r="C946" s="44"/>
      <c r="D946" s="44"/>
      <c r="E946" s="44"/>
      <c r="F946" s="44"/>
      <c r="G946" s="45"/>
      <c r="H946" s="15" t="s">
        <v>4242</v>
      </c>
      <c r="I946" s="33" t="s">
        <v>4243</v>
      </c>
      <c r="J946" s="403" t="s">
        <v>4243</v>
      </c>
      <c r="K946" s="33" t="s">
        <v>4244</v>
      </c>
      <c r="L946" s="13" t="s">
        <v>1511</v>
      </c>
      <c r="M946" s="13">
        <v>0</v>
      </c>
      <c r="N946" s="14"/>
    </row>
    <row r="947" ht="18.95" customHeight="1" spans="1:14">
      <c r="A947" s="44"/>
      <c r="B947" s="44"/>
      <c r="C947" s="44"/>
      <c r="D947" s="44"/>
      <c r="E947" s="44"/>
      <c r="F947" s="44"/>
      <c r="G947" s="45"/>
      <c r="H947" s="15" t="s">
        <v>4245</v>
      </c>
      <c r="I947" s="33" t="s">
        <v>4246</v>
      </c>
      <c r="J947" s="403" t="s">
        <v>4246</v>
      </c>
      <c r="K947" s="33" t="s">
        <v>4247</v>
      </c>
      <c r="L947" s="13" t="s">
        <v>1511</v>
      </c>
      <c r="M947" s="13">
        <v>144</v>
      </c>
      <c r="N947" s="14"/>
    </row>
    <row r="948" ht="18.95" customHeight="1" spans="1:14">
      <c r="A948" s="44"/>
      <c r="B948" s="44"/>
      <c r="C948" s="44"/>
      <c r="D948" s="44"/>
      <c r="E948" s="44"/>
      <c r="F948" s="44"/>
      <c r="G948" s="45"/>
      <c r="H948" s="15" t="s">
        <v>4248</v>
      </c>
      <c r="I948" s="33" t="s">
        <v>4249</v>
      </c>
      <c r="J948" s="403" t="s">
        <v>4249</v>
      </c>
      <c r="K948" s="33" t="s">
        <v>4250</v>
      </c>
      <c r="L948" s="13" t="s">
        <v>1511</v>
      </c>
      <c r="M948" s="13">
        <v>0</v>
      </c>
      <c r="N948" s="14"/>
    </row>
    <row r="949" ht="18.95" customHeight="1" spans="1:14">
      <c r="A949" s="44"/>
      <c r="B949" s="44"/>
      <c r="C949" s="44"/>
      <c r="D949" s="44"/>
      <c r="E949" s="44"/>
      <c r="F949" s="44"/>
      <c r="G949" s="45"/>
      <c r="H949" s="15" t="s">
        <v>4251</v>
      </c>
      <c r="I949" s="33" t="s">
        <v>4252</v>
      </c>
      <c r="J949" s="403" t="s">
        <v>4252</v>
      </c>
      <c r="K949" s="33" t="s">
        <v>4253</v>
      </c>
      <c r="L949" s="13" t="s">
        <v>1511</v>
      </c>
      <c r="M949" s="13">
        <v>0</v>
      </c>
      <c r="N949" s="14"/>
    </row>
    <row r="950" ht="18.95" customHeight="1" spans="1:14">
      <c r="A950" s="44"/>
      <c r="B950" s="44"/>
      <c r="C950" s="44"/>
      <c r="D950" s="44"/>
      <c r="E950" s="44"/>
      <c r="F950" s="44"/>
      <c r="G950" s="45"/>
      <c r="H950" s="15" t="s">
        <v>4254</v>
      </c>
      <c r="I950" s="33" t="s">
        <v>4255</v>
      </c>
      <c r="J950" s="403" t="s">
        <v>4255</v>
      </c>
      <c r="K950" s="33" t="s">
        <v>4256</v>
      </c>
      <c r="L950" s="13" t="s">
        <v>1511</v>
      </c>
      <c r="M950" s="13">
        <v>0</v>
      </c>
      <c r="N950" s="14"/>
    </row>
    <row r="951" ht="18.95" customHeight="1" spans="1:14">
      <c r="A951" s="44"/>
      <c r="B951" s="44"/>
      <c r="C951" s="44"/>
      <c r="D951" s="44"/>
      <c r="E951" s="44"/>
      <c r="F951" s="44"/>
      <c r="G951" s="45"/>
      <c r="H951" s="15" t="s">
        <v>4257</v>
      </c>
      <c r="I951" s="33" t="s">
        <v>4258</v>
      </c>
      <c r="J951" s="403" t="s">
        <v>4258</v>
      </c>
      <c r="K951" s="33" t="s">
        <v>4259</v>
      </c>
      <c r="L951" s="13" t="s">
        <v>1511</v>
      </c>
      <c r="M951" s="13">
        <v>305</v>
      </c>
      <c r="N951" s="14"/>
    </row>
    <row r="952" ht="18.95" customHeight="1" spans="1:14">
      <c r="A952" s="44"/>
      <c r="B952" s="44"/>
      <c r="C952" s="44"/>
      <c r="D952" s="44"/>
      <c r="E952" s="44"/>
      <c r="F952" s="44"/>
      <c r="G952" s="45"/>
      <c r="H952" s="15" t="s">
        <v>4260</v>
      </c>
      <c r="I952" s="33" t="s">
        <v>4261</v>
      </c>
      <c r="J952" s="403" t="s">
        <v>4261</v>
      </c>
      <c r="K952" s="33" t="s">
        <v>4262</v>
      </c>
      <c r="L952" s="13" t="s">
        <v>1511</v>
      </c>
      <c r="M952" s="13">
        <v>686</v>
      </c>
      <c r="N952" s="14"/>
    </row>
    <row r="953" ht="18.95" customHeight="1" spans="1:14">
      <c r="A953" s="44"/>
      <c r="B953" s="44"/>
      <c r="C953" s="44"/>
      <c r="D953" s="44"/>
      <c r="E953" s="44"/>
      <c r="F953" s="44"/>
      <c r="G953" s="45"/>
      <c r="H953" s="15" t="s">
        <v>4263</v>
      </c>
      <c r="I953" s="33" t="s">
        <v>4264</v>
      </c>
      <c r="J953" s="403" t="s">
        <v>4264</v>
      </c>
      <c r="K953" s="33" t="s">
        <v>4265</v>
      </c>
      <c r="L953" s="13" t="s">
        <v>1511</v>
      </c>
      <c r="M953" s="13">
        <v>3858</v>
      </c>
      <c r="N953" s="14"/>
    </row>
    <row r="954" ht="18.95" customHeight="1" spans="1:14">
      <c r="A954" s="44"/>
      <c r="B954" s="44"/>
      <c r="C954" s="44"/>
      <c r="D954" s="44"/>
      <c r="E954" s="44"/>
      <c r="F954" s="44"/>
      <c r="G954" s="45"/>
      <c r="H954" s="15" t="s">
        <v>4266</v>
      </c>
      <c r="I954" s="33" t="s">
        <v>4267</v>
      </c>
      <c r="J954" s="403" t="s">
        <v>4267</v>
      </c>
      <c r="K954" s="33" t="s">
        <v>4268</v>
      </c>
      <c r="L954" s="13" t="s">
        <v>1511</v>
      </c>
      <c r="M954" s="13">
        <v>0</v>
      </c>
      <c r="N954" s="14"/>
    </row>
    <row r="955" ht="18.95" customHeight="1" spans="1:14">
      <c r="A955" s="44"/>
      <c r="B955" s="44"/>
      <c r="C955" s="44"/>
      <c r="D955" s="44"/>
      <c r="E955" s="44"/>
      <c r="F955" s="44"/>
      <c r="G955" s="45"/>
      <c r="H955" s="15" t="s">
        <v>4269</v>
      </c>
      <c r="I955" s="33" t="s">
        <v>4270</v>
      </c>
      <c r="J955" s="403" t="s">
        <v>4270</v>
      </c>
      <c r="K955" s="33" t="s">
        <v>4271</v>
      </c>
      <c r="L955" s="13" t="s">
        <v>1511</v>
      </c>
      <c r="M955" s="13">
        <v>0</v>
      </c>
      <c r="N955" s="14"/>
    </row>
    <row r="956" ht="18.95" customHeight="1" spans="1:14">
      <c r="A956" s="44"/>
      <c r="B956" s="44"/>
      <c r="C956" s="44"/>
      <c r="D956" s="44"/>
      <c r="E956" s="44"/>
      <c r="F956" s="44"/>
      <c r="G956" s="45"/>
      <c r="H956" s="15" t="s">
        <v>4272</v>
      </c>
      <c r="I956" s="33" t="s">
        <v>4273</v>
      </c>
      <c r="J956" s="403" t="s">
        <v>4273</v>
      </c>
      <c r="K956" s="33" t="s">
        <v>4274</v>
      </c>
      <c r="L956" s="13" t="s">
        <v>1511</v>
      </c>
      <c r="M956" s="13">
        <v>0</v>
      </c>
      <c r="N956" s="14"/>
    </row>
    <row r="957" ht="18.95" customHeight="1" spans="1:14">
      <c r="A957" s="44"/>
      <c r="B957" s="44"/>
      <c r="C957" s="44"/>
      <c r="D957" s="44"/>
      <c r="E957" s="44"/>
      <c r="F957" s="44"/>
      <c r="G957" s="45"/>
      <c r="H957" s="15" t="s">
        <v>4275</v>
      </c>
      <c r="I957" s="33" t="s">
        <v>4276</v>
      </c>
      <c r="J957" s="403" t="s">
        <v>4276</v>
      </c>
      <c r="K957" s="33" t="s">
        <v>4277</v>
      </c>
      <c r="L957" s="13" t="s">
        <v>1511</v>
      </c>
      <c r="M957" s="13">
        <v>0</v>
      </c>
      <c r="N957" s="14"/>
    </row>
    <row r="958" ht="18.95" customHeight="1" spans="1:14">
      <c r="A958" s="44"/>
      <c r="B958" s="44"/>
      <c r="C958" s="44"/>
      <c r="D958" s="44"/>
      <c r="E958" s="44"/>
      <c r="F958" s="44"/>
      <c r="G958" s="45"/>
      <c r="H958" s="15" t="s">
        <v>4278</v>
      </c>
      <c r="I958" s="33" t="s">
        <v>4279</v>
      </c>
      <c r="J958" s="403" t="s">
        <v>4279</v>
      </c>
      <c r="K958" s="33" t="s">
        <v>4280</v>
      </c>
      <c r="L958" s="13" t="s">
        <v>1511</v>
      </c>
      <c r="M958" s="13">
        <v>110</v>
      </c>
      <c r="N958" s="14"/>
    </row>
    <row r="959" ht="18.95" customHeight="1" spans="1:14">
      <c r="A959" s="44"/>
      <c r="B959" s="44"/>
      <c r="C959" s="44"/>
      <c r="D959" s="44"/>
      <c r="E959" s="44"/>
      <c r="F959" s="44"/>
      <c r="G959" s="45"/>
      <c r="H959" s="15" t="s">
        <v>4281</v>
      </c>
      <c r="I959" s="33" t="s">
        <v>4282</v>
      </c>
      <c r="J959" s="403" t="s">
        <v>4282</v>
      </c>
      <c r="K959" s="33" t="s">
        <v>4283</v>
      </c>
      <c r="L959" s="13" t="s">
        <v>1511</v>
      </c>
      <c r="M959" s="13">
        <v>0</v>
      </c>
      <c r="N959" s="14"/>
    </row>
    <row r="960" ht="18.95" customHeight="1" spans="1:14">
      <c r="A960" s="44"/>
      <c r="B960" s="44"/>
      <c r="C960" s="44"/>
      <c r="D960" s="44"/>
      <c r="E960" s="44"/>
      <c r="F960" s="44"/>
      <c r="G960" s="45"/>
      <c r="H960" s="15" t="s">
        <v>4194</v>
      </c>
      <c r="I960" s="33" t="s">
        <v>4284</v>
      </c>
      <c r="J960" s="403" t="s">
        <v>4284</v>
      </c>
      <c r="K960" s="33" t="s">
        <v>4196</v>
      </c>
      <c r="L960" s="13" t="s">
        <v>1511</v>
      </c>
      <c r="M960" s="13">
        <v>0</v>
      </c>
      <c r="N960" s="14"/>
    </row>
    <row r="961" ht="18.95" customHeight="1" spans="1:14">
      <c r="A961" s="44"/>
      <c r="B961" s="44"/>
      <c r="C961" s="44"/>
      <c r="D961" s="44"/>
      <c r="E961" s="44"/>
      <c r="F961" s="44"/>
      <c r="G961" s="45"/>
      <c r="H961" s="15" t="s">
        <v>4285</v>
      </c>
      <c r="I961" s="33" t="s">
        <v>4286</v>
      </c>
      <c r="J961" s="403" t="s">
        <v>4286</v>
      </c>
      <c r="K961" s="33" t="s">
        <v>4287</v>
      </c>
      <c r="L961" s="13" t="s">
        <v>1511</v>
      </c>
      <c r="M961" s="13">
        <v>0</v>
      </c>
      <c r="N961" s="14"/>
    </row>
    <row r="962" ht="18.95" customHeight="1" spans="1:14">
      <c r="A962" s="44"/>
      <c r="B962" s="44"/>
      <c r="C962" s="44"/>
      <c r="D962" s="44"/>
      <c r="E962" s="44"/>
      <c r="F962" s="44"/>
      <c r="G962" s="45"/>
      <c r="H962" s="15" t="s">
        <v>4288</v>
      </c>
      <c r="I962" s="33" t="s">
        <v>4289</v>
      </c>
      <c r="J962" s="403" t="s">
        <v>4289</v>
      </c>
      <c r="K962" s="33" t="s">
        <v>4290</v>
      </c>
      <c r="L962" s="13" t="s">
        <v>1511</v>
      </c>
      <c r="M962" s="13">
        <v>768</v>
      </c>
      <c r="N962" s="14"/>
    </row>
    <row r="963" ht="18.95" customHeight="1" spans="1:14">
      <c r="A963" s="44"/>
      <c r="B963" s="44"/>
      <c r="C963" s="44"/>
      <c r="D963" s="44"/>
      <c r="E963" s="44"/>
      <c r="F963" s="44"/>
      <c r="G963" s="45"/>
      <c r="H963" s="15" t="s">
        <v>4291</v>
      </c>
      <c r="I963" s="33" t="s">
        <v>4292</v>
      </c>
      <c r="J963" s="403" t="s">
        <v>4292</v>
      </c>
      <c r="K963" s="33" t="s">
        <v>4293</v>
      </c>
      <c r="L963" s="13" t="s">
        <v>1511</v>
      </c>
      <c r="M963" s="13">
        <v>26</v>
      </c>
      <c r="N963" s="14"/>
    </row>
    <row r="964" ht="18.95" customHeight="1" spans="1:14">
      <c r="A964" s="44"/>
      <c r="B964" s="44"/>
      <c r="C964" s="44"/>
      <c r="D964" s="44"/>
      <c r="E964" s="44"/>
      <c r="F964" s="44"/>
      <c r="G964" s="45"/>
      <c r="H964" s="15" t="s">
        <v>4294</v>
      </c>
      <c r="I964" s="33" t="s">
        <v>4295</v>
      </c>
      <c r="J964" s="403" t="s">
        <v>4295</v>
      </c>
      <c r="K964" s="33" t="s">
        <v>4296</v>
      </c>
      <c r="L964" s="13" t="s">
        <v>1511</v>
      </c>
      <c r="M964" s="13">
        <v>0</v>
      </c>
      <c r="N964" s="14"/>
    </row>
    <row r="965" ht="18.95" customHeight="1" spans="1:14">
      <c r="A965" s="44"/>
      <c r="B965" s="44"/>
      <c r="C965" s="44"/>
      <c r="D965" s="44"/>
      <c r="E965" s="44"/>
      <c r="F965" s="44"/>
      <c r="G965" s="45"/>
      <c r="H965" s="15" t="s">
        <v>4007</v>
      </c>
      <c r="I965" s="33" t="s">
        <v>4297</v>
      </c>
      <c r="J965" s="403" t="s">
        <v>4297</v>
      </c>
      <c r="K965" s="33" t="s">
        <v>1526</v>
      </c>
      <c r="L965" s="13" t="s">
        <v>1511</v>
      </c>
      <c r="M965" s="13">
        <v>0</v>
      </c>
      <c r="N965" s="14"/>
    </row>
    <row r="966" ht="18.95" customHeight="1" spans="1:14">
      <c r="A966" s="44"/>
      <c r="B966" s="44"/>
      <c r="C966" s="44"/>
      <c r="D966" s="44"/>
      <c r="E966" s="44"/>
      <c r="F966" s="44"/>
      <c r="G966" s="45"/>
      <c r="H966" s="15" t="s">
        <v>4009</v>
      </c>
      <c r="I966" s="33" t="s">
        <v>4298</v>
      </c>
      <c r="J966" s="403" t="s">
        <v>4298</v>
      </c>
      <c r="K966" s="33" t="s">
        <v>1532</v>
      </c>
      <c r="L966" s="13" t="s">
        <v>1511</v>
      </c>
      <c r="M966" s="13">
        <v>0</v>
      </c>
      <c r="N966" s="14"/>
    </row>
    <row r="967" ht="18.95" customHeight="1" spans="1:14">
      <c r="A967" s="44"/>
      <c r="B967" s="44"/>
      <c r="C967" s="44"/>
      <c r="D967" s="44"/>
      <c r="E967" s="44"/>
      <c r="F967" s="44"/>
      <c r="G967" s="45"/>
      <c r="H967" s="15" t="s">
        <v>4011</v>
      </c>
      <c r="I967" s="33" t="s">
        <v>4299</v>
      </c>
      <c r="J967" s="403" t="s">
        <v>4299</v>
      </c>
      <c r="K967" s="33" t="s">
        <v>1538</v>
      </c>
      <c r="L967" s="13" t="s">
        <v>1511</v>
      </c>
      <c r="M967" s="13">
        <v>0</v>
      </c>
      <c r="N967" s="14"/>
    </row>
    <row r="968" ht="18.95" customHeight="1" spans="1:14">
      <c r="A968" s="44"/>
      <c r="B968" s="44"/>
      <c r="C968" s="44"/>
      <c r="D968" s="44"/>
      <c r="E968" s="44"/>
      <c r="F968" s="44"/>
      <c r="G968" s="45"/>
      <c r="H968" s="15" t="s">
        <v>4300</v>
      </c>
      <c r="I968" s="33" t="s">
        <v>4301</v>
      </c>
      <c r="J968" s="403" t="s">
        <v>4301</v>
      </c>
      <c r="K968" s="33" t="s">
        <v>4302</v>
      </c>
      <c r="L968" s="13" t="s">
        <v>1511</v>
      </c>
      <c r="M968" s="13">
        <v>0</v>
      </c>
      <c r="N968" s="14"/>
    </row>
    <row r="969" ht="18.95" customHeight="1" spans="1:14">
      <c r="A969" s="44"/>
      <c r="B969" s="44"/>
      <c r="C969" s="44"/>
      <c r="D969" s="44"/>
      <c r="E969" s="44"/>
      <c r="F969" s="44"/>
      <c r="G969" s="45"/>
      <c r="H969" s="15" t="s">
        <v>4303</v>
      </c>
      <c r="I969" s="33" t="s">
        <v>4304</v>
      </c>
      <c r="J969" s="403" t="s">
        <v>4304</v>
      </c>
      <c r="K969" s="33" t="s">
        <v>4305</v>
      </c>
      <c r="L969" s="13" t="s">
        <v>1511</v>
      </c>
      <c r="M969" s="13">
        <v>0</v>
      </c>
      <c r="N969" s="14"/>
    </row>
    <row r="970" ht="18.95" customHeight="1" spans="1:14">
      <c r="A970" s="44"/>
      <c r="B970" s="44"/>
      <c r="C970" s="44"/>
      <c r="D970" s="44"/>
      <c r="E970" s="44"/>
      <c r="F970" s="44"/>
      <c r="G970" s="45"/>
      <c r="H970" s="15" t="s">
        <v>4306</v>
      </c>
      <c r="I970" s="33" t="s">
        <v>4307</v>
      </c>
      <c r="J970" s="403" t="s">
        <v>4307</v>
      </c>
      <c r="K970" s="33" t="s">
        <v>4308</v>
      </c>
      <c r="L970" s="13" t="s">
        <v>1511</v>
      </c>
      <c r="M970" s="13">
        <v>0</v>
      </c>
      <c r="N970" s="14"/>
    </row>
    <row r="971" ht="18.95" customHeight="1" spans="1:14">
      <c r="A971" s="44"/>
      <c r="B971" s="44"/>
      <c r="C971" s="44"/>
      <c r="D971" s="44"/>
      <c r="E971" s="44"/>
      <c r="F971" s="44"/>
      <c r="G971" s="45"/>
      <c r="H971" s="15" t="s">
        <v>4309</v>
      </c>
      <c r="I971" s="33" t="s">
        <v>4310</v>
      </c>
      <c r="J971" s="403" t="s">
        <v>4310</v>
      </c>
      <c r="K971" s="33" t="s">
        <v>4311</v>
      </c>
      <c r="L971" s="13" t="s">
        <v>1511</v>
      </c>
      <c r="M971" s="13">
        <v>0</v>
      </c>
      <c r="N971" s="14"/>
    </row>
    <row r="972" ht="18.95" customHeight="1" spans="1:14">
      <c r="A972" s="44"/>
      <c r="B972" s="44"/>
      <c r="C972" s="44"/>
      <c r="D972" s="44"/>
      <c r="E972" s="44"/>
      <c r="F972" s="44"/>
      <c r="G972" s="45"/>
      <c r="H972" s="15" t="s">
        <v>4312</v>
      </c>
      <c r="I972" s="33" t="s">
        <v>4313</v>
      </c>
      <c r="J972" s="403" t="s">
        <v>4313</v>
      </c>
      <c r="K972" s="33" t="s">
        <v>4314</v>
      </c>
      <c r="L972" s="13" t="s">
        <v>1511</v>
      </c>
      <c r="M972" s="13">
        <v>0</v>
      </c>
      <c r="N972" s="14"/>
    </row>
    <row r="973" ht="18.95" customHeight="1" spans="1:14">
      <c r="A973" s="44"/>
      <c r="B973" s="44"/>
      <c r="C973" s="44"/>
      <c r="D973" s="44"/>
      <c r="E973" s="44"/>
      <c r="F973" s="44"/>
      <c r="G973" s="45"/>
      <c r="H973" s="15" t="s">
        <v>4315</v>
      </c>
      <c r="I973" s="33" t="s">
        <v>4316</v>
      </c>
      <c r="J973" s="403" t="s">
        <v>4316</v>
      </c>
      <c r="K973" s="33" t="s">
        <v>4317</v>
      </c>
      <c r="L973" s="13" t="s">
        <v>1511</v>
      </c>
      <c r="M973" s="13">
        <v>0</v>
      </c>
      <c r="N973" s="14"/>
    </row>
    <row r="974" ht="18.95" customHeight="1" spans="1:14">
      <c r="A974" s="44"/>
      <c r="B974" s="44"/>
      <c r="C974" s="44"/>
      <c r="D974" s="44"/>
      <c r="E974" s="44"/>
      <c r="F974" s="44"/>
      <c r="G974" s="45"/>
      <c r="H974" s="15" t="s">
        <v>4318</v>
      </c>
      <c r="I974" s="33" t="s">
        <v>4319</v>
      </c>
      <c r="J974" s="403" t="s">
        <v>4319</v>
      </c>
      <c r="K974" s="33" t="s">
        <v>4320</v>
      </c>
      <c r="L974" s="13" t="s">
        <v>1511</v>
      </c>
      <c r="M974" s="13">
        <v>0</v>
      </c>
      <c r="N974" s="14"/>
    </row>
    <row r="975" ht="18.95" customHeight="1" spans="1:14">
      <c r="A975" s="44"/>
      <c r="B975" s="44"/>
      <c r="C975" s="44"/>
      <c r="D975" s="44"/>
      <c r="E975" s="44"/>
      <c r="F975" s="44"/>
      <c r="G975" s="45"/>
      <c r="H975" s="15" t="s">
        <v>4321</v>
      </c>
      <c r="I975" s="33" t="s">
        <v>4322</v>
      </c>
      <c r="J975" s="403" t="s">
        <v>4322</v>
      </c>
      <c r="K975" s="33" t="s">
        <v>4323</v>
      </c>
      <c r="L975" s="13" t="s">
        <v>1511</v>
      </c>
      <c r="M975" s="13">
        <v>5417</v>
      </c>
      <c r="N975" s="14"/>
    </row>
    <row r="976" ht="18.95" customHeight="1" spans="1:14">
      <c r="A976" s="44"/>
      <c r="B976" s="44"/>
      <c r="C976" s="44"/>
      <c r="D976" s="44"/>
      <c r="E976" s="44"/>
      <c r="F976" s="44"/>
      <c r="G976" s="45"/>
      <c r="H976" s="15" t="s">
        <v>4007</v>
      </c>
      <c r="I976" s="33" t="s">
        <v>4324</v>
      </c>
      <c r="J976" s="403" t="s">
        <v>4324</v>
      </c>
      <c r="K976" s="33" t="s">
        <v>1526</v>
      </c>
      <c r="L976" s="13" t="s">
        <v>1511</v>
      </c>
      <c r="M976" s="13">
        <v>164</v>
      </c>
      <c r="N976" s="14"/>
    </row>
    <row r="977" ht="18.95" customHeight="1" spans="1:14">
      <c r="A977" s="44"/>
      <c r="B977" s="44"/>
      <c r="C977" s="44"/>
      <c r="D977" s="44"/>
      <c r="E977" s="44"/>
      <c r="F977" s="44"/>
      <c r="G977" s="45"/>
      <c r="H977" s="15" t="s">
        <v>4009</v>
      </c>
      <c r="I977" s="33" t="s">
        <v>4325</v>
      </c>
      <c r="J977" s="403" t="s">
        <v>4325</v>
      </c>
      <c r="K977" s="33" t="s">
        <v>1532</v>
      </c>
      <c r="L977" s="13" t="s">
        <v>1511</v>
      </c>
      <c r="M977" s="13">
        <v>4</v>
      </c>
      <c r="N977" s="14"/>
    </row>
    <row r="978" ht="18.95" customHeight="1" spans="1:14">
      <c r="A978" s="44"/>
      <c r="B978" s="44"/>
      <c r="C978" s="44"/>
      <c r="D978" s="44"/>
      <c r="E978" s="44"/>
      <c r="F978" s="44"/>
      <c r="G978" s="45"/>
      <c r="H978" s="15" t="s">
        <v>4011</v>
      </c>
      <c r="I978" s="33" t="s">
        <v>4326</v>
      </c>
      <c r="J978" s="403" t="s">
        <v>4326</v>
      </c>
      <c r="K978" s="33" t="s">
        <v>1538</v>
      </c>
      <c r="L978" s="13" t="s">
        <v>1511</v>
      </c>
      <c r="M978" s="13">
        <v>0</v>
      </c>
      <c r="N978" s="14"/>
    </row>
    <row r="979" ht="18.95" customHeight="1" spans="1:14">
      <c r="A979" s="44"/>
      <c r="B979" s="44"/>
      <c r="C979" s="44"/>
      <c r="D979" s="44"/>
      <c r="E979" s="44"/>
      <c r="F979" s="44"/>
      <c r="G979" s="45"/>
      <c r="H979" s="15" t="s">
        <v>4327</v>
      </c>
      <c r="I979" s="33" t="s">
        <v>4328</v>
      </c>
      <c r="J979" s="403" t="s">
        <v>4328</v>
      </c>
      <c r="K979" s="33" t="s">
        <v>4329</v>
      </c>
      <c r="L979" s="13" t="s">
        <v>1511</v>
      </c>
      <c r="M979" s="13">
        <v>3906</v>
      </c>
      <c r="N979" s="14"/>
    </row>
    <row r="980" ht="18.95" customHeight="1" spans="1:14">
      <c r="A980" s="44"/>
      <c r="B980" s="44"/>
      <c r="C980" s="44"/>
      <c r="D980" s="44"/>
      <c r="E980" s="44"/>
      <c r="F980" s="44"/>
      <c r="G980" s="45"/>
      <c r="H980" s="15" t="s">
        <v>4330</v>
      </c>
      <c r="I980" s="33" t="s">
        <v>4331</v>
      </c>
      <c r="J980" s="403" t="s">
        <v>4331</v>
      </c>
      <c r="K980" s="33" t="s">
        <v>4332</v>
      </c>
      <c r="L980" s="13" t="s">
        <v>1511</v>
      </c>
      <c r="M980" s="13">
        <v>623</v>
      </c>
      <c r="N980" s="14"/>
    </row>
    <row r="981" ht="18.95" customHeight="1" spans="1:14">
      <c r="A981" s="44"/>
      <c r="B981" s="44"/>
      <c r="C981" s="44"/>
      <c r="D981" s="44"/>
      <c r="E981" s="44"/>
      <c r="F981" s="44"/>
      <c r="G981" s="45"/>
      <c r="H981" s="15" t="s">
        <v>4333</v>
      </c>
      <c r="I981" s="33" t="s">
        <v>4334</v>
      </c>
      <c r="J981" s="403" t="s">
        <v>4334</v>
      </c>
      <c r="K981" s="33" t="s">
        <v>4335</v>
      </c>
      <c r="L981" s="13" t="s">
        <v>1511</v>
      </c>
      <c r="M981" s="13">
        <v>0</v>
      </c>
      <c r="N981" s="14"/>
    </row>
    <row r="982" ht="18.95" customHeight="1" spans="1:14">
      <c r="A982" s="44"/>
      <c r="B982" s="44"/>
      <c r="C982" s="44"/>
      <c r="D982" s="44"/>
      <c r="E982" s="44"/>
      <c r="F982" s="44"/>
      <c r="G982" s="45"/>
      <c r="H982" s="15" t="s">
        <v>4336</v>
      </c>
      <c r="I982" s="33" t="s">
        <v>4337</v>
      </c>
      <c r="J982" s="403" t="s">
        <v>4337</v>
      </c>
      <c r="K982" s="52" t="s">
        <v>4338</v>
      </c>
      <c r="L982" s="13" t="s">
        <v>1511</v>
      </c>
      <c r="M982" s="13">
        <v>280</v>
      </c>
      <c r="N982" s="14"/>
    </row>
    <row r="983" ht="18.95" customHeight="1" spans="1:14">
      <c r="A983" s="44"/>
      <c r="B983" s="44"/>
      <c r="C983" s="44"/>
      <c r="D983" s="44"/>
      <c r="E983" s="44"/>
      <c r="F983" s="44"/>
      <c r="G983" s="45"/>
      <c r="H983" s="15" t="s">
        <v>4339</v>
      </c>
      <c r="I983" s="33" t="s">
        <v>4340</v>
      </c>
      <c r="J983" s="403" t="s">
        <v>4340</v>
      </c>
      <c r="K983" s="33" t="s">
        <v>4341</v>
      </c>
      <c r="L983" s="13" t="s">
        <v>1511</v>
      </c>
      <c r="M983" s="13">
        <v>0</v>
      </c>
      <c r="N983" s="14"/>
    </row>
    <row r="984" ht="18.95" customHeight="1" spans="1:14">
      <c r="A984" s="44"/>
      <c r="B984" s="44"/>
      <c r="C984" s="44"/>
      <c r="D984" s="44"/>
      <c r="E984" s="44"/>
      <c r="F984" s="44"/>
      <c r="G984" s="45"/>
      <c r="H984" s="15" t="s">
        <v>4342</v>
      </c>
      <c r="I984" s="33" t="s">
        <v>4343</v>
      </c>
      <c r="J984" s="403" t="s">
        <v>4343</v>
      </c>
      <c r="K984" s="33" t="s">
        <v>4344</v>
      </c>
      <c r="L984" s="13" t="s">
        <v>1511</v>
      </c>
      <c r="M984" s="13">
        <v>0</v>
      </c>
      <c r="N984" s="14"/>
    </row>
    <row r="985" ht="18.95" customHeight="1" spans="1:14">
      <c r="A985" s="44"/>
      <c r="B985" s="44"/>
      <c r="C985" s="44"/>
      <c r="D985" s="44"/>
      <c r="E985" s="44"/>
      <c r="F985" s="44"/>
      <c r="G985" s="45"/>
      <c r="H985" s="15" t="s">
        <v>4345</v>
      </c>
      <c r="I985" s="33" t="s">
        <v>4346</v>
      </c>
      <c r="J985" s="403" t="s">
        <v>4346</v>
      </c>
      <c r="K985" s="33" t="s">
        <v>4347</v>
      </c>
      <c r="L985" s="13" t="s">
        <v>1511</v>
      </c>
      <c r="M985" s="13">
        <v>440</v>
      </c>
      <c r="N985" s="14"/>
    </row>
    <row r="986" ht="18.95" customHeight="1" spans="1:14">
      <c r="A986" s="44"/>
      <c r="B986" s="44"/>
      <c r="C986" s="44"/>
      <c r="D986" s="44"/>
      <c r="E986" s="44"/>
      <c r="F986" s="44"/>
      <c r="G986" s="45"/>
      <c r="H986" s="15" t="s">
        <v>4348</v>
      </c>
      <c r="I986" s="33" t="s">
        <v>4349</v>
      </c>
      <c r="J986" s="403" t="s">
        <v>4349</v>
      </c>
      <c r="K986" s="33" t="s">
        <v>4350</v>
      </c>
      <c r="L986" s="13" t="s">
        <v>1511</v>
      </c>
      <c r="M986" s="13">
        <v>553</v>
      </c>
      <c r="N986" s="14"/>
    </row>
    <row r="987" ht="18.95" customHeight="1" spans="1:14">
      <c r="A987" s="44"/>
      <c r="B987" s="44"/>
      <c r="C987" s="44"/>
      <c r="D987" s="44"/>
      <c r="E987" s="44"/>
      <c r="F987" s="44"/>
      <c r="G987" s="45"/>
      <c r="H987" s="15" t="s">
        <v>4351</v>
      </c>
      <c r="I987" s="33" t="s">
        <v>4352</v>
      </c>
      <c r="J987" s="403" t="s">
        <v>4352</v>
      </c>
      <c r="K987" s="33" t="s">
        <v>2959</v>
      </c>
      <c r="L987" s="13" t="s">
        <v>1511</v>
      </c>
      <c r="M987" s="13">
        <v>10</v>
      </c>
      <c r="N987" s="14"/>
    </row>
    <row r="988" ht="18.95" customHeight="1" spans="1:14">
      <c r="A988" s="44"/>
      <c r="B988" s="44"/>
      <c r="C988" s="44"/>
      <c r="D988" s="44"/>
      <c r="E988" s="44"/>
      <c r="F988" s="44"/>
      <c r="G988" s="45"/>
      <c r="H988" s="15" t="s">
        <v>4353</v>
      </c>
      <c r="I988" s="33" t="s">
        <v>4354</v>
      </c>
      <c r="J988" s="403" t="s">
        <v>4354</v>
      </c>
      <c r="K988" s="33" t="s">
        <v>4355</v>
      </c>
      <c r="L988" s="13" t="s">
        <v>1511</v>
      </c>
      <c r="M988" s="13">
        <v>504</v>
      </c>
      <c r="N988" s="14"/>
    </row>
    <row r="989" ht="18.95" customHeight="1" spans="1:14">
      <c r="A989" s="44"/>
      <c r="B989" s="44"/>
      <c r="C989" s="44"/>
      <c r="D989" s="44"/>
      <c r="E989" s="44"/>
      <c r="F989" s="44"/>
      <c r="G989" s="45"/>
      <c r="H989" s="15" t="s">
        <v>4356</v>
      </c>
      <c r="I989" s="33" t="s">
        <v>4357</v>
      </c>
      <c r="J989" s="403" t="s">
        <v>4357</v>
      </c>
      <c r="K989" s="33" t="s">
        <v>4358</v>
      </c>
      <c r="L989" s="13" t="s">
        <v>1511</v>
      </c>
      <c r="M989" s="13">
        <v>24</v>
      </c>
      <c r="N989" s="14"/>
    </row>
    <row r="990" ht="18.95" customHeight="1" spans="1:14">
      <c r="A990" s="44"/>
      <c r="B990" s="44"/>
      <c r="C990" s="44"/>
      <c r="D990" s="44"/>
      <c r="E990" s="44"/>
      <c r="F990" s="44"/>
      <c r="G990" s="45"/>
      <c r="H990" s="15" t="s">
        <v>4359</v>
      </c>
      <c r="I990" s="33" t="s">
        <v>4360</v>
      </c>
      <c r="J990" s="403" t="s">
        <v>4360</v>
      </c>
      <c r="K990" s="33" t="s">
        <v>4361</v>
      </c>
      <c r="L990" s="13" t="s">
        <v>1511</v>
      </c>
      <c r="M990" s="13">
        <v>0</v>
      </c>
      <c r="N990" s="14"/>
    </row>
    <row r="991" ht="18.95" customHeight="1" spans="1:14">
      <c r="A991" s="44"/>
      <c r="B991" s="44"/>
      <c r="C991" s="44"/>
      <c r="D991" s="44"/>
      <c r="E991" s="44"/>
      <c r="F991" s="44"/>
      <c r="G991" s="45"/>
      <c r="H991" s="15" t="s">
        <v>4362</v>
      </c>
      <c r="I991" s="33" t="s">
        <v>4363</v>
      </c>
      <c r="J991" s="403" t="s">
        <v>4363</v>
      </c>
      <c r="K991" s="33" t="s">
        <v>4364</v>
      </c>
      <c r="L991" s="13" t="s">
        <v>1511</v>
      </c>
      <c r="M991" s="13">
        <v>15</v>
      </c>
      <c r="N991" s="14"/>
    </row>
    <row r="992" ht="18.95" customHeight="1" spans="1:14">
      <c r="A992" s="44"/>
      <c r="B992" s="44"/>
      <c r="C992" s="44"/>
      <c r="D992" s="44"/>
      <c r="E992" s="44"/>
      <c r="F992" s="44"/>
      <c r="G992" s="45"/>
      <c r="H992" s="15" t="s">
        <v>4365</v>
      </c>
      <c r="I992" s="33" t="s">
        <v>4366</v>
      </c>
      <c r="J992" s="403" t="s">
        <v>4366</v>
      </c>
      <c r="K992" s="33" t="s">
        <v>4367</v>
      </c>
      <c r="L992" s="13" t="s">
        <v>1511</v>
      </c>
      <c r="M992" s="13">
        <v>3498</v>
      </c>
      <c r="N992" s="14"/>
    </row>
    <row r="993" ht="18.95" customHeight="1" spans="1:14">
      <c r="A993" s="44"/>
      <c r="B993" s="44"/>
      <c r="C993" s="44"/>
      <c r="D993" s="44"/>
      <c r="E993" s="44"/>
      <c r="F993" s="44"/>
      <c r="G993" s="45"/>
      <c r="H993" s="15" t="s">
        <v>4368</v>
      </c>
      <c r="I993" s="33" t="s">
        <v>4369</v>
      </c>
      <c r="J993" s="403" t="s">
        <v>4369</v>
      </c>
      <c r="K993" s="33" t="s">
        <v>4370</v>
      </c>
      <c r="L993" s="13" t="s">
        <v>1511</v>
      </c>
      <c r="M993" s="13">
        <v>2648</v>
      </c>
      <c r="N993" s="14"/>
    </row>
    <row r="994" ht="18.95" customHeight="1" spans="1:14">
      <c r="A994" s="44"/>
      <c r="B994" s="44"/>
      <c r="C994" s="44"/>
      <c r="D994" s="44"/>
      <c r="E994" s="44"/>
      <c r="F994" s="44"/>
      <c r="G994" s="45"/>
      <c r="H994" s="15" t="s">
        <v>4371</v>
      </c>
      <c r="I994" s="33" t="s">
        <v>4372</v>
      </c>
      <c r="J994" s="403" t="s">
        <v>4372</v>
      </c>
      <c r="K994" s="33" t="s">
        <v>4373</v>
      </c>
      <c r="L994" s="13" t="s">
        <v>1511</v>
      </c>
      <c r="M994" s="13">
        <v>0</v>
      </c>
      <c r="N994" s="14"/>
    </row>
    <row r="995" ht="18.95" customHeight="1" spans="1:14">
      <c r="A995" s="44"/>
      <c r="B995" s="44"/>
      <c r="C995" s="44"/>
      <c r="D995" s="44"/>
      <c r="E995" s="44"/>
      <c r="F995" s="44"/>
      <c r="G995" s="45"/>
      <c r="H995" s="15" t="s">
        <v>4374</v>
      </c>
      <c r="I995" s="33" t="s">
        <v>4375</v>
      </c>
      <c r="J995" s="403" t="s">
        <v>4375</v>
      </c>
      <c r="K995" s="33" t="s">
        <v>4376</v>
      </c>
      <c r="L995" s="13" t="s">
        <v>1511</v>
      </c>
      <c r="M995" s="13">
        <v>563</v>
      </c>
      <c r="N995" s="14"/>
    </row>
    <row r="996" ht="18.95" customHeight="1" spans="1:14">
      <c r="A996" s="44"/>
      <c r="B996" s="44"/>
      <c r="C996" s="44"/>
      <c r="D996" s="44"/>
      <c r="E996" s="44"/>
      <c r="F996" s="44"/>
      <c r="G996" s="45"/>
      <c r="H996" s="15" t="s">
        <v>4377</v>
      </c>
      <c r="I996" s="33" t="s">
        <v>4378</v>
      </c>
      <c r="J996" s="403" t="s">
        <v>4378</v>
      </c>
      <c r="K996" s="33" t="s">
        <v>4379</v>
      </c>
      <c r="L996" s="13" t="s">
        <v>1511</v>
      </c>
      <c r="M996" s="13">
        <v>247</v>
      </c>
      <c r="N996" s="14"/>
    </row>
    <row r="997" ht="18.95" customHeight="1" spans="1:14">
      <c r="A997" s="44"/>
      <c r="B997" s="44"/>
      <c r="C997" s="44"/>
      <c r="D997" s="44"/>
      <c r="E997" s="44"/>
      <c r="F997" s="44"/>
      <c r="G997" s="45"/>
      <c r="H997" s="15" t="s">
        <v>4380</v>
      </c>
      <c r="I997" s="33" t="s">
        <v>4381</v>
      </c>
      <c r="J997" s="403" t="s">
        <v>4381</v>
      </c>
      <c r="K997" s="33" t="s">
        <v>4382</v>
      </c>
      <c r="L997" s="13" t="s">
        <v>1511</v>
      </c>
      <c r="M997" s="13">
        <v>40</v>
      </c>
      <c r="N997" s="14"/>
    </row>
    <row r="998" ht="18.95" customHeight="1" spans="1:14">
      <c r="A998" s="44"/>
      <c r="B998" s="44"/>
      <c r="C998" s="44"/>
      <c r="D998" s="44"/>
      <c r="E998" s="44"/>
      <c r="F998" s="44"/>
      <c r="G998" s="45"/>
      <c r="H998" s="15" t="s">
        <v>4383</v>
      </c>
      <c r="I998" s="33" t="s">
        <v>4384</v>
      </c>
      <c r="J998" s="403" t="s">
        <v>4384</v>
      </c>
      <c r="K998" s="33" t="s">
        <v>4385</v>
      </c>
      <c r="L998" s="13" t="s">
        <v>1511</v>
      </c>
      <c r="M998" s="13">
        <v>0</v>
      </c>
      <c r="N998" s="14"/>
    </row>
    <row r="999" ht="18.95" customHeight="1" spans="1:14">
      <c r="A999" s="44"/>
      <c r="B999" s="44"/>
      <c r="C999" s="44"/>
      <c r="D999" s="44"/>
      <c r="E999" s="44"/>
      <c r="F999" s="44"/>
      <c r="G999" s="45"/>
      <c r="H999" s="15" t="s">
        <v>4386</v>
      </c>
      <c r="I999" s="33" t="s">
        <v>4387</v>
      </c>
      <c r="J999" s="403" t="s">
        <v>4387</v>
      </c>
      <c r="K999" s="33" t="s">
        <v>4388</v>
      </c>
      <c r="L999" s="13" t="s">
        <v>1511</v>
      </c>
      <c r="M999" s="13">
        <v>310</v>
      </c>
      <c r="N999" s="14"/>
    </row>
    <row r="1000" ht="18.95" customHeight="1" spans="1:14">
      <c r="A1000" s="44"/>
      <c r="B1000" s="44"/>
      <c r="C1000" s="44"/>
      <c r="D1000" s="44"/>
      <c r="E1000" s="44"/>
      <c r="F1000" s="44"/>
      <c r="G1000" s="45"/>
      <c r="H1000" s="15" t="s">
        <v>4389</v>
      </c>
      <c r="I1000" s="33" t="s">
        <v>4390</v>
      </c>
      <c r="J1000" s="403" t="s">
        <v>4390</v>
      </c>
      <c r="K1000" s="33" t="s">
        <v>4391</v>
      </c>
      <c r="L1000" s="13" t="s">
        <v>1511</v>
      </c>
      <c r="M1000" s="13">
        <v>276</v>
      </c>
      <c r="N1000" s="14"/>
    </row>
    <row r="1001" ht="18.95" customHeight="1" spans="1:14">
      <c r="A1001" s="44"/>
      <c r="B1001" s="44"/>
      <c r="C1001" s="44"/>
      <c r="D1001" s="44"/>
      <c r="E1001" s="44"/>
      <c r="F1001" s="44"/>
      <c r="G1001" s="45"/>
      <c r="H1001" s="15" t="s">
        <v>4392</v>
      </c>
      <c r="I1001" s="33" t="s">
        <v>4393</v>
      </c>
      <c r="J1001" s="403" t="s">
        <v>4393</v>
      </c>
      <c r="K1001" s="33" t="s">
        <v>4394</v>
      </c>
      <c r="L1001" s="13" t="s">
        <v>1511</v>
      </c>
      <c r="M1001" s="13">
        <v>34</v>
      </c>
      <c r="N1001" s="14"/>
    </row>
    <row r="1002" ht="18.95" customHeight="1" spans="1:14">
      <c r="A1002" s="44"/>
      <c r="B1002" s="44"/>
      <c r="C1002" s="44"/>
      <c r="D1002" s="44"/>
      <c r="E1002" s="44"/>
      <c r="F1002" s="44"/>
      <c r="G1002" s="45"/>
      <c r="H1002" s="15" t="s">
        <v>4395</v>
      </c>
      <c r="I1002" s="33" t="s">
        <v>4396</v>
      </c>
      <c r="J1002" s="403" t="s">
        <v>4396</v>
      </c>
      <c r="K1002" s="33" t="s">
        <v>4397</v>
      </c>
      <c r="L1002" s="13" t="s">
        <v>1511</v>
      </c>
      <c r="M1002" s="13">
        <v>0</v>
      </c>
      <c r="N1002" s="14"/>
    </row>
    <row r="1003" ht="18.95" customHeight="1" spans="1:14">
      <c r="A1003" s="44"/>
      <c r="B1003" s="44"/>
      <c r="C1003" s="44"/>
      <c r="D1003" s="44"/>
      <c r="E1003" s="44"/>
      <c r="F1003" s="44"/>
      <c r="G1003" s="45"/>
      <c r="H1003" s="15" t="s">
        <v>4398</v>
      </c>
      <c r="I1003" s="54">
        <v>21309</v>
      </c>
      <c r="J1003" s="410" t="s">
        <v>4399</v>
      </c>
      <c r="K1003" s="54" t="s">
        <v>4400</v>
      </c>
      <c r="L1003" s="13" t="s">
        <v>1511</v>
      </c>
      <c r="M1003" s="13"/>
      <c r="N1003" s="14"/>
    </row>
    <row r="1004" ht="18.95" customHeight="1" spans="1:14">
      <c r="A1004" s="44"/>
      <c r="B1004" s="44"/>
      <c r="C1004" s="44"/>
      <c r="D1004" s="44"/>
      <c r="E1004" s="44"/>
      <c r="F1004" s="44"/>
      <c r="G1004" s="45"/>
      <c r="H1004" s="15" t="s">
        <v>4401</v>
      </c>
      <c r="I1004" s="54">
        <v>2130901</v>
      </c>
      <c r="J1004" s="410" t="s">
        <v>4402</v>
      </c>
      <c r="K1004" s="54" t="s">
        <v>4403</v>
      </c>
      <c r="L1004" s="13" t="s">
        <v>1511</v>
      </c>
      <c r="M1004" s="13"/>
      <c r="N1004" s="14"/>
    </row>
    <row r="1005" ht="18.95" customHeight="1" spans="1:14">
      <c r="A1005" s="44"/>
      <c r="B1005" s="44"/>
      <c r="C1005" s="44"/>
      <c r="D1005" s="44"/>
      <c r="E1005" s="44"/>
      <c r="F1005" s="44"/>
      <c r="G1005" s="45"/>
      <c r="H1005" s="15" t="s">
        <v>4404</v>
      </c>
      <c r="I1005" s="54">
        <v>2130902</v>
      </c>
      <c r="J1005" s="410" t="s">
        <v>4405</v>
      </c>
      <c r="K1005" s="54" t="s">
        <v>4406</v>
      </c>
      <c r="L1005" s="13" t="s">
        <v>1511</v>
      </c>
      <c r="M1005" s="13"/>
      <c r="N1005" s="14"/>
    </row>
    <row r="1006" ht="18.95" customHeight="1" spans="1:14">
      <c r="A1006" s="44"/>
      <c r="B1006" s="44"/>
      <c r="C1006" s="44"/>
      <c r="D1006" s="44"/>
      <c r="E1006" s="44"/>
      <c r="F1006" s="44"/>
      <c r="G1006" s="45"/>
      <c r="H1006" s="15" t="s">
        <v>4407</v>
      </c>
      <c r="I1006" s="54">
        <v>2130999</v>
      </c>
      <c r="J1006" s="410" t="s">
        <v>4408</v>
      </c>
      <c r="K1006" s="54" t="s">
        <v>4409</v>
      </c>
      <c r="L1006" s="13" t="s">
        <v>1511</v>
      </c>
      <c r="M1006" s="13"/>
      <c r="N1006" s="14"/>
    </row>
    <row r="1007" ht="18.95" customHeight="1" spans="1:14">
      <c r="A1007" s="44"/>
      <c r="B1007" s="44"/>
      <c r="C1007" s="44"/>
      <c r="D1007" s="44"/>
      <c r="E1007" s="44"/>
      <c r="F1007" s="44"/>
      <c r="G1007" s="45"/>
      <c r="H1007" s="15" t="s">
        <v>4410</v>
      </c>
      <c r="I1007" s="33" t="s">
        <v>4411</v>
      </c>
      <c r="J1007" s="403" t="s">
        <v>4411</v>
      </c>
      <c r="K1007" s="33" t="s">
        <v>4412</v>
      </c>
      <c r="L1007" s="13" t="s">
        <v>1511</v>
      </c>
      <c r="M1007" s="13">
        <v>642</v>
      </c>
      <c r="N1007" s="14"/>
    </row>
    <row r="1008" ht="18.95" customHeight="1" spans="1:14">
      <c r="A1008" s="44"/>
      <c r="B1008" s="44"/>
      <c r="C1008" s="44"/>
      <c r="D1008" s="44"/>
      <c r="E1008" s="44"/>
      <c r="F1008" s="44"/>
      <c r="G1008" s="45"/>
      <c r="H1008" s="15" t="s">
        <v>4413</v>
      </c>
      <c r="I1008" s="33" t="s">
        <v>4414</v>
      </c>
      <c r="J1008" s="403" t="s">
        <v>4414</v>
      </c>
      <c r="K1008" s="33" t="s">
        <v>4415</v>
      </c>
      <c r="L1008" s="13" t="s">
        <v>1511</v>
      </c>
      <c r="M1008" s="13">
        <v>0</v>
      </c>
      <c r="N1008" s="14"/>
    </row>
    <row r="1009" ht="18.95" customHeight="1" spans="1:14">
      <c r="A1009" s="44"/>
      <c r="B1009" s="44"/>
      <c r="C1009" s="44"/>
      <c r="D1009" s="44"/>
      <c r="E1009" s="44"/>
      <c r="F1009" s="44"/>
      <c r="G1009" s="45"/>
      <c r="H1009" s="15" t="s">
        <v>4416</v>
      </c>
      <c r="I1009" s="33" t="s">
        <v>4417</v>
      </c>
      <c r="J1009" s="403" t="s">
        <v>4417</v>
      </c>
      <c r="K1009" s="33" t="s">
        <v>4412</v>
      </c>
      <c r="L1009" s="13" t="s">
        <v>1511</v>
      </c>
      <c r="M1009" s="13">
        <v>642</v>
      </c>
      <c r="N1009" s="14"/>
    </row>
    <row r="1010" ht="18.95" customHeight="1" spans="1:14">
      <c r="A1010" s="44"/>
      <c r="B1010" s="44"/>
      <c r="C1010" s="44"/>
      <c r="D1010" s="44"/>
      <c r="E1010" s="44"/>
      <c r="F1010" s="44"/>
      <c r="G1010" s="45"/>
      <c r="H1010" s="15" t="s">
        <v>4418</v>
      </c>
      <c r="I1010" s="33" t="s">
        <v>4419</v>
      </c>
      <c r="J1010" s="403" t="s">
        <v>4419</v>
      </c>
      <c r="K1010" s="33" t="s">
        <v>1851</v>
      </c>
      <c r="L1010" s="13" t="s">
        <v>1511</v>
      </c>
      <c r="M1010" s="13">
        <v>12039</v>
      </c>
      <c r="N1010" s="14"/>
    </row>
    <row r="1011" ht="18.95" customHeight="1" spans="1:14">
      <c r="A1011" s="44"/>
      <c r="B1011" s="44"/>
      <c r="C1011" s="44"/>
      <c r="D1011" s="44"/>
      <c r="E1011" s="44"/>
      <c r="F1011" s="44"/>
      <c r="G1011" s="45"/>
      <c r="H1011" s="15" t="s">
        <v>4420</v>
      </c>
      <c r="I1011" s="403" t="s">
        <v>4421</v>
      </c>
      <c r="J1011" s="403" t="s">
        <v>4421</v>
      </c>
      <c r="K1011" s="33" t="s">
        <v>4422</v>
      </c>
      <c r="L1011" s="13" t="s">
        <v>1511</v>
      </c>
      <c r="M1011" s="13">
        <v>3808</v>
      </c>
      <c r="N1011" s="14"/>
    </row>
    <row r="1012" ht="18.95" customHeight="1" spans="1:14">
      <c r="A1012" s="44"/>
      <c r="B1012" s="44"/>
      <c r="C1012" s="44"/>
      <c r="D1012" s="44"/>
      <c r="E1012" s="44"/>
      <c r="F1012" s="44"/>
      <c r="G1012" s="45"/>
      <c r="H1012" s="15" t="s">
        <v>4007</v>
      </c>
      <c r="I1012" s="33" t="s">
        <v>4423</v>
      </c>
      <c r="J1012" s="403" t="s">
        <v>4423</v>
      </c>
      <c r="K1012" s="33" t="s">
        <v>1526</v>
      </c>
      <c r="L1012" s="13" t="s">
        <v>1511</v>
      </c>
      <c r="M1012" s="13">
        <v>142</v>
      </c>
      <c r="N1012" s="14"/>
    </row>
    <row r="1013" ht="18.95" customHeight="1" spans="1:14">
      <c r="A1013" s="44"/>
      <c r="B1013" s="44"/>
      <c r="C1013" s="44"/>
      <c r="D1013" s="44"/>
      <c r="E1013" s="44"/>
      <c r="F1013" s="44"/>
      <c r="G1013" s="45"/>
      <c r="H1013" s="15" t="s">
        <v>4009</v>
      </c>
      <c r="I1013" s="33" t="s">
        <v>4424</v>
      </c>
      <c r="J1013" s="403" t="s">
        <v>4424</v>
      </c>
      <c r="K1013" s="33" t="s">
        <v>1532</v>
      </c>
      <c r="L1013" s="13" t="s">
        <v>1511</v>
      </c>
      <c r="M1013" s="13">
        <v>17</v>
      </c>
      <c r="N1013" s="14"/>
    </row>
    <row r="1014" ht="18.95" customHeight="1" spans="1:14">
      <c r="A1014" s="44"/>
      <c r="B1014" s="44"/>
      <c r="C1014" s="44"/>
      <c r="D1014" s="44"/>
      <c r="E1014" s="44"/>
      <c r="F1014" s="44"/>
      <c r="G1014" s="45"/>
      <c r="H1014" s="15" t="s">
        <v>4011</v>
      </c>
      <c r="I1014" s="33" t="s">
        <v>4425</v>
      </c>
      <c r="J1014" s="403" t="s">
        <v>4425</v>
      </c>
      <c r="K1014" s="33" t="s">
        <v>1538</v>
      </c>
      <c r="L1014" s="13" t="s">
        <v>1511</v>
      </c>
      <c r="M1014" s="13">
        <v>0</v>
      </c>
      <c r="N1014" s="14"/>
    </row>
    <row r="1015" ht="18.95" customHeight="1" spans="1:14">
      <c r="A1015" s="44"/>
      <c r="B1015" s="44"/>
      <c r="C1015" s="44"/>
      <c r="D1015" s="44"/>
      <c r="E1015" s="44"/>
      <c r="F1015" s="44"/>
      <c r="G1015" s="45"/>
      <c r="H1015" s="15" t="s">
        <v>4426</v>
      </c>
      <c r="I1015" s="33" t="s">
        <v>4427</v>
      </c>
      <c r="J1015" s="403" t="s">
        <v>4427</v>
      </c>
      <c r="K1015" s="33" t="s">
        <v>4428</v>
      </c>
      <c r="L1015" s="13" t="s">
        <v>1511</v>
      </c>
      <c r="M1015" s="13">
        <v>70</v>
      </c>
      <c r="N1015" s="14"/>
    </row>
    <row r="1016" ht="18.95" customHeight="1" spans="1:14">
      <c r="A1016" s="44"/>
      <c r="B1016" s="44"/>
      <c r="C1016" s="44"/>
      <c r="D1016" s="44"/>
      <c r="E1016" s="44"/>
      <c r="F1016" s="44"/>
      <c r="G1016" s="45"/>
      <c r="H1016" s="15" t="s">
        <v>4429</v>
      </c>
      <c r="I1016" s="33" t="s">
        <v>4430</v>
      </c>
      <c r="J1016" s="403" t="s">
        <v>4430</v>
      </c>
      <c r="K1016" s="33" t="s">
        <v>4431</v>
      </c>
      <c r="L1016" s="13" t="s">
        <v>1511</v>
      </c>
      <c r="M1016" s="13">
        <v>2816</v>
      </c>
      <c r="N1016" s="14"/>
    </row>
    <row r="1017" ht="18.95" customHeight="1" spans="1:14">
      <c r="A1017" s="44"/>
      <c r="B1017" s="44"/>
      <c r="C1017" s="44"/>
      <c r="D1017" s="44"/>
      <c r="E1017" s="44"/>
      <c r="F1017" s="44"/>
      <c r="G1017" s="45"/>
      <c r="H1017" s="15" t="s">
        <v>4432</v>
      </c>
      <c r="I1017" s="33" t="s">
        <v>4433</v>
      </c>
      <c r="J1017" s="403" t="s">
        <v>4433</v>
      </c>
      <c r="K1017" s="33" t="s">
        <v>4434</v>
      </c>
      <c r="L1017" s="13" t="s">
        <v>1511</v>
      </c>
      <c r="M1017" s="13">
        <v>737</v>
      </c>
      <c r="N1017" s="14"/>
    </row>
    <row r="1018" ht="18.95" customHeight="1" spans="1:14">
      <c r="A1018" s="44"/>
      <c r="B1018" s="44"/>
      <c r="C1018" s="44"/>
      <c r="D1018" s="44"/>
      <c r="E1018" s="44"/>
      <c r="F1018" s="44"/>
      <c r="G1018" s="45"/>
      <c r="H1018" s="15" t="s">
        <v>4435</v>
      </c>
      <c r="I1018" s="33" t="s">
        <v>4436</v>
      </c>
      <c r="J1018" s="403" t="s">
        <v>4436</v>
      </c>
      <c r="K1018" s="33" t="s">
        <v>4437</v>
      </c>
      <c r="L1018" s="13" t="s">
        <v>1511</v>
      </c>
      <c r="M1018" s="13">
        <v>0</v>
      </c>
      <c r="N1018" s="14"/>
    </row>
    <row r="1019" ht="18.95" customHeight="1" spans="1:14">
      <c r="A1019" s="44"/>
      <c r="B1019" s="44"/>
      <c r="C1019" s="44"/>
      <c r="D1019" s="44"/>
      <c r="E1019" s="44"/>
      <c r="F1019" s="44"/>
      <c r="G1019" s="45"/>
      <c r="H1019" s="15" t="s">
        <v>4438</v>
      </c>
      <c r="I1019" s="33" t="s">
        <v>4439</v>
      </c>
      <c r="J1019" s="403" t="s">
        <v>4439</v>
      </c>
      <c r="K1019" s="33" t="s">
        <v>4440</v>
      </c>
      <c r="L1019" s="13" t="s">
        <v>1511</v>
      </c>
      <c r="M1019" s="13">
        <v>0</v>
      </c>
      <c r="N1019" s="14"/>
    </row>
    <row r="1020" ht="18.95" customHeight="1" spans="1:14">
      <c r="A1020" s="44"/>
      <c r="B1020" s="44"/>
      <c r="C1020" s="44"/>
      <c r="D1020" s="44"/>
      <c r="E1020" s="44"/>
      <c r="F1020" s="44"/>
      <c r="G1020" s="45"/>
      <c r="H1020" s="15" t="s">
        <v>4441</v>
      </c>
      <c r="I1020" s="33" t="s">
        <v>4442</v>
      </c>
      <c r="J1020" s="403" t="s">
        <v>4442</v>
      </c>
      <c r="K1020" s="33" t="s">
        <v>4443</v>
      </c>
      <c r="L1020" s="13" t="s">
        <v>1511</v>
      </c>
      <c r="M1020" s="13">
        <v>0</v>
      </c>
      <c r="N1020" s="14"/>
    </row>
    <row r="1021" ht="18.95" customHeight="1" spans="1:14">
      <c r="A1021" s="44"/>
      <c r="B1021" s="44"/>
      <c r="C1021" s="44"/>
      <c r="D1021" s="44"/>
      <c r="E1021" s="44"/>
      <c r="F1021" s="44"/>
      <c r="G1021" s="45"/>
      <c r="H1021" s="15" t="s">
        <v>4444</v>
      </c>
      <c r="I1021" s="33" t="s">
        <v>4445</v>
      </c>
      <c r="J1021" s="403" t="s">
        <v>4445</v>
      </c>
      <c r="K1021" s="33" t="s">
        <v>4446</v>
      </c>
      <c r="L1021" s="13" t="s">
        <v>1511</v>
      </c>
      <c r="M1021" s="13">
        <v>0</v>
      </c>
      <c r="N1021" s="14"/>
    </row>
    <row r="1022" ht="18.95" customHeight="1" spans="1:14">
      <c r="A1022" s="44"/>
      <c r="B1022" s="44"/>
      <c r="C1022" s="44"/>
      <c r="D1022" s="44"/>
      <c r="E1022" s="44"/>
      <c r="F1022" s="44"/>
      <c r="G1022" s="45"/>
      <c r="H1022" s="15" t="s">
        <v>4447</v>
      </c>
      <c r="I1022" s="33" t="s">
        <v>4448</v>
      </c>
      <c r="J1022" s="403" t="s">
        <v>4448</v>
      </c>
      <c r="K1022" s="33" t="s">
        <v>4449</v>
      </c>
      <c r="L1022" s="13" t="s">
        <v>1511</v>
      </c>
      <c r="M1022" s="13">
        <v>0</v>
      </c>
      <c r="N1022" s="14"/>
    </row>
    <row r="1023" ht="18.95" customHeight="1" spans="1:14">
      <c r="A1023" s="44"/>
      <c r="B1023" s="44"/>
      <c r="C1023" s="44"/>
      <c r="D1023" s="44"/>
      <c r="E1023" s="44"/>
      <c r="F1023" s="44"/>
      <c r="G1023" s="45"/>
      <c r="H1023" s="15" t="s">
        <v>4450</v>
      </c>
      <c r="I1023" s="33" t="s">
        <v>4451</v>
      </c>
      <c r="J1023" s="403" t="s">
        <v>4451</v>
      </c>
      <c r="K1023" s="33" t="s">
        <v>4452</v>
      </c>
      <c r="L1023" s="13" t="s">
        <v>1511</v>
      </c>
      <c r="M1023" s="13">
        <v>26</v>
      </c>
      <c r="N1023" s="14"/>
    </row>
    <row r="1024" ht="18.95" customHeight="1" spans="1:14">
      <c r="A1024" s="44"/>
      <c r="B1024" s="44"/>
      <c r="C1024" s="44"/>
      <c r="D1024" s="44"/>
      <c r="E1024" s="44"/>
      <c r="F1024" s="44"/>
      <c r="G1024" s="45"/>
      <c r="H1024" s="15" t="s">
        <v>4453</v>
      </c>
      <c r="I1024" s="33" t="s">
        <v>4454</v>
      </c>
      <c r="J1024" s="403" t="s">
        <v>4454</v>
      </c>
      <c r="K1024" s="33" t="s">
        <v>4455</v>
      </c>
      <c r="L1024" s="13" t="s">
        <v>1511</v>
      </c>
      <c r="M1024" s="13">
        <v>0</v>
      </c>
      <c r="N1024" s="14"/>
    </row>
    <row r="1025" ht="18.95" customHeight="1" spans="1:14">
      <c r="A1025" s="44"/>
      <c r="B1025" s="44"/>
      <c r="C1025" s="44"/>
      <c r="D1025" s="44"/>
      <c r="E1025" s="44"/>
      <c r="F1025" s="44"/>
      <c r="G1025" s="45"/>
      <c r="H1025" s="15" t="s">
        <v>4456</v>
      </c>
      <c r="I1025" s="33" t="s">
        <v>4457</v>
      </c>
      <c r="J1025" s="403" t="s">
        <v>4457</v>
      </c>
      <c r="K1025" s="33" t="s">
        <v>4458</v>
      </c>
      <c r="L1025" s="13" t="s">
        <v>1511</v>
      </c>
      <c r="M1025" s="13">
        <v>0</v>
      </c>
      <c r="N1025" s="14"/>
    </row>
    <row r="1026" ht="18.95" customHeight="1" spans="1:14">
      <c r="A1026" s="44"/>
      <c r="B1026" s="44"/>
      <c r="C1026" s="44"/>
      <c r="D1026" s="44"/>
      <c r="E1026" s="44"/>
      <c r="F1026" s="44"/>
      <c r="G1026" s="45"/>
      <c r="H1026" s="15" t="s">
        <v>4459</v>
      </c>
      <c r="I1026" s="33" t="s">
        <v>4460</v>
      </c>
      <c r="J1026" s="403" t="s">
        <v>4460</v>
      </c>
      <c r="K1026" s="33" t="s">
        <v>4461</v>
      </c>
      <c r="L1026" s="13" t="s">
        <v>1511</v>
      </c>
      <c r="M1026" s="13">
        <v>0</v>
      </c>
      <c r="N1026" s="14"/>
    </row>
    <row r="1027" ht="18.95" customHeight="1" spans="1:14">
      <c r="A1027" s="44"/>
      <c r="B1027" s="44"/>
      <c r="C1027" s="44"/>
      <c r="D1027" s="44"/>
      <c r="E1027" s="44"/>
      <c r="F1027" s="44"/>
      <c r="G1027" s="45"/>
      <c r="H1027" s="15" t="s">
        <v>4462</v>
      </c>
      <c r="I1027" s="33" t="s">
        <v>4463</v>
      </c>
      <c r="J1027" s="403" t="s">
        <v>4463</v>
      </c>
      <c r="K1027" s="33" t="s">
        <v>4464</v>
      </c>
      <c r="L1027" s="13" t="s">
        <v>1511</v>
      </c>
      <c r="M1027" s="13">
        <v>0</v>
      </c>
      <c r="N1027" s="14"/>
    </row>
    <row r="1028" ht="18.95" customHeight="1" spans="1:14">
      <c r="A1028" s="44"/>
      <c r="B1028" s="44"/>
      <c r="C1028" s="44"/>
      <c r="D1028" s="44"/>
      <c r="E1028" s="44"/>
      <c r="F1028" s="44"/>
      <c r="G1028" s="45"/>
      <c r="H1028" s="15" t="s">
        <v>4465</v>
      </c>
      <c r="I1028" s="33" t="s">
        <v>4466</v>
      </c>
      <c r="J1028" s="403" t="s">
        <v>4466</v>
      </c>
      <c r="K1028" s="33" t="s">
        <v>4467</v>
      </c>
      <c r="L1028" s="13" t="s">
        <v>1511</v>
      </c>
      <c r="M1028" s="13">
        <v>0</v>
      </c>
      <c r="N1028" s="14"/>
    </row>
    <row r="1029" ht="18.95" customHeight="1" spans="1:14">
      <c r="A1029" s="44"/>
      <c r="B1029" s="44"/>
      <c r="C1029" s="44"/>
      <c r="D1029" s="44"/>
      <c r="E1029" s="44"/>
      <c r="F1029" s="44"/>
      <c r="G1029" s="45"/>
      <c r="H1029" s="15" t="s">
        <v>4468</v>
      </c>
      <c r="I1029" s="33" t="s">
        <v>4469</v>
      </c>
      <c r="J1029" s="403" t="s">
        <v>4469</v>
      </c>
      <c r="K1029" s="33" t="s">
        <v>4470</v>
      </c>
      <c r="L1029" s="13" t="s">
        <v>1511</v>
      </c>
      <c r="M1029" s="13">
        <v>0</v>
      </c>
      <c r="N1029" s="14"/>
    </row>
    <row r="1030" ht="18.95" customHeight="1" spans="1:14">
      <c r="A1030" s="44"/>
      <c r="B1030" s="44"/>
      <c r="C1030" s="44"/>
      <c r="D1030" s="44"/>
      <c r="E1030" s="44"/>
      <c r="F1030" s="44"/>
      <c r="G1030" s="45"/>
      <c r="H1030" s="15" t="s">
        <v>4471</v>
      </c>
      <c r="I1030" s="33" t="s">
        <v>4472</v>
      </c>
      <c r="J1030" s="403" t="s">
        <v>4472</v>
      </c>
      <c r="K1030" s="33" t="s">
        <v>4473</v>
      </c>
      <c r="L1030" s="13" t="s">
        <v>1511</v>
      </c>
      <c r="M1030" s="13">
        <v>0</v>
      </c>
      <c r="N1030" s="14"/>
    </row>
    <row r="1031" ht="18.95" customHeight="1" spans="1:14">
      <c r="A1031" s="44"/>
      <c r="B1031" s="44"/>
      <c r="C1031" s="44"/>
      <c r="D1031" s="44"/>
      <c r="E1031" s="44"/>
      <c r="F1031" s="44"/>
      <c r="G1031" s="45"/>
      <c r="H1031" s="15" t="s">
        <v>4474</v>
      </c>
      <c r="I1031" s="33" t="s">
        <v>4475</v>
      </c>
      <c r="J1031" s="403" t="s">
        <v>4475</v>
      </c>
      <c r="K1031" s="33" t="s">
        <v>4476</v>
      </c>
      <c r="L1031" s="13" t="s">
        <v>1511</v>
      </c>
      <c r="M1031" s="13">
        <v>0</v>
      </c>
      <c r="N1031" s="14"/>
    </row>
    <row r="1032" ht="18.95" customHeight="1" spans="1:14">
      <c r="A1032" s="44"/>
      <c r="B1032" s="44"/>
      <c r="C1032" s="44"/>
      <c r="D1032" s="44"/>
      <c r="E1032" s="44"/>
      <c r="F1032" s="44"/>
      <c r="G1032" s="45"/>
      <c r="H1032" s="15" t="s">
        <v>4477</v>
      </c>
      <c r="I1032" s="33" t="s">
        <v>4478</v>
      </c>
      <c r="J1032" s="403" t="s">
        <v>4478</v>
      </c>
      <c r="K1032" s="33" t="s">
        <v>4479</v>
      </c>
      <c r="L1032" s="13" t="s">
        <v>1511</v>
      </c>
      <c r="M1032" s="13">
        <v>0</v>
      </c>
      <c r="N1032" s="14"/>
    </row>
    <row r="1033" ht="18.95" customHeight="1" spans="1:14">
      <c r="A1033" s="44"/>
      <c r="B1033" s="44"/>
      <c r="C1033" s="44"/>
      <c r="D1033" s="44"/>
      <c r="E1033" s="44"/>
      <c r="F1033" s="44"/>
      <c r="G1033" s="45"/>
      <c r="H1033" s="15" t="s">
        <v>4480</v>
      </c>
      <c r="I1033" s="33" t="s">
        <v>4481</v>
      </c>
      <c r="J1033" s="403" t="s">
        <v>4481</v>
      </c>
      <c r="K1033" s="33" t="s">
        <v>4482</v>
      </c>
      <c r="L1033" s="13" t="s">
        <v>1511</v>
      </c>
      <c r="M1033" s="13">
        <v>0</v>
      </c>
      <c r="N1033" s="14"/>
    </row>
    <row r="1034" ht="18.95" customHeight="1" spans="1:14">
      <c r="A1034" s="44"/>
      <c r="B1034" s="44"/>
      <c r="C1034" s="44"/>
      <c r="D1034" s="44"/>
      <c r="E1034" s="44"/>
      <c r="F1034" s="44"/>
      <c r="G1034" s="45"/>
      <c r="H1034" s="15" t="s">
        <v>4483</v>
      </c>
      <c r="I1034" s="33" t="s">
        <v>4484</v>
      </c>
      <c r="J1034" s="403" t="s">
        <v>4484</v>
      </c>
      <c r="K1034" s="33" t="s">
        <v>4485</v>
      </c>
      <c r="L1034" s="13" t="s">
        <v>1511</v>
      </c>
      <c r="M1034" s="13">
        <v>0</v>
      </c>
      <c r="N1034" s="14"/>
    </row>
    <row r="1035" ht="18.95" customHeight="1" spans="1:14">
      <c r="A1035" s="44"/>
      <c r="B1035" s="44"/>
      <c r="C1035" s="44"/>
      <c r="D1035" s="44"/>
      <c r="E1035" s="44"/>
      <c r="F1035" s="44"/>
      <c r="G1035" s="45"/>
      <c r="H1035" s="15" t="s">
        <v>4486</v>
      </c>
      <c r="I1035" s="33" t="s">
        <v>4487</v>
      </c>
      <c r="J1035" s="403" t="s">
        <v>4487</v>
      </c>
      <c r="K1035" s="33" t="s">
        <v>4488</v>
      </c>
      <c r="L1035" s="13" t="s">
        <v>1511</v>
      </c>
      <c r="M1035" s="13">
        <v>0</v>
      </c>
      <c r="N1035" s="14"/>
    </row>
    <row r="1036" ht="18.95" customHeight="1" spans="1:14">
      <c r="A1036" s="44"/>
      <c r="B1036" s="44"/>
      <c r="C1036" s="44"/>
      <c r="D1036" s="44"/>
      <c r="E1036" s="44"/>
      <c r="F1036" s="44"/>
      <c r="G1036" s="45"/>
      <c r="H1036" s="15" t="s">
        <v>4489</v>
      </c>
      <c r="I1036" s="33" t="s">
        <v>4490</v>
      </c>
      <c r="J1036" s="403" t="s">
        <v>4490</v>
      </c>
      <c r="K1036" s="33" t="s">
        <v>4491</v>
      </c>
      <c r="L1036" s="13" t="s">
        <v>1511</v>
      </c>
      <c r="M1036" s="13">
        <v>0</v>
      </c>
      <c r="N1036" s="14"/>
    </row>
    <row r="1037" ht="18.95" customHeight="1" spans="1:14">
      <c r="A1037" s="44"/>
      <c r="B1037" s="44"/>
      <c r="C1037" s="44"/>
      <c r="D1037" s="44"/>
      <c r="E1037" s="44"/>
      <c r="F1037" s="44"/>
      <c r="G1037" s="45"/>
      <c r="H1037" s="15" t="s">
        <v>4492</v>
      </c>
      <c r="I1037" s="33" t="s">
        <v>4493</v>
      </c>
      <c r="J1037" s="403" t="s">
        <v>4493</v>
      </c>
      <c r="K1037" s="33" t="s">
        <v>4494</v>
      </c>
      <c r="L1037" s="13" t="s">
        <v>1511</v>
      </c>
      <c r="M1037" s="13">
        <v>0</v>
      </c>
      <c r="N1037" s="14"/>
    </row>
    <row r="1038" ht="18.95" customHeight="1" spans="1:14">
      <c r="A1038" s="44"/>
      <c r="B1038" s="44"/>
      <c r="C1038" s="44"/>
      <c r="D1038" s="44"/>
      <c r="E1038" s="44"/>
      <c r="F1038" s="44"/>
      <c r="G1038" s="45"/>
      <c r="H1038" s="15" t="s">
        <v>4495</v>
      </c>
      <c r="I1038" s="33" t="s">
        <v>4496</v>
      </c>
      <c r="J1038" s="403" t="s">
        <v>4496</v>
      </c>
      <c r="K1038" s="33" t="s">
        <v>4497</v>
      </c>
      <c r="L1038" s="13" t="s">
        <v>1511</v>
      </c>
      <c r="M1038" s="13">
        <v>0</v>
      </c>
      <c r="N1038" s="14"/>
    </row>
    <row r="1039" ht="18.95" customHeight="1" spans="1:14">
      <c r="A1039" s="44"/>
      <c r="B1039" s="44"/>
      <c r="C1039" s="44"/>
      <c r="D1039" s="44"/>
      <c r="E1039" s="44"/>
      <c r="F1039" s="44"/>
      <c r="G1039" s="45"/>
      <c r="H1039" s="15" t="s">
        <v>4498</v>
      </c>
      <c r="I1039" s="33" t="s">
        <v>4499</v>
      </c>
      <c r="J1039" s="403" t="s">
        <v>4499</v>
      </c>
      <c r="K1039" s="33" t="s">
        <v>4500</v>
      </c>
      <c r="L1039" s="13" t="s">
        <v>1511</v>
      </c>
      <c r="M1039" s="13">
        <v>0</v>
      </c>
      <c r="N1039" s="14"/>
    </row>
    <row r="1040" ht="18.95" customHeight="1" spans="1:14">
      <c r="A1040" s="44"/>
      <c r="B1040" s="44"/>
      <c r="C1040" s="44"/>
      <c r="D1040" s="44"/>
      <c r="E1040" s="44"/>
      <c r="F1040" s="44"/>
      <c r="G1040" s="45"/>
      <c r="H1040" s="15" t="s">
        <v>4501</v>
      </c>
      <c r="I1040" s="33" t="s">
        <v>4502</v>
      </c>
      <c r="J1040" s="403" t="s">
        <v>4502</v>
      </c>
      <c r="K1040" s="33" t="s">
        <v>4503</v>
      </c>
      <c r="L1040" s="13" t="s">
        <v>1511</v>
      </c>
      <c r="M1040" s="13">
        <v>0</v>
      </c>
      <c r="N1040" s="14"/>
    </row>
    <row r="1041" ht="18.95" customHeight="1" spans="1:14">
      <c r="A1041" s="44"/>
      <c r="B1041" s="44"/>
      <c r="C1041" s="44"/>
      <c r="D1041" s="44"/>
      <c r="E1041" s="44"/>
      <c r="F1041" s="44"/>
      <c r="G1041" s="45"/>
      <c r="H1041" s="15" t="s">
        <v>4504</v>
      </c>
      <c r="I1041" s="33" t="s">
        <v>4505</v>
      </c>
      <c r="J1041" s="403" t="s">
        <v>4505</v>
      </c>
      <c r="K1041" s="33" t="s">
        <v>4506</v>
      </c>
      <c r="L1041" s="13" t="s">
        <v>1511</v>
      </c>
      <c r="M1041" s="13">
        <v>0</v>
      </c>
      <c r="N1041" s="14"/>
    </row>
    <row r="1042" ht="18.95" customHeight="1" spans="1:14">
      <c r="A1042" s="44"/>
      <c r="B1042" s="44"/>
      <c r="C1042" s="44"/>
      <c r="D1042" s="44"/>
      <c r="E1042" s="44"/>
      <c r="F1042" s="44"/>
      <c r="G1042" s="45"/>
      <c r="H1042" s="15" t="s">
        <v>4007</v>
      </c>
      <c r="I1042" s="33" t="s">
        <v>4507</v>
      </c>
      <c r="J1042" s="403" t="s">
        <v>4507</v>
      </c>
      <c r="K1042" s="33" t="s">
        <v>1526</v>
      </c>
      <c r="L1042" s="13" t="s">
        <v>1511</v>
      </c>
      <c r="M1042" s="13">
        <v>0</v>
      </c>
      <c r="N1042" s="14"/>
    </row>
    <row r="1043" ht="18.95" customHeight="1" spans="1:14">
      <c r="A1043" s="44"/>
      <c r="B1043" s="44"/>
      <c r="C1043" s="44"/>
      <c r="D1043" s="44"/>
      <c r="E1043" s="44"/>
      <c r="F1043" s="44"/>
      <c r="G1043" s="45"/>
      <c r="H1043" s="15" t="s">
        <v>4009</v>
      </c>
      <c r="I1043" s="33" t="s">
        <v>4508</v>
      </c>
      <c r="J1043" s="403" t="s">
        <v>4508</v>
      </c>
      <c r="K1043" s="33" t="s">
        <v>1532</v>
      </c>
      <c r="L1043" s="13" t="s">
        <v>1511</v>
      </c>
      <c r="M1043" s="13">
        <v>0</v>
      </c>
      <c r="N1043" s="14"/>
    </row>
    <row r="1044" ht="18.95" customHeight="1" spans="1:14">
      <c r="A1044" s="44"/>
      <c r="B1044" s="44"/>
      <c r="C1044" s="44"/>
      <c r="D1044" s="44"/>
      <c r="E1044" s="44"/>
      <c r="F1044" s="44"/>
      <c r="G1044" s="45"/>
      <c r="H1044" s="15" t="s">
        <v>4011</v>
      </c>
      <c r="I1044" s="33" t="s">
        <v>4509</v>
      </c>
      <c r="J1044" s="403" t="s">
        <v>4509</v>
      </c>
      <c r="K1044" s="33" t="s">
        <v>1538</v>
      </c>
      <c r="L1044" s="13" t="s">
        <v>1511</v>
      </c>
      <c r="M1044" s="13">
        <v>0</v>
      </c>
      <c r="N1044" s="14"/>
    </row>
    <row r="1045" ht="18.95" customHeight="1" spans="1:14">
      <c r="A1045" s="44"/>
      <c r="B1045" s="44"/>
      <c r="C1045" s="44"/>
      <c r="D1045" s="44"/>
      <c r="E1045" s="44"/>
      <c r="F1045" s="44"/>
      <c r="G1045" s="45"/>
      <c r="H1045" s="15" t="s">
        <v>4510</v>
      </c>
      <c r="I1045" s="33" t="s">
        <v>4511</v>
      </c>
      <c r="J1045" s="403" t="s">
        <v>4511</v>
      </c>
      <c r="K1045" s="33" t="s">
        <v>4512</v>
      </c>
      <c r="L1045" s="13" t="s">
        <v>1511</v>
      </c>
      <c r="M1045" s="13">
        <v>0</v>
      </c>
      <c r="N1045" s="14"/>
    </row>
    <row r="1046" ht="18.95" customHeight="1" spans="1:14">
      <c r="A1046" s="44"/>
      <c r="B1046" s="44"/>
      <c r="C1046" s="44"/>
      <c r="D1046" s="44"/>
      <c r="E1046" s="44"/>
      <c r="F1046" s="44"/>
      <c r="G1046" s="45"/>
      <c r="H1046" s="15" t="s">
        <v>4513</v>
      </c>
      <c r="I1046" s="33" t="s">
        <v>4514</v>
      </c>
      <c r="J1046" s="403" t="s">
        <v>4514</v>
      </c>
      <c r="K1046" s="33" t="s">
        <v>4515</v>
      </c>
      <c r="L1046" s="13" t="s">
        <v>1511</v>
      </c>
      <c r="M1046" s="13">
        <v>0</v>
      </c>
      <c r="N1046" s="14"/>
    </row>
    <row r="1047" ht="18.95" customHeight="1" spans="1:14">
      <c r="A1047" s="44"/>
      <c r="B1047" s="44"/>
      <c r="C1047" s="44"/>
      <c r="D1047" s="44"/>
      <c r="E1047" s="44"/>
      <c r="F1047" s="44"/>
      <c r="G1047" s="45"/>
      <c r="H1047" s="15" t="s">
        <v>4516</v>
      </c>
      <c r="I1047" s="33" t="s">
        <v>4517</v>
      </c>
      <c r="J1047" s="403" t="s">
        <v>4517</v>
      </c>
      <c r="K1047" s="33" t="s">
        <v>4518</v>
      </c>
      <c r="L1047" s="13" t="s">
        <v>1511</v>
      </c>
      <c r="M1047" s="13">
        <v>0</v>
      </c>
      <c r="N1047" s="14"/>
    </row>
    <row r="1048" ht="18.95" customHeight="1" spans="1:14">
      <c r="A1048" s="44"/>
      <c r="B1048" s="44"/>
      <c r="C1048" s="44"/>
      <c r="D1048" s="44"/>
      <c r="E1048" s="44"/>
      <c r="F1048" s="44"/>
      <c r="G1048" s="45"/>
      <c r="H1048" s="15" t="s">
        <v>4519</v>
      </c>
      <c r="I1048" s="33" t="s">
        <v>4520</v>
      </c>
      <c r="J1048" s="403" t="s">
        <v>4520</v>
      </c>
      <c r="K1048" s="33" t="s">
        <v>4521</v>
      </c>
      <c r="L1048" s="13" t="s">
        <v>1511</v>
      </c>
      <c r="M1048" s="13">
        <v>0</v>
      </c>
      <c r="N1048" s="14"/>
    </row>
    <row r="1049" ht="18.95" customHeight="1" spans="1:14">
      <c r="A1049" s="44"/>
      <c r="B1049" s="44"/>
      <c r="C1049" s="44"/>
      <c r="D1049" s="44"/>
      <c r="E1049" s="44"/>
      <c r="F1049" s="44"/>
      <c r="G1049" s="45"/>
      <c r="H1049" s="15" t="s">
        <v>4522</v>
      </c>
      <c r="I1049" s="403" t="s">
        <v>4523</v>
      </c>
      <c r="J1049" s="403" t="s">
        <v>4524</v>
      </c>
      <c r="K1049" s="33" t="s">
        <v>4525</v>
      </c>
      <c r="L1049" s="13" t="s">
        <v>1511</v>
      </c>
      <c r="M1049" s="13"/>
      <c r="N1049" s="14"/>
    </row>
    <row r="1050" ht="18.95" customHeight="1" spans="1:14">
      <c r="A1050" s="44"/>
      <c r="B1050" s="44"/>
      <c r="C1050" s="44"/>
      <c r="D1050" s="44"/>
      <c r="E1050" s="44"/>
      <c r="F1050" s="44"/>
      <c r="G1050" s="45"/>
      <c r="H1050" s="15" t="s">
        <v>4526</v>
      </c>
      <c r="I1050" s="33" t="s">
        <v>4527</v>
      </c>
      <c r="J1050" s="403" t="s">
        <v>4527</v>
      </c>
      <c r="K1050" s="33" t="s">
        <v>4528</v>
      </c>
      <c r="L1050" s="13" t="s">
        <v>1511</v>
      </c>
      <c r="M1050" s="13">
        <v>0</v>
      </c>
      <c r="N1050" s="14"/>
    </row>
    <row r="1051" ht="18.95" customHeight="1" spans="1:14">
      <c r="A1051" s="44"/>
      <c r="B1051" s="44"/>
      <c r="C1051" s="44"/>
      <c r="D1051" s="44"/>
      <c r="E1051" s="44"/>
      <c r="F1051" s="44"/>
      <c r="G1051" s="45"/>
      <c r="H1051" s="15" t="s">
        <v>4529</v>
      </c>
      <c r="I1051" s="33" t="s">
        <v>4530</v>
      </c>
      <c r="J1051" s="403" t="s">
        <v>4530</v>
      </c>
      <c r="K1051" s="33" t="s">
        <v>4531</v>
      </c>
      <c r="L1051" s="13" t="s">
        <v>1511</v>
      </c>
      <c r="M1051" s="13">
        <v>0</v>
      </c>
      <c r="N1051" s="14"/>
    </row>
    <row r="1052" ht="18.95" customHeight="1" spans="1:14">
      <c r="A1052" s="44"/>
      <c r="B1052" s="44"/>
      <c r="C1052" s="44"/>
      <c r="D1052" s="44"/>
      <c r="E1052" s="44"/>
      <c r="F1052" s="44"/>
      <c r="G1052" s="45"/>
      <c r="H1052" s="15" t="s">
        <v>4007</v>
      </c>
      <c r="I1052" s="33" t="s">
        <v>4532</v>
      </c>
      <c r="J1052" s="403" t="s">
        <v>4532</v>
      </c>
      <c r="K1052" s="33" t="s">
        <v>1526</v>
      </c>
      <c r="L1052" s="13" t="s">
        <v>1511</v>
      </c>
      <c r="M1052" s="13">
        <v>0</v>
      </c>
      <c r="N1052" s="14"/>
    </row>
    <row r="1053" ht="18.95" customHeight="1" spans="1:14">
      <c r="A1053" s="44"/>
      <c r="B1053" s="44"/>
      <c r="C1053" s="44"/>
      <c r="D1053" s="44"/>
      <c r="E1053" s="44"/>
      <c r="F1053" s="44"/>
      <c r="G1053" s="45"/>
      <c r="H1053" s="15" t="s">
        <v>4009</v>
      </c>
      <c r="I1053" s="33" t="s">
        <v>4533</v>
      </c>
      <c r="J1053" s="403" t="s">
        <v>4533</v>
      </c>
      <c r="K1053" s="33" t="s">
        <v>1532</v>
      </c>
      <c r="L1053" s="13" t="s">
        <v>1511</v>
      </c>
      <c r="M1053" s="13">
        <v>0</v>
      </c>
      <c r="N1053" s="14"/>
    </row>
    <row r="1054" ht="18.95" customHeight="1" spans="1:14">
      <c r="A1054" s="44"/>
      <c r="B1054" s="44"/>
      <c r="C1054" s="44"/>
      <c r="D1054" s="44"/>
      <c r="E1054" s="44"/>
      <c r="F1054" s="44"/>
      <c r="G1054" s="45"/>
      <c r="H1054" s="15" t="s">
        <v>4011</v>
      </c>
      <c r="I1054" s="33" t="s">
        <v>4534</v>
      </c>
      <c r="J1054" s="403" t="s">
        <v>4534</v>
      </c>
      <c r="K1054" s="33" t="s">
        <v>1538</v>
      </c>
      <c r="L1054" s="13" t="s">
        <v>1511</v>
      </c>
      <c r="M1054" s="13">
        <v>0</v>
      </c>
      <c r="N1054" s="14"/>
    </row>
    <row r="1055" ht="18.95" customHeight="1" spans="1:14">
      <c r="A1055" s="44"/>
      <c r="B1055" s="44"/>
      <c r="C1055" s="44"/>
      <c r="D1055" s="44"/>
      <c r="E1055" s="44"/>
      <c r="F1055" s="44"/>
      <c r="G1055" s="45"/>
      <c r="H1055" s="15" t="s">
        <v>4535</v>
      </c>
      <c r="I1055" s="33" t="s">
        <v>4536</v>
      </c>
      <c r="J1055" s="403" t="s">
        <v>4536</v>
      </c>
      <c r="K1055" s="33" t="s">
        <v>4537</v>
      </c>
      <c r="L1055" s="13" t="s">
        <v>1511</v>
      </c>
      <c r="M1055" s="13">
        <v>0</v>
      </c>
      <c r="N1055" s="14"/>
    </row>
    <row r="1056" ht="18.95" customHeight="1" spans="1:14">
      <c r="A1056" s="44"/>
      <c r="B1056" s="44"/>
      <c r="C1056" s="44"/>
      <c r="D1056" s="44"/>
      <c r="E1056" s="44"/>
      <c r="F1056" s="44"/>
      <c r="G1056" s="45"/>
      <c r="H1056" s="15" t="s">
        <v>4538</v>
      </c>
      <c r="I1056" s="33" t="s">
        <v>4539</v>
      </c>
      <c r="J1056" s="403" t="s">
        <v>4539</v>
      </c>
      <c r="K1056" s="33" t="s">
        <v>4540</v>
      </c>
      <c r="L1056" s="13" t="s">
        <v>1511</v>
      </c>
      <c r="M1056" s="13">
        <v>0</v>
      </c>
      <c r="N1056" s="14"/>
    </row>
    <row r="1057" ht="18.95" customHeight="1" spans="1:14">
      <c r="A1057" s="44"/>
      <c r="B1057" s="44"/>
      <c r="C1057" s="44"/>
      <c r="D1057" s="44"/>
      <c r="E1057" s="44"/>
      <c r="F1057" s="44"/>
      <c r="G1057" s="45"/>
      <c r="H1057" s="15" t="s">
        <v>4541</v>
      </c>
      <c r="I1057" s="33" t="s">
        <v>4542</v>
      </c>
      <c r="J1057" s="403" t="s">
        <v>4542</v>
      </c>
      <c r="K1057" s="33" t="s">
        <v>4543</v>
      </c>
      <c r="L1057" s="13" t="s">
        <v>1511</v>
      </c>
      <c r="M1057" s="13">
        <v>0</v>
      </c>
      <c r="N1057" s="14"/>
    </row>
    <row r="1058" ht="18.95" customHeight="1" spans="1:14">
      <c r="A1058" s="44"/>
      <c r="B1058" s="44"/>
      <c r="C1058" s="44"/>
      <c r="D1058" s="44"/>
      <c r="E1058" s="44"/>
      <c r="F1058" s="44"/>
      <c r="G1058" s="45"/>
      <c r="H1058" s="15" t="s">
        <v>4544</v>
      </c>
      <c r="I1058" s="33" t="s">
        <v>4545</v>
      </c>
      <c r="J1058" s="403" t="s">
        <v>4545</v>
      </c>
      <c r="K1058" s="33" t="s">
        <v>4546</v>
      </c>
      <c r="L1058" s="13" t="s">
        <v>1511</v>
      </c>
      <c r="M1058" s="13">
        <v>0</v>
      </c>
      <c r="N1058" s="14"/>
    </row>
    <row r="1059" ht="18.95" customHeight="1" spans="1:14">
      <c r="A1059" s="44"/>
      <c r="B1059" s="44"/>
      <c r="C1059" s="44"/>
      <c r="D1059" s="44"/>
      <c r="E1059" s="44"/>
      <c r="F1059" s="44"/>
      <c r="G1059" s="45"/>
      <c r="H1059" s="15" t="s">
        <v>4547</v>
      </c>
      <c r="I1059" s="33" t="s">
        <v>4548</v>
      </c>
      <c r="J1059" s="403" t="s">
        <v>4548</v>
      </c>
      <c r="K1059" s="33" t="s">
        <v>4549</v>
      </c>
      <c r="L1059" s="13" t="s">
        <v>1511</v>
      </c>
      <c r="M1059" s="13">
        <v>0</v>
      </c>
      <c r="N1059" s="14"/>
    </row>
    <row r="1060" ht="18.95" customHeight="1" spans="1:14">
      <c r="A1060" s="44"/>
      <c r="B1060" s="44"/>
      <c r="C1060" s="44"/>
      <c r="D1060" s="44"/>
      <c r="E1060" s="44"/>
      <c r="F1060" s="44"/>
      <c r="G1060" s="45"/>
      <c r="H1060" s="52"/>
      <c r="I1060" s="403" t="s">
        <v>4550</v>
      </c>
      <c r="J1060" s="403" t="s">
        <v>4551</v>
      </c>
      <c r="K1060" s="33" t="s">
        <v>4552</v>
      </c>
      <c r="L1060" s="13" t="s">
        <v>1511</v>
      </c>
      <c r="M1060" s="13">
        <v>0</v>
      </c>
      <c r="N1060" s="14"/>
    </row>
    <row r="1061" ht="18.95" customHeight="1" spans="1:14">
      <c r="A1061" s="44"/>
      <c r="B1061" s="44"/>
      <c r="C1061" s="44"/>
      <c r="D1061" s="44"/>
      <c r="E1061" s="44"/>
      <c r="F1061" s="44"/>
      <c r="G1061" s="45"/>
      <c r="H1061" s="15" t="s">
        <v>4553</v>
      </c>
      <c r="I1061" s="33" t="s">
        <v>4550</v>
      </c>
      <c r="J1061" s="403" t="s">
        <v>4550</v>
      </c>
      <c r="K1061" s="33" t="s">
        <v>4554</v>
      </c>
      <c r="L1061" s="13" t="s">
        <v>1511</v>
      </c>
      <c r="M1061" s="13">
        <v>0</v>
      </c>
      <c r="N1061" s="14"/>
    </row>
    <row r="1062" ht="18.95" customHeight="1" spans="1:14">
      <c r="A1062" s="44"/>
      <c r="B1062" s="44"/>
      <c r="C1062" s="44"/>
      <c r="D1062" s="44"/>
      <c r="E1062" s="44"/>
      <c r="F1062" s="44"/>
      <c r="G1062" s="45"/>
      <c r="H1062" s="15" t="s">
        <v>4555</v>
      </c>
      <c r="I1062" s="33" t="s">
        <v>4556</v>
      </c>
      <c r="J1062" s="403" t="s">
        <v>4556</v>
      </c>
      <c r="K1062" s="33" t="s">
        <v>4557</v>
      </c>
      <c r="L1062" s="13" t="s">
        <v>1511</v>
      </c>
      <c r="M1062" s="13">
        <v>456</v>
      </c>
      <c r="N1062" s="14"/>
    </row>
    <row r="1063" ht="18.95" customHeight="1" spans="1:14">
      <c r="A1063" s="44"/>
      <c r="B1063" s="44"/>
      <c r="C1063" s="44"/>
      <c r="D1063" s="44"/>
      <c r="E1063" s="44"/>
      <c r="F1063" s="44"/>
      <c r="G1063" s="45"/>
      <c r="H1063" s="15" t="s">
        <v>4558</v>
      </c>
      <c r="I1063" s="33" t="s">
        <v>4559</v>
      </c>
      <c r="J1063" s="403" t="s">
        <v>4559</v>
      </c>
      <c r="K1063" s="33" t="s">
        <v>4560</v>
      </c>
      <c r="L1063" s="13" t="s">
        <v>1511</v>
      </c>
      <c r="M1063" s="13">
        <v>109</v>
      </c>
      <c r="N1063" s="14"/>
    </row>
    <row r="1064" ht="18.95" customHeight="1" spans="1:14">
      <c r="A1064" s="44"/>
      <c r="B1064" s="44"/>
      <c r="C1064" s="44"/>
      <c r="D1064" s="44"/>
      <c r="E1064" s="44"/>
      <c r="F1064" s="44"/>
      <c r="G1064" s="45"/>
      <c r="H1064" s="15" t="s">
        <v>4561</v>
      </c>
      <c r="I1064" s="33" t="s">
        <v>4562</v>
      </c>
      <c r="J1064" s="403" t="s">
        <v>4562</v>
      </c>
      <c r="K1064" s="33" t="s">
        <v>4563</v>
      </c>
      <c r="L1064" s="13" t="s">
        <v>1511</v>
      </c>
      <c r="M1064" s="13">
        <v>274</v>
      </c>
      <c r="N1064" s="14"/>
    </row>
    <row r="1065" ht="18.95" customHeight="1" spans="1:14">
      <c r="A1065" s="44"/>
      <c r="B1065" s="44"/>
      <c r="C1065" s="44"/>
      <c r="D1065" s="44"/>
      <c r="E1065" s="44"/>
      <c r="F1065" s="44"/>
      <c r="G1065" s="45"/>
      <c r="H1065" s="15" t="s">
        <v>4564</v>
      </c>
      <c r="I1065" s="33" t="s">
        <v>4565</v>
      </c>
      <c r="J1065" s="403" t="s">
        <v>4565</v>
      </c>
      <c r="K1065" s="33" t="s">
        <v>4566</v>
      </c>
      <c r="L1065" s="13" t="s">
        <v>1511</v>
      </c>
      <c r="M1065" s="13">
        <v>58</v>
      </c>
      <c r="N1065" s="14"/>
    </row>
    <row r="1066" ht="18.95" customHeight="1" spans="1:14">
      <c r="A1066" s="44"/>
      <c r="B1066" s="44"/>
      <c r="C1066" s="44"/>
      <c r="D1066" s="44"/>
      <c r="E1066" s="44"/>
      <c r="F1066" s="44"/>
      <c r="G1066" s="45"/>
      <c r="H1066" s="15" t="s">
        <v>4567</v>
      </c>
      <c r="I1066" s="33" t="s">
        <v>4568</v>
      </c>
      <c r="J1066" s="403" t="s">
        <v>4568</v>
      </c>
      <c r="K1066" s="33" t="s">
        <v>4569</v>
      </c>
      <c r="L1066" s="13" t="s">
        <v>1511</v>
      </c>
      <c r="M1066" s="13">
        <v>15</v>
      </c>
      <c r="N1066" s="14"/>
    </row>
    <row r="1067" ht="18.95" customHeight="1" spans="1:14">
      <c r="A1067" s="44"/>
      <c r="B1067" s="44"/>
      <c r="C1067" s="44"/>
      <c r="D1067" s="44"/>
      <c r="E1067" s="44"/>
      <c r="F1067" s="44"/>
      <c r="G1067" s="45"/>
      <c r="H1067" s="15" t="s">
        <v>4570</v>
      </c>
      <c r="I1067" s="33" t="s">
        <v>4571</v>
      </c>
      <c r="J1067" s="403" t="s">
        <v>4571</v>
      </c>
      <c r="K1067" s="33" t="s">
        <v>4572</v>
      </c>
      <c r="L1067" s="13" t="s">
        <v>1511</v>
      </c>
      <c r="M1067" s="13">
        <v>0</v>
      </c>
      <c r="N1067" s="14"/>
    </row>
    <row r="1068" ht="18.95" customHeight="1" spans="1:14">
      <c r="A1068" s="44"/>
      <c r="B1068" s="44"/>
      <c r="C1068" s="44"/>
      <c r="D1068" s="44"/>
      <c r="E1068" s="44"/>
      <c r="F1068" s="44"/>
      <c r="G1068" s="45"/>
      <c r="H1068" s="15" t="s">
        <v>4007</v>
      </c>
      <c r="I1068" s="33" t="s">
        <v>4573</v>
      </c>
      <c r="J1068" s="403" t="s">
        <v>4573</v>
      </c>
      <c r="K1068" s="33" t="s">
        <v>1526</v>
      </c>
      <c r="L1068" s="13" t="s">
        <v>1511</v>
      </c>
      <c r="M1068" s="13">
        <v>0</v>
      </c>
      <c r="N1068" s="14"/>
    </row>
    <row r="1069" ht="18.95" customHeight="1" spans="1:14">
      <c r="A1069" s="44"/>
      <c r="B1069" s="44"/>
      <c r="C1069" s="44"/>
      <c r="D1069" s="44"/>
      <c r="E1069" s="44"/>
      <c r="F1069" s="44"/>
      <c r="G1069" s="45"/>
      <c r="H1069" s="15" t="s">
        <v>4009</v>
      </c>
      <c r="I1069" s="33" t="s">
        <v>4574</v>
      </c>
      <c r="J1069" s="403" t="s">
        <v>4574</v>
      </c>
      <c r="K1069" s="33" t="s">
        <v>1532</v>
      </c>
      <c r="L1069" s="13" t="s">
        <v>1511</v>
      </c>
      <c r="M1069" s="13">
        <v>0</v>
      </c>
      <c r="N1069" s="14"/>
    </row>
    <row r="1070" ht="18.95" customHeight="1" spans="1:14">
      <c r="A1070" s="44"/>
      <c r="B1070" s="44"/>
      <c r="C1070" s="44"/>
      <c r="D1070" s="44"/>
      <c r="E1070" s="44"/>
      <c r="F1070" s="44"/>
      <c r="G1070" s="45"/>
      <c r="H1070" s="15" t="s">
        <v>4011</v>
      </c>
      <c r="I1070" s="33" t="s">
        <v>4575</v>
      </c>
      <c r="J1070" s="403" t="s">
        <v>4575</v>
      </c>
      <c r="K1070" s="33" t="s">
        <v>1538</v>
      </c>
      <c r="L1070" s="13" t="s">
        <v>1511</v>
      </c>
      <c r="M1070" s="13">
        <v>0</v>
      </c>
      <c r="N1070" s="14"/>
    </row>
    <row r="1071" ht="18.95" customHeight="1" spans="1:14">
      <c r="A1071" s="44"/>
      <c r="B1071" s="44"/>
      <c r="C1071" s="44"/>
      <c r="D1071" s="44"/>
      <c r="E1071" s="44"/>
      <c r="F1071" s="44"/>
      <c r="G1071" s="45"/>
      <c r="H1071" s="15" t="s">
        <v>4522</v>
      </c>
      <c r="I1071" s="33" t="s">
        <v>4576</v>
      </c>
      <c r="J1071" s="403" t="s">
        <v>4576</v>
      </c>
      <c r="K1071" s="33" t="s">
        <v>4525</v>
      </c>
      <c r="L1071" s="13" t="s">
        <v>1511</v>
      </c>
      <c r="M1071" s="13">
        <v>0</v>
      </c>
      <c r="N1071" s="14"/>
    </row>
    <row r="1072" ht="18.95" customHeight="1" spans="1:14">
      <c r="A1072" s="44"/>
      <c r="B1072" s="44"/>
      <c r="C1072" s="44"/>
      <c r="D1072" s="44"/>
      <c r="E1072" s="44"/>
      <c r="F1072" s="44"/>
      <c r="G1072" s="45"/>
      <c r="H1072" s="15" t="s">
        <v>4577</v>
      </c>
      <c r="I1072" s="33" t="s">
        <v>4578</v>
      </c>
      <c r="J1072" s="403" t="s">
        <v>4578</v>
      </c>
      <c r="K1072" s="33" t="s">
        <v>4579</v>
      </c>
      <c r="L1072" s="13" t="s">
        <v>1511</v>
      </c>
      <c r="M1072" s="13">
        <v>0</v>
      </c>
      <c r="N1072" s="14"/>
    </row>
    <row r="1073" ht="18.95" customHeight="1" spans="1:14">
      <c r="A1073" s="44"/>
      <c r="B1073" s="44"/>
      <c r="C1073" s="44"/>
      <c r="D1073" s="44"/>
      <c r="E1073" s="44"/>
      <c r="F1073" s="44"/>
      <c r="G1073" s="45"/>
      <c r="H1073" s="15" t="s">
        <v>4580</v>
      </c>
      <c r="I1073" s="33" t="s">
        <v>4581</v>
      </c>
      <c r="J1073" s="403" t="s">
        <v>4581</v>
      </c>
      <c r="K1073" s="33" t="s">
        <v>4582</v>
      </c>
      <c r="L1073" s="13" t="s">
        <v>1511</v>
      </c>
      <c r="M1073" s="13">
        <v>0</v>
      </c>
      <c r="N1073" s="14"/>
    </row>
    <row r="1074" ht="18.95" customHeight="1" spans="1:14">
      <c r="A1074" s="44"/>
      <c r="B1074" s="44"/>
      <c r="C1074" s="44"/>
      <c r="D1074" s="44"/>
      <c r="E1074" s="44"/>
      <c r="F1074" s="44"/>
      <c r="G1074" s="45"/>
      <c r="H1074" s="15" t="s">
        <v>4583</v>
      </c>
      <c r="I1074" s="33" t="s">
        <v>4584</v>
      </c>
      <c r="J1074" s="403" t="s">
        <v>4584</v>
      </c>
      <c r="K1074" s="33" t="s">
        <v>4585</v>
      </c>
      <c r="L1074" s="13" t="s">
        <v>1511</v>
      </c>
      <c r="M1074" s="13">
        <v>7775</v>
      </c>
      <c r="N1074" s="14"/>
    </row>
    <row r="1075" ht="18.95" customHeight="1" spans="1:14">
      <c r="A1075" s="44"/>
      <c r="B1075" s="44"/>
      <c r="C1075" s="44"/>
      <c r="D1075" s="44"/>
      <c r="E1075" s="44"/>
      <c r="F1075" s="44"/>
      <c r="G1075" s="45"/>
      <c r="H1075" s="15" t="s">
        <v>4586</v>
      </c>
      <c r="I1075" s="33" t="s">
        <v>4587</v>
      </c>
      <c r="J1075" s="403" t="s">
        <v>4587</v>
      </c>
      <c r="K1075" s="33" t="s">
        <v>4588</v>
      </c>
      <c r="L1075" s="13" t="s">
        <v>1511</v>
      </c>
      <c r="M1075" s="13">
        <v>0</v>
      </c>
      <c r="N1075" s="14"/>
    </row>
    <row r="1076" ht="18.95" customHeight="1" spans="1:14">
      <c r="A1076" s="44"/>
      <c r="B1076" s="44"/>
      <c r="C1076" s="44"/>
      <c r="D1076" s="44"/>
      <c r="E1076" s="44"/>
      <c r="F1076" s="44"/>
      <c r="G1076" s="45"/>
      <c r="H1076" s="15" t="s">
        <v>4589</v>
      </c>
      <c r="I1076" s="33" t="s">
        <v>4590</v>
      </c>
      <c r="J1076" s="403" t="s">
        <v>4590</v>
      </c>
      <c r="K1076" s="33" t="s">
        <v>4591</v>
      </c>
      <c r="L1076" s="13" t="s">
        <v>1511</v>
      </c>
      <c r="M1076" s="13">
        <v>7775</v>
      </c>
      <c r="N1076" s="14"/>
    </row>
    <row r="1077" ht="18.95" customHeight="1" spans="1:14">
      <c r="A1077" s="44"/>
      <c r="B1077" s="44"/>
      <c r="C1077" s="44"/>
      <c r="D1077" s="44"/>
      <c r="E1077" s="44"/>
      <c r="F1077" s="44"/>
      <c r="G1077" s="45"/>
      <c r="H1077" s="15" t="s">
        <v>4592</v>
      </c>
      <c r="I1077" s="33" t="s">
        <v>4593</v>
      </c>
      <c r="J1077" s="403" t="s">
        <v>4593</v>
      </c>
      <c r="K1077" s="33" t="s">
        <v>4594</v>
      </c>
      <c r="L1077" s="13" t="s">
        <v>1511</v>
      </c>
      <c r="M1077" s="13">
        <v>0</v>
      </c>
      <c r="N1077" s="14"/>
    </row>
    <row r="1078" ht="18.95" customHeight="1" spans="1:14">
      <c r="A1078" s="44"/>
      <c r="B1078" s="44"/>
      <c r="C1078" s="44"/>
      <c r="D1078" s="44"/>
      <c r="E1078" s="44"/>
      <c r="F1078" s="44"/>
      <c r="G1078" s="45"/>
      <c r="H1078" s="15" t="s">
        <v>4595</v>
      </c>
      <c r="I1078" s="33" t="s">
        <v>4596</v>
      </c>
      <c r="J1078" s="403" t="s">
        <v>4596</v>
      </c>
      <c r="K1078" s="33" t="s">
        <v>4597</v>
      </c>
      <c r="L1078" s="13" t="s">
        <v>1511</v>
      </c>
      <c r="M1078" s="13">
        <v>0</v>
      </c>
      <c r="N1078" s="14"/>
    </row>
    <row r="1079" ht="18.95" customHeight="1" spans="1:14">
      <c r="A1079" s="44"/>
      <c r="B1079" s="44"/>
      <c r="C1079" s="44"/>
      <c r="D1079" s="44"/>
      <c r="E1079" s="44"/>
      <c r="F1079" s="44"/>
      <c r="G1079" s="45"/>
      <c r="H1079" s="15" t="s">
        <v>4598</v>
      </c>
      <c r="I1079" s="33" t="s">
        <v>4599</v>
      </c>
      <c r="J1079" s="403" t="s">
        <v>4599</v>
      </c>
      <c r="K1079" s="33" t="s">
        <v>4600</v>
      </c>
      <c r="L1079" s="13" t="s">
        <v>1511</v>
      </c>
      <c r="M1079" s="13">
        <v>0</v>
      </c>
      <c r="N1079" s="14"/>
    </row>
    <row r="1080" ht="18.95" customHeight="1" spans="1:14">
      <c r="A1080" s="44"/>
      <c r="B1080" s="44"/>
      <c r="C1080" s="44"/>
      <c r="D1080" s="44"/>
      <c r="E1080" s="44"/>
      <c r="F1080" s="44"/>
      <c r="G1080" s="45"/>
      <c r="H1080" s="15" t="s">
        <v>4601</v>
      </c>
      <c r="I1080" s="33" t="s">
        <v>4602</v>
      </c>
      <c r="J1080" s="403" t="s">
        <v>4602</v>
      </c>
      <c r="K1080" s="33" t="s">
        <v>4603</v>
      </c>
      <c r="L1080" s="13" t="s">
        <v>1511</v>
      </c>
      <c r="M1080" s="13">
        <v>0</v>
      </c>
      <c r="N1080" s="14"/>
    </row>
    <row r="1081" ht="18.95" customHeight="1" spans="1:14">
      <c r="A1081" s="44"/>
      <c r="B1081" s="44"/>
      <c r="C1081" s="44"/>
      <c r="D1081" s="44"/>
      <c r="E1081" s="44"/>
      <c r="F1081" s="44"/>
      <c r="G1081" s="45"/>
      <c r="H1081" s="15" t="s">
        <v>4604</v>
      </c>
      <c r="I1081" s="33" t="s">
        <v>4605</v>
      </c>
      <c r="J1081" s="403" t="s">
        <v>4605</v>
      </c>
      <c r="K1081" s="33" t="s">
        <v>4600</v>
      </c>
      <c r="L1081" s="13" t="s">
        <v>1511</v>
      </c>
      <c r="M1081" s="13">
        <v>0</v>
      </c>
      <c r="N1081" s="14"/>
    </row>
    <row r="1082" ht="18.95" customHeight="1" spans="1:14">
      <c r="A1082" s="44"/>
      <c r="B1082" s="44"/>
      <c r="C1082" s="44"/>
      <c r="D1082" s="44"/>
      <c r="E1082" s="44"/>
      <c r="F1082" s="44"/>
      <c r="G1082" s="45"/>
      <c r="H1082" s="15" t="s">
        <v>4606</v>
      </c>
      <c r="I1082" s="33" t="s">
        <v>4607</v>
      </c>
      <c r="J1082" s="403" t="s">
        <v>4607</v>
      </c>
      <c r="K1082" s="33" t="s">
        <v>1855</v>
      </c>
      <c r="L1082" s="13" t="s">
        <v>1511</v>
      </c>
      <c r="M1082" s="13">
        <v>4358</v>
      </c>
      <c r="N1082" s="14"/>
    </row>
    <row r="1083" ht="18.95" customHeight="1" spans="1:14">
      <c r="A1083" s="44"/>
      <c r="B1083" s="44"/>
      <c r="C1083" s="44"/>
      <c r="D1083" s="44"/>
      <c r="E1083" s="44"/>
      <c r="F1083" s="44"/>
      <c r="G1083" s="45"/>
      <c r="H1083" s="15" t="s">
        <v>4608</v>
      </c>
      <c r="I1083" s="33" t="s">
        <v>4609</v>
      </c>
      <c r="J1083" s="403" t="s">
        <v>4609</v>
      </c>
      <c r="K1083" s="33" t="s">
        <v>4610</v>
      </c>
      <c r="L1083" s="13" t="s">
        <v>1511</v>
      </c>
      <c r="M1083" s="13">
        <v>0</v>
      </c>
      <c r="N1083" s="14"/>
    </row>
    <row r="1084" ht="18.95" customHeight="1" spans="1:14">
      <c r="A1084" s="44"/>
      <c r="B1084" s="44"/>
      <c r="C1084" s="44"/>
      <c r="D1084" s="44"/>
      <c r="E1084" s="44"/>
      <c r="F1084" s="44"/>
      <c r="G1084" s="45"/>
      <c r="H1084" s="15" t="s">
        <v>4007</v>
      </c>
      <c r="I1084" s="33" t="s">
        <v>4611</v>
      </c>
      <c r="J1084" s="403" t="s">
        <v>4611</v>
      </c>
      <c r="K1084" s="33" t="s">
        <v>1526</v>
      </c>
      <c r="L1084" s="13" t="s">
        <v>1511</v>
      </c>
      <c r="M1084" s="13">
        <v>0</v>
      </c>
      <c r="N1084" s="14"/>
    </row>
    <row r="1085" ht="18.95" customHeight="1" spans="1:14">
      <c r="A1085" s="44"/>
      <c r="B1085" s="44"/>
      <c r="C1085" s="44"/>
      <c r="D1085" s="44"/>
      <c r="E1085" s="44"/>
      <c r="F1085" s="44"/>
      <c r="G1085" s="45"/>
      <c r="H1085" s="15" t="s">
        <v>4009</v>
      </c>
      <c r="I1085" s="33" t="s">
        <v>4612</v>
      </c>
      <c r="J1085" s="403" t="s">
        <v>4612</v>
      </c>
      <c r="K1085" s="33" t="s">
        <v>1532</v>
      </c>
      <c r="L1085" s="13" t="s">
        <v>1511</v>
      </c>
      <c r="M1085" s="13">
        <v>0</v>
      </c>
      <c r="N1085" s="14"/>
    </row>
    <row r="1086" ht="18.95" customHeight="1" spans="1:14">
      <c r="A1086" s="44"/>
      <c r="B1086" s="44"/>
      <c r="C1086" s="44"/>
      <c r="D1086" s="44"/>
      <c r="E1086" s="44"/>
      <c r="F1086" s="44"/>
      <c r="G1086" s="45"/>
      <c r="H1086" s="15" t="s">
        <v>4011</v>
      </c>
      <c r="I1086" s="33" t="s">
        <v>4613</v>
      </c>
      <c r="J1086" s="403" t="s">
        <v>4613</v>
      </c>
      <c r="K1086" s="33" t="s">
        <v>1538</v>
      </c>
      <c r="L1086" s="13" t="s">
        <v>1511</v>
      </c>
      <c r="M1086" s="13">
        <v>0</v>
      </c>
      <c r="N1086" s="14"/>
    </row>
    <row r="1087" ht="18.95" customHeight="1" spans="1:14">
      <c r="A1087" s="44"/>
      <c r="B1087" s="44"/>
      <c r="C1087" s="44"/>
      <c r="D1087" s="44"/>
      <c r="E1087" s="44"/>
      <c r="F1087" s="44"/>
      <c r="G1087" s="45"/>
      <c r="H1087" s="15" t="s">
        <v>4614</v>
      </c>
      <c r="I1087" s="33" t="s">
        <v>4615</v>
      </c>
      <c r="J1087" s="403" t="s">
        <v>4615</v>
      </c>
      <c r="K1087" s="33" t="s">
        <v>4616</v>
      </c>
      <c r="L1087" s="13" t="s">
        <v>1511</v>
      </c>
      <c r="M1087" s="13">
        <v>0</v>
      </c>
      <c r="N1087" s="14"/>
    </row>
    <row r="1088" ht="18.95" customHeight="1" spans="1:14">
      <c r="A1088" s="44"/>
      <c r="B1088" s="44"/>
      <c r="C1088" s="44"/>
      <c r="D1088" s="44"/>
      <c r="E1088" s="44"/>
      <c r="F1088" s="44"/>
      <c r="G1088" s="45"/>
      <c r="H1088" s="15" t="s">
        <v>4617</v>
      </c>
      <c r="I1088" s="33" t="s">
        <v>4618</v>
      </c>
      <c r="J1088" s="403" t="s">
        <v>4618</v>
      </c>
      <c r="K1088" s="33" t="s">
        <v>4619</v>
      </c>
      <c r="L1088" s="13" t="s">
        <v>1511</v>
      </c>
      <c r="M1088" s="13">
        <v>0</v>
      </c>
      <c r="N1088" s="14"/>
    </row>
    <row r="1089" ht="18.95" customHeight="1" spans="1:14">
      <c r="A1089" s="44"/>
      <c r="B1089" s="44"/>
      <c r="C1089" s="44"/>
      <c r="D1089" s="44"/>
      <c r="E1089" s="44"/>
      <c r="F1089" s="44"/>
      <c r="G1089" s="45"/>
      <c r="H1089" s="15" t="s">
        <v>4620</v>
      </c>
      <c r="I1089" s="33" t="s">
        <v>4621</v>
      </c>
      <c r="J1089" s="403" t="s">
        <v>4621</v>
      </c>
      <c r="K1089" s="33" t="s">
        <v>4622</v>
      </c>
      <c r="L1089" s="13" t="s">
        <v>1511</v>
      </c>
      <c r="M1089" s="13">
        <v>0</v>
      </c>
      <c r="N1089" s="14"/>
    </row>
    <row r="1090" ht="18.95" customHeight="1" spans="1:14">
      <c r="A1090" s="44"/>
      <c r="B1090" s="44"/>
      <c r="C1090" s="44"/>
      <c r="D1090" s="44"/>
      <c r="E1090" s="44"/>
      <c r="F1090" s="44"/>
      <c r="G1090" s="45"/>
      <c r="H1090" s="15" t="s">
        <v>4623</v>
      </c>
      <c r="I1090" s="33" t="s">
        <v>4624</v>
      </c>
      <c r="J1090" s="403" t="s">
        <v>4624</v>
      </c>
      <c r="K1090" s="33" t="s">
        <v>4625</v>
      </c>
      <c r="L1090" s="13" t="s">
        <v>1511</v>
      </c>
      <c r="M1090" s="13">
        <v>0</v>
      </c>
      <c r="N1090" s="14"/>
    </row>
    <row r="1091" ht="18.95" customHeight="1" spans="1:14">
      <c r="A1091" s="44"/>
      <c r="B1091" s="44"/>
      <c r="C1091" s="44"/>
      <c r="D1091" s="44"/>
      <c r="E1091" s="44"/>
      <c r="F1091" s="44"/>
      <c r="G1091" s="45"/>
      <c r="H1091" s="15" t="s">
        <v>4626</v>
      </c>
      <c r="I1091" s="33" t="s">
        <v>4627</v>
      </c>
      <c r="J1091" s="403" t="s">
        <v>4627</v>
      </c>
      <c r="K1091" s="33" t="s">
        <v>4628</v>
      </c>
      <c r="L1091" s="13" t="s">
        <v>1511</v>
      </c>
      <c r="M1091" s="13">
        <v>0</v>
      </c>
      <c r="N1091" s="14"/>
    </row>
    <row r="1092" ht="18.95" customHeight="1" spans="1:14">
      <c r="A1092" s="44"/>
      <c r="B1092" s="44"/>
      <c r="C1092" s="44"/>
      <c r="D1092" s="44"/>
      <c r="E1092" s="44"/>
      <c r="F1092" s="44"/>
      <c r="G1092" s="45"/>
      <c r="H1092" s="15" t="s">
        <v>4629</v>
      </c>
      <c r="I1092" s="33" t="s">
        <v>4630</v>
      </c>
      <c r="J1092" s="403" t="s">
        <v>4630</v>
      </c>
      <c r="K1092" s="33" t="s">
        <v>4631</v>
      </c>
      <c r="L1092" s="13" t="s">
        <v>1511</v>
      </c>
      <c r="M1092" s="13">
        <v>0</v>
      </c>
      <c r="N1092" s="14"/>
    </row>
    <row r="1093" ht="18.95" customHeight="1" spans="1:14">
      <c r="A1093" s="44"/>
      <c r="B1093" s="44"/>
      <c r="C1093" s="44"/>
      <c r="D1093" s="44"/>
      <c r="E1093" s="44"/>
      <c r="F1093" s="44"/>
      <c r="G1093" s="45"/>
      <c r="H1093" s="15" t="s">
        <v>4632</v>
      </c>
      <c r="I1093" s="33" t="s">
        <v>4633</v>
      </c>
      <c r="J1093" s="403" t="s">
        <v>4633</v>
      </c>
      <c r="K1093" s="33" t="s">
        <v>4634</v>
      </c>
      <c r="L1093" s="13" t="s">
        <v>1511</v>
      </c>
      <c r="M1093" s="13">
        <v>0</v>
      </c>
      <c r="N1093" s="14"/>
    </row>
    <row r="1094" ht="18.95" customHeight="1" spans="1:14">
      <c r="A1094" s="44"/>
      <c r="B1094" s="44"/>
      <c r="C1094" s="44"/>
      <c r="D1094" s="44"/>
      <c r="E1094" s="44"/>
      <c r="F1094" s="44"/>
      <c r="G1094" s="45"/>
      <c r="H1094" s="15" t="s">
        <v>4007</v>
      </c>
      <c r="I1094" s="33" t="s">
        <v>4635</v>
      </c>
      <c r="J1094" s="403" t="s">
        <v>4635</v>
      </c>
      <c r="K1094" s="33" t="s">
        <v>1526</v>
      </c>
      <c r="L1094" s="13" t="s">
        <v>1511</v>
      </c>
      <c r="M1094" s="13">
        <v>0</v>
      </c>
      <c r="N1094" s="14"/>
    </row>
    <row r="1095" ht="18.95" customHeight="1" spans="1:14">
      <c r="A1095" s="44"/>
      <c r="B1095" s="44"/>
      <c r="C1095" s="44"/>
      <c r="D1095" s="44"/>
      <c r="E1095" s="44"/>
      <c r="F1095" s="44"/>
      <c r="G1095" s="45"/>
      <c r="H1095" s="15" t="s">
        <v>4009</v>
      </c>
      <c r="I1095" s="33" t="s">
        <v>4636</v>
      </c>
      <c r="J1095" s="403" t="s">
        <v>4636</v>
      </c>
      <c r="K1095" s="33" t="s">
        <v>1532</v>
      </c>
      <c r="L1095" s="13" t="s">
        <v>1511</v>
      </c>
      <c r="M1095" s="13">
        <v>0</v>
      </c>
      <c r="N1095" s="14"/>
    </row>
    <row r="1096" ht="18.95" customHeight="1" spans="1:14">
      <c r="A1096" s="44"/>
      <c r="B1096" s="44"/>
      <c r="C1096" s="44"/>
      <c r="D1096" s="44"/>
      <c r="E1096" s="44"/>
      <c r="F1096" s="44"/>
      <c r="G1096" s="45"/>
      <c r="H1096" s="15" t="s">
        <v>4011</v>
      </c>
      <c r="I1096" s="33" t="s">
        <v>4637</v>
      </c>
      <c r="J1096" s="403" t="s">
        <v>4637</v>
      </c>
      <c r="K1096" s="33" t="s">
        <v>1538</v>
      </c>
      <c r="L1096" s="13" t="s">
        <v>1511</v>
      </c>
      <c r="M1096" s="13">
        <v>0</v>
      </c>
      <c r="N1096" s="14"/>
    </row>
    <row r="1097" ht="18.95" customHeight="1" spans="1:14">
      <c r="A1097" s="44"/>
      <c r="B1097" s="44"/>
      <c r="C1097" s="44"/>
      <c r="D1097" s="44"/>
      <c r="E1097" s="44"/>
      <c r="F1097" s="44"/>
      <c r="G1097" s="45"/>
      <c r="H1097" s="15" t="s">
        <v>4638</v>
      </c>
      <c r="I1097" s="33" t="s">
        <v>4639</v>
      </c>
      <c r="J1097" s="403" t="s">
        <v>4639</v>
      </c>
      <c r="K1097" s="33" t="s">
        <v>4640</v>
      </c>
      <c r="L1097" s="13" t="s">
        <v>1511</v>
      </c>
      <c r="M1097" s="13">
        <v>0</v>
      </c>
      <c r="N1097" s="14"/>
    </row>
    <row r="1098" ht="18.95" customHeight="1" spans="1:14">
      <c r="A1098" s="44"/>
      <c r="B1098" s="44"/>
      <c r="C1098" s="44"/>
      <c r="D1098" s="44"/>
      <c r="E1098" s="44"/>
      <c r="F1098" s="44"/>
      <c r="G1098" s="45"/>
      <c r="H1098" s="15" t="s">
        <v>4641</v>
      </c>
      <c r="I1098" s="33" t="s">
        <v>4642</v>
      </c>
      <c r="J1098" s="403" t="s">
        <v>4642</v>
      </c>
      <c r="K1098" s="33" t="s">
        <v>4643</v>
      </c>
      <c r="L1098" s="13" t="s">
        <v>1511</v>
      </c>
      <c r="M1098" s="13">
        <v>0</v>
      </c>
      <c r="N1098" s="14"/>
    </row>
    <row r="1099" ht="18.95" customHeight="1" spans="1:14">
      <c r="A1099" s="44"/>
      <c r="B1099" s="44"/>
      <c r="C1099" s="44"/>
      <c r="D1099" s="44"/>
      <c r="E1099" s="44"/>
      <c r="F1099" s="44"/>
      <c r="G1099" s="45"/>
      <c r="H1099" s="15" t="s">
        <v>4644</v>
      </c>
      <c r="I1099" s="33" t="s">
        <v>4645</v>
      </c>
      <c r="J1099" s="403" t="s">
        <v>4645</v>
      </c>
      <c r="K1099" s="33" t="s">
        <v>4646</v>
      </c>
      <c r="L1099" s="13" t="s">
        <v>1511</v>
      </c>
      <c r="M1099" s="13">
        <v>0</v>
      </c>
      <c r="N1099" s="14"/>
    </row>
    <row r="1100" ht="18.95" customHeight="1" spans="1:14">
      <c r="A1100" s="44"/>
      <c r="B1100" s="44"/>
      <c r="C1100" s="44"/>
      <c r="D1100" s="44"/>
      <c r="E1100" s="44"/>
      <c r="F1100" s="44"/>
      <c r="G1100" s="45"/>
      <c r="H1100" s="15" t="s">
        <v>4647</v>
      </c>
      <c r="I1100" s="33" t="s">
        <v>4648</v>
      </c>
      <c r="J1100" s="403" t="s">
        <v>4648</v>
      </c>
      <c r="K1100" s="33" t="s">
        <v>4649</v>
      </c>
      <c r="L1100" s="13" t="s">
        <v>1511</v>
      </c>
      <c r="M1100" s="13">
        <v>0</v>
      </c>
      <c r="N1100" s="14"/>
    </row>
    <row r="1101" ht="18.95" customHeight="1" spans="1:14">
      <c r="A1101" s="44"/>
      <c r="B1101" s="44"/>
      <c r="C1101" s="44"/>
      <c r="D1101" s="44"/>
      <c r="E1101" s="44"/>
      <c r="F1101" s="44"/>
      <c r="G1101" s="45"/>
      <c r="H1101" s="15" t="s">
        <v>4650</v>
      </c>
      <c r="I1101" s="33" t="s">
        <v>4651</v>
      </c>
      <c r="J1101" s="403" t="s">
        <v>4651</v>
      </c>
      <c r="K1101" s="33" t="s">
        <v>4652</v>
      </c>
      <c r="L1101" s="13" t="s">
        <v>1511</v>
      </c>
      <c r="M1101" s="13">
        <v>0</v>
      </c>
      <c r="N1101" s="14"/>
    </row>
    <row r="1102" ht="18.95" customHeight="1" spans="1:14">
      <c r="A1102" s="44"/>
      <c r="B1102" s="44"/>
      <c r="C1102" s="44"/>
      <c r="D1102" s="44"/>
      <c r="E1102" s="44"/>
      <c r="F1102" s="44"/>
      <c r="G1102" s="45"/>
      <c r="H1102" s="15" t="s">
        <v>4653</v>
      </c>
      <c r="I1102" s="33" t="s">
        <v>4654</v>
      </c>
      <c r="J1102" s="403" t="s">
        <v>4654</v>
      </c>
      <c r="K1102" s="33" t="s">
        <v>4655</v>
      </c>
      <c r="L1102" s="13" t="s">
        <v>1511</v>
      </c>
      <c r="M1102" s="13">
        <v>0</v>
      </c>
      <c r="N1102" s="14"/>
    </row>
    <row r="1103" ht="18.95" customHeight="1" spans="1:14">
      <c r="A1103" s="44"/>
      <c r="B1103" s="44"/>
      <c r="C1103" s="44"/>
      <c r="D1103" s="44"/>
      <c r="E1103" s="44"/>
      <c r="F1103" s="44"/>
      <c r="G1103" s="45"/>
      <c r="H1103" s="15" t="s">
        <v>4656</v>
      </c>
      <c r="I1103" s="33" t="s">
        <v>4657</v>
      </c>
      <c r="J1103" s="403" t="s">
        <v>4657</v>
      </c>
      <c r="K1103" s="33" t="s">
        <v>4658</v>
      </c>
      <c r="L1103" s="13" t="s">
        <v>1511</v>
      </c>
      <c r="M1103" s="13">
        <v>0</v>
      </c>
      <c r="N1103" s="14"/>
    </row>
    <row r="1104" ht="18.95" customHeight="1" spans="1:14">
      <c r="A1104" s="44"/>
      <c r="B1104" s="44"/>
      <c r="C1104" s="44"/>
      <c r="D1104" s="44"/>
      <c r="E1104" s="44"/>
      <c r="F1104" s="44"/>
      <c r="G1104" s="45"/>
      <c r="H1104" s="15" t="s">
        <v>4659</v>
      </c>
      <c r="I1104" s="33" t="s">
        <v>4660</v>
      </c>
      <c r="J1104" s="403" t="s">
        <v>4660</v>
      </c>
      <c r="K1104" s="33" t="s">
        <v>4661</v>
      </c>
      <c r="L1104" s="13" t="s">
        <v>1511</v>
      </c>
      <c r="M1104" s="13">
        <v>0</v>
      </c>
      <c r="N1104" s="14"/>
    </row>
    <row r="1105" ht="18.95" customHeight="1" spans="1:14">
      <c r="A1105" s="44"/>
      <c r="B1105" s="44"/>
      <c r="C1105" s="44"/>
      <c r="D1105" s="44"/>
      <c r="E1105" s="44"/>
      <c r="F1105" s="44"/>
      <c r="G1105" s="45"/>
      <c r="H1105" s="15" t="s">
        <v>4662</v>
      </c>
      <c r="I1105" s="33" t="s">
        <v>4663</v>
      </c>
      <c r="J1105" s="403" t="s">
        <v>4663</v>
      </c>
      <c r="K1105" s="33" t="s">
        <v>4664</v>
      </c>
      <c r="L1105" s="13" t="s">
        <v>1511</v>
      </c>
      <c r="M1105" s="13">
        <v>0</v>
      </c>
      <c r="N1105" s="14"/>
    </row>
    <row r="1106" ht="18.95" customHeight="1" spans="1:14">
      <c r="A1106" s="44"/>
      <c r="B1106" s="44"/>
      <c r="C1106" s="44"/>
      <c r="D1106" s="44"/>
      <c r="E1106" s="44"/>
      <c r="F1106" s="44"/>
      <c r="G1106" s="45"/>
      <c r="H1106" s="15" t="s">
        <v>4665</v>
      </c>
      <c r="I1106" s="33" t="s">
        <v>4666</v>
      </c>
      <c r="J1106" s="403" t="s">
        <v>4666</v>
      </c>
      <c r="K1106" s="33" t="s">
        <v>4667</v>
      </c>
      <c r="L1106" s="13" t="s">
        <v>1511</v>
      </c>
      <c r="M1106" s="13">
        <v>0</v>
      </c>
      <c r="N1106" s="14"/>
    </row>
    <row r="1107" ht="18.95" customHeight="1" spans="1:14">
      <c r="A1107" s="44"/>
      <c r="B1107" s="44"/>
      <c r="C1107" s="44"/>
      <c r="D1107" s="44"/>
      <c r="E1107" s="44"/>
      <c r="F1107" s="44"/>
      <c r="G1107" s="45"/>
      <c r="H1107" s="15" t="s">
        <v>4668</v>
      </c>
      <c r="I1107" s="33" t="s">
        <v>4669</v>
      </c>
      <c r="J1107" s="403" t="s">
        <v>4669</v>
      </c>
      <c r="K1107" s="33" t="s">
        <v>4670</v>
      </c>
      <c r="L1107" s="13" t="s">
        <v>1511</v>
      </c>
      <c r="M1107" s="13">
        <v>0</v>
      </c>
      <c r="N1107" s="14"/>
    </row>
    <row r="1108" ht="18.95" customHeight="1" spans="1:14">
      <c r="A1108" s="44"/>
      <c r="B1108" s="44"/>
      <c r="C1108" s="44"/>
      <c r="D1108" s="44"/>
      <c r="E1108" s="44"/>
      <c r="F1108" s="44"/>
      <c r="G1108" s="45"/>
      <c r="H1108" s="15" t="s">
        <v>4671</v>
      </c>
      <c r="I1108" s="33" t="s">
        <v>4672</v>
      </c>
      <c r="J1108" s="403" t="s">
        <v>4672</v>
      </c>
      <c r="K1108" s="33" t="s">
        <v>4673</v>
      </c>
      <c r="L1108" s="13" t="s">
        <v>1511</v>
      </c>
      <c r="M1108" s="13">
        <v>0</v>
      </c>
      <c r="N1108" s="14"/>
    </row>
    <row r="1109" ht="18.95" customHeight="1" spans="1:14">
      <c r="A1109" s="44"/>
      <c r="B1109" s="44"/>
      <c r="C1109" s="44"/>
      <c r="D1109" s="44"/>
      <c r="E1109" s="44"/>
      <c r="F1109" s="44"/>
      <c r="G1109" s="45"/>
      <c r="H1109" s="15" t="s">
        <v>4674</v>
      </c>
      <c r="I1109" s="33" t="s">
        <v>4675</v>
      </c>
      <c r="J1109" s="403" t="s">
        <v>4675</v>
      </c>
      <c r="K1109" s="33" t="s">
        <v>4676</v>
      </c>
      <c r="L1109" s="13" t="s">
        <v>1511</v>
      </c>
      <c r="M1109" s="13">
        <v>0</v>
      </c>
      <c r="N1109" s="14"/>
    </row>
    <row r="1110" ht="18.95" customHeight="1" spans="1:14">
      <c r="A1110" s="44"/>
      <c r="B1110" s="44"/>
      <c r="C1110" s="44"/>
      <c r="D1110" s="44"/>
      <c r="E1110" s="44"/>
      <c r="F1110" s="44"/>
      <c r="G1110" s="45"/>
      <c r="H1110" s="15" t="s">
        <v>4007</v>
      </c>
      <c r="I1110" s="33" t="s">
        <v>4677</v>
      </c>
      <c r="J1110" s="403" t="s">
        <v>4677</v>
      </c>
      <c r="K1110" s="33" t="s">
        <v>1526</v>
      </c>
      <c r="L1110" s="13" t="s">
        <v>1511</v>
      </c>
      <c r="M1110" s="13">
        <v>0</v>
      </c>
      <c r="N1110" s="14"/>
    </row>
    <row r="1111" ht="18.95" customHeight="1" spans="1:14">
      <c r="A1111" s="44"/>
      <c r="B1111" s="44"/>
      <c r="C1111" s="44"/>
      <c r="D1111" s="44"/>
      <c r="E1111" s="44"/>
      <c r="F1111" s="44"/>
      <c r="G1111" s="45"/>
      <c r="H1111" s="15" t="s">
        <v>4009</v>
      </c>
      <c r="I1111" s="33" t="s">
        <v>4678</v>
      </c>
      <c r="J1111" s="403" t="s">
        <v>4678</v>
      </c>
      <c r="K1111" s="33" t="s">
        <v>1532</v>
      </c>
      <c r="L1111" s="13" t="s">
        <v>1511</v>
      </c>
      <c r="M1111" s="13">
        <v>0</v>
      </c>
      <c r="N1111" s="14"/>
    </row>
    <row r="1112" ht="18.95" customHeight="1" spans="1:14">
      <c r="A1112" s="44"/>
      <c r="B1112" s="44"/>
      <c r="C1112" s="44"/>
      <c r="D1112" s="44"/>
      <c r="E1112" s="44"/>
      <c r="F1112" s="44"/>
      <c r="G1112" s="45"/>
      <c r="H1112" s="15" t="s">
        <v>4011</v>
      </c>
      <c r="I1112" s="33" t="s">
        <v>4679</v>
      </c>
      <c r="J1112" s="403" t="s">
        <v>4679</v>
      </c>
      <c r="K1112" s="33" t="s">
        <v>1538</v>
      </c>
      <c r="L1112" s="13" t="s">
        <v>1511</v>
      </c>
      <c r="M1112" s="13">
        <v>0</v>
      </c>
      <c r="N1112" s="14"/>
    </row>
    <row r="1113" ht="18.95" customHeight="1" spans="1:14">
      <c r="A1113" s="44"/>
      <c r="B1113" s="44"/>
      <c r="C1113" s="44"/>
      <c r="D1113" s="44"/>
      <c r="E1113" s="44"/>
      <c r="F1113" s="44"/>
      <c r="G1113" s="45"/>
      <c r="H1113" s="15" t="s">
        <v>4680</v>
      </c>
      <c r="I1113" s="33" t="s">
        <v>4681</v>
      </c>
      <c r="J1113" s="403" t="s">
        <v>4681</v>
      </c>
      <c r="K1113" s="33" t="s">
        <v>4682</v>
      </c>
      <c r="L1113" s="13" t="s">
        <v>1511</v>
      </c>
      <c r="M1113" s="13">
        <v>0</v>
      </c>
      <c r="N1113" s="14"/>
    </row>
    <row r="1114" ht="18.95" customHeight="1" spans="1:14">
      <c r="A1114" s="44"/>
      <c r="B1114" s="44"/>
      <c r="C1114" s="44"/>
      <c r="D1114" s="44"/>
      <c r="E1114" s="44"/>
      <c r="F1114" s="44"/>
      <c r="G1114" s="45"/>
      <c r="H1114" s="33"/>
      <c r="I1114" s="403" t="s">
        <v>4683</v>
      </c>
      <c r="J1114" s="403" t="s">
        <v>4684</v>
      </c>
      <c r="K1114" s="33" t="s">
        <v>4685</v>
      </c>
      <c r="L1114" s="13" t="s">
        <v>1511</v>
      </c>
      <c r="M1114" s="13"/>
      <c r="N1114" s="14"/>
    </row>
    <row r="1115" ht="18.95" customHeight="1" spans="1:14">
      <c r="A1115" s="44"/>
      <c r="B1115" s="44"/>
      <c r="C1115" s="44"/>
      <c r="D1115" s="44"/>
      <c r="E1115" s="44"/>
      <c r="F1115" s="44"/>
      <c r="G1115" s="45"/>
      <c r="H1115" s="52"/>
      <c r="I1115" s="33"/>
      <c r="J1115" s="403" t="s">
        <v>4686</v>
      </c>
      <c r="K1115" s="33" t="s">
        <v>1526</v>
      </c>
      <c r="L1115" s="13" t="s">
        <v>1511</v>
      </c>
      <c r="M1115" s="13"/>
      <c r="N1115" s="14"/>
    </row>
    <row r="1116" ht="18.95" customHeight="1" spans="1:14">
      <c r="A1116" s="44"/>
      <c r="B1116" s="44"/>
      <c r="C1116" s="44"/>
      <c r="D1116" s="44"/>
      <c r="E1116" s="44"/>
      <c r="F1116" s="44"/>
      <c r="G1116" s="45"/>
      <c r="H1116" s="52"/>
      <c r="I1116" s="33"/>
      <c r="J1116" s="403" t="s">
        <v>4687</v>
      </c>
      <c r="K1116" s="33" t="s">
        <v>1532</v>
      </c>
      <c r="L1116" s="13" t="s">
        <v>1511</v>
      </c>
      <c r="M1116" s="13"/>
      <c r="N1116" s="14"/>
    </row>
    <row r="1117" ht="18.95" customHeight="1" spans="1:14">
      <c r="A1117" s="44"/>
      <c r="B1117" s="44"/>
      <c r="C1117" s="44"/>
      <c r="D1117" s="44"/>
      <c r="E1117" s="44"/>
      <c r="F1117" s="44"/>
      <c r="G1117" s="45"/>
      <c r="H1117" s="52"/>
      <c r="I1117" s="33"/>
      <c r="J1117" s="403" t="s">
        <v>4688</v>
      </c>
      <c r="K1117" s="33" t="s">
        <v>1538</v>
      </c>
      <c r="L1117" s="13" t="s">
        <v>1511</v>
      </c>
      <c r="M1117" s="13"/>
      <c r="N1117" s="14"/>
    </row>
    <row r="1118" ht="18.95" customHeight="1" spans="1:14">
      <c r="A1118" s="44"/>
      <c r="B1118" s="44"/>
      <c r="C1118" s="44"/>
      <c r="D1118" s="44"/>
      <c r="E1118" s="44"/>
      <c r="F1118" s="44"/>
      <c r="G1118" s="45"/>
      <c r="H1118" s="52"/>
      <c r="I1118" s="33"/>
      <c r="J1118" s="403" t="s">
        <v>4689</v>
      </c>
      <c r="K1118" s="33" t="s">
        <v>4690</v>
      </c>
      <c r="L1118" s="13" t="s">
        <v>1511</v>
      </c>
      <c r="M1118" s="13"/>
      <c r="N1118" s="14"/>
    </row>
    <row r="1119" ht="18.95" customHeight="1" spans="1:14">
      <c r="A1119" s="44"/>
      <c r="B1119" s="44"/>
      <c r="C1119" s="44"/>
      <c r="D1119" s="44"/>
      <c r="E1119" s="44"/>
      <c r="F1119" s="44"/>
      <c r="G1119" s="45"/>
      <c r="H1119" s="52"/>
      <c r="I1119" s="33"/>
      <c r="J1119" s="403" t="s">
        <v>4691</v>
      </c>
      <c r="K1119" s="33" t="s">
        <v>4692</v>
      </c>
      <c r="L1119" s="13" t="s">
        <v>1511</v>
      </c>
      <c r="M1119" s="13"/>
      <c r="N1119" s="14"/>
    </row>
    <row r="1120" ht="18.95" customHeight="1" spans="1:14">
      <c r="A1120" s="44"/>
      <c r="B1120" s="44"/>
      <c r="C1120" s="44"/>
      <c r="D1120" s="44"/>
      <c r="E1120" s="44"/>
      <c r="F1120" s="44"/>
      <c r="G1120" s="45"/>
      <c r="H1120" s="52"/>
      <c r="I1120" s="33"/>
      <c r="J1120" s="403" t="s">
        <v>4693</v>
      </c>
      <c r="K1120" s="33" t="s">
        <v>4694</v>
      </c>
      <c r="L1120" s="13" t="s">
        <v>1511</v>
      </c>
      <c r="M1120" s="13"/>
      <c r="N1120" s="14"/>
    </row>
    <row r="1121" ht="18.95" customHeight="1" spans="1:14">
      <c r="A1121" s="44"/>
      <c r="B1121" s="44"/>
      <c r="C1121" s="44"/>
      <c r="D1121" s="44"/>
      <c r="E1121" s="44"/>
      <c r="F1121" s="44"/>
      <c r="G1121" s="45"/>
      <c r="H1121" s="52"/>
      <c r="I1121" s="33"/>
      <c r="J1121" s="403" t="s">
        <v>4695</v>
      </c>
      <c r="K1121" s="33" t="s">
        <v>4696</v>
      </c>
      <c r="L1121" s="13" t="s">
        <v>1511</v>
      </c>
      <c r="M1121" s="13"/>
      <c r="N1121" s="14"/>
    </row>
    <row r="1122" ht="18.95" customHeight="1" spans="1:14">
      <c r="A1122" s="44"/>
      <c r="B1122" s="44"/>
      <c r="C1122" s="44"/>
      <c r="D1122" s="44"/>
      <c r="E1122" s="44"/>
      <c r="F1122" s="44"/>
      <c r="G1122" s="45"/>
      <c r="H1122" s="52"/>
      <c r="I1122" s="33"/>
      <c r="J1122" s="403" t="s">
        <v>4697</v>
      </c>
      <c r="K1122" s="33" t="s">
        <v>4698</v>
      </c>
      <c r="L1122" s="13" t="s">
        <v>1511</v>
      </c>
      <c r="M1122" s="13"/>
      <c r="N1122" s="14"/>
    </row>
    <row r="1123" ht="18.95" customHeight="1" spans="1:14">
      <c r="A1123" s="44"/>
      <c r="B1123" s="44"/>
      <c r="C1123" s="44"/>
      <c r="D1123" s="44"/>
      <c r="E1123" s="44"/>
      <c r="F1123" s="44"/>
      <c r="G1123" s="45"/>
      <c r="H1123" s="52"/>
      <c r="I1123" s="33"/>
      <c r="J1123" s="403" t="s">
        <v>4699</v>
      </c>
      <c r="K1123" s="33" t="s">
        <v>4700</v>
      </c>
      <c r="L1123" s="13" t="s">
        <v>1511</v>
      </c>
      <c r="M1123" s="13"/>
      <c r="N1123" s="14"/>
    </row>
    <row r="1124" ht="18.95" customHeight="1" spans="1:14">
      <c r="A1124" s="44"/>
      <c r="B1124" s="44"/>
      <c r="C1124" s="44"/>
      <c r="D1124" s="44"/>
      <c r="E1124" s="44"/>
      <c r="F1124" s="44"/>
      <c r="G1124" s="45"/>
      <c r="H1124" s="52"/>
      <c r="I1124" s="33"/>
      <c r="J1124" s="403" t="s">
        <v>4701</v>
      </c>
      <c r="K1124" s="33" t="s">
        <v>4702</v>
      </c>
      <c r="L1124" s="13" t="s">
        <v>1511</v>
      </c>
      <c r="M1124" s="13"/>
      <c r="N1124" s="14"/>
    </row>
    <row r="1125" ht="18.95" customHeight="1" spans="1:14">
      <c r="A1125" s="44"/>
      <c r="B1125" s="44"/>
      <c r="C1125" s="44"/>
      <c r="D1125" s="44"/>
      <c r="E1125" s="44"/>
      <c r="F1125" s="44"/>
      <c r="G1125" s="45"/>
      <c r="H1125" s="52"/>
      <c r="I1125" s="33"/>
      <c r="J1125" s="403" t="s">
        <v>4703</v>
      </c>
      <c r="K1125" s="33" t="s">
        <v>3969</v>
      </c>
      <c r="L1125" s="13" t="s">
        <v>1511</v>
      </c>
      <c r="M1125" s="13"/>
      <c r="N1125" s="14"/>
    </row>
    <row r="1126" ht="18.95" customHeight="1" spans="1:14">
      <c r="A1126" s="44"/>
      <c r="B1126" s="44"/>
      <c r="C1126" s="44"/>
      <c r="D1126" s="44"/>
      <c r="E1126" s="44"/>
      <c r="F1126" s="44"/>
      <c r="G1126" s="45"/>
      <c r="H1126" s="52"/>
      <c r="I1126" s="33"/>
      <c r="J1126" s="403" t="s">
        <v>4704</v>
      </c>
      <c r="K1126" s="33" t="s">
        <v>3972</v>
      </c>
      <c r="L1126" s="13" t="s">
        <v>1511</v>
      </c>
      <c r="M1126" s="13"/>
      <c r="N1126" s="14"/>
    </row>
    <row r="1127" ht="18.95" customHeight="1" spans="1:14">
      <c r="A1127" s="44"/>
      <c r="B1127" s="44"/>
      <c r="C1127" s="44"/>
      <c r="D1127" s="44"/>
      <c r="E1127" s="44"/>
      <c r="F1127" s="44"/>
      <c r="G1127" s="45"/>
      <c r="H1127" s="52"/>
      <c r="I1127" s="33"/>
      <c r="J1127" s="403" t="s">
        <v>4705</v>
      </c>
      <c r="K1127" s="33" t="s">
        <v>1580</v>
      </c>
      <c r="L1127" s="13" t="s">
        <v>1511</v>
      </c>
      <c r="M1127" s="13"/>
      <c r="N1127" s="14"/>
    </row>
    <row r="1128" ht="18.95" customHeight="1" spans="1:14">
      <c r="A1128" s="44"/>
      <c r="B1128" s="44"/>
      <c r="C1128" s="44"/>
      <c r="D1128" s="44"/>
      <c r="E1128" s="44"/>
      <c r="F1128" s="44"/>
      <c r="G1128" s="45"/>
      <c r="H1128" s="52"/>
      <c r="I1128" s="33"/>
      <c r="J1128" s="403" t="s">
        <v>4706</v>
      </c>
      <c r="K1128" s="33" t="s">
        <v>4707</v>
      </c>
      <c r="L1128" s="13" t="s">
        <v>1511</v>
      </c>
      <c r="M1128" s="13"/>
      <c r="N1128" s="14"/>
    </row>
    <row r="1129" ht="18.95" customHeight="1" spans="1:14">
      <c r="A1129" s="44"/>
      <c r="B1129" s="44"/>
      <c r="C1129" s="44"/>
      <c r="D1129" s="44"/>
      <c r="E1129" s="44"/>
      <c r="F1129" s="44"/>
      <c r="G1129" s="45"/>
      <c r="H1129" s="15" t="s">
        <v>4708</v>
      </c>
      <c r="I1129" s="33" t="s">
        <v>4709</v>
      </c>
      <c r="J1129" s="403" t="s">
        <v>4709</v>
      </c>
      <c r="K1129" s="33" t="s">
        <v>4710</v>
      </c>
      <c r="L1129" s="13" t="s">
        <v>1511</v>
      </c>
      <c r="M1129" s="13">
        <v>1779</v>
      </c>
      <c r="N1129" s="14"/>
    </row>
    <row r="1130" ht="18.95" customHeight="1" spans="1:14">
      <c r="A1130" s="44"/>
      <c r="B1130" s="44"/>
      <c r="C1130" s="44"/>
      <c r="D1130" s="44"/>
      <c r="E1130" s="44"/>
      <c r="F1130" s="44"/>
      <c r="G1130" s="45"/>
      <c r="H1130" s="15" t="s">
        <v>4007</v>
      </c>
      <c r="I1130" s="33" t="s">
        <v>4711</v>
      </c>
      <c r="J1130" s="403" t="s">
        <v>4711</v>
      </c>
      <c r="K1130" s="33" t="s">
        <v>1526</v>
      </c>
      <c r="L1130" s="13" t="s">
        <v>1511</v>
      </c>
      <c r="M1130" s="13">
        <v>0</v>
      </c>
      <c r="N1130" s="14"/>
    </row>
    <row r="1131" ht="18.95" customHeight="1" spans="1:14">
      <c r="A1131" s="44"/>
      <c r="B1131" s="44"/>
      <c r="C1131" s="44"/>
      <c r="D1131" s="44"/>
      <c r="E1131" s="44"/>
      <c r="F1131" s="44"/>
      <c r="G1131" s="45"/>
      <c r="H1131" s="15" t="s">
        <v>4009</v>
      </c>
      <c r="I1131" s="33" t="s">
        <v>4712</v>
      </c>
      <c r="J1131" s="403" t="s">
        <v>4712</v>
      </c>
      <c r="K1131" s="33" t="s">
        <v>1532</v>
      </c>
      <c r="L1131" s="13" t="s">
        <v>1511</v>
      </c>
      <c r="M1131" s="13">
        <v>2</v>
      </c>
      <c r="N1131" s="14"/>
    </row>
    <row r="1132" ht="18.95" customHeight="1" spans="1:14">
      <c r="A1132" s="44"/>
      <c r="B1132" s="44"/>
      <c r="C1132" s="44"/>
      <c r="D1132" s="44"/>
      <c r="E1132" s="44"/>
      <c r="F1132" s="44"/>
      <c r="G1132" s="45"/>
      <c r="H1132" s="15" t="s">
        <v>4011</v>
      </c>
      <c r="I1132" s="33" t="s">
        <v>4713</v>
      </c>
      <c r="J1132" s="403" t="s">
        <v>4713</v>
      </c>
      <c r="K1132" s="33" t="s">
        <v>1538</v>
      </c>
      <c r="L1132" s="13" t="s">
        <v>1511</v>
      </c>
      <c r="M1132" s="13">
        <v>0</v>
      </c>
      <c r="N1132" s="14"/>
    </row>
    <row r="1133" ht="18.95" customHeight="1" spans="1:14">
      <c r="A1133" s="44"/>
      <c r="B1133" s="44"/>
      <c r="C1133" s="44"/>
      <c r="D1133" s="44"/>
      <c r="E1133" s="44"/>
      <c r="F1133" s="44"/>
      <c r="G1133" s="45"/>
      <c r="H1133" s="15" t="s">
        <v>4714</v>
      </c>
      <c r="I1133" s="33" t="s">
        <v>4715</v>
      </c>
      <c r="J1133" s="403" t="s">
        <v>4715</v>
      </c>
      <c r="K1133" s="33" t="s">
        <v>4716</v>
      </c>
      <c r="L1133" s="13" t="s">
        <v>1511</v>
      </c>
      <c r="M1133" s="13">
        <v>0</v>
      </c>
      <c r="N1133" s="14"/>
    </row>
    <row r="1134" ht="18.95" customHeight="1" spans="1:14">
      <c r="A1134" s="44"/>
      <c r="B1134" s="44"/>
      <c r="C1134" s="44"/>
      <c r="D1134" s="44"/>
      <c r="E1134" s="44"/>
      <c r="F1134" s="44"/>
      <c r="G1134" s="45"/>
      <c r="H1134" s="15" t="s">
        <v>4717</v>
      </c>
      <c r="I1134" s="33" t="s">
        <v>4718</v>
      </c>
      <c r="J1134" s="403" t="s">
        <v>4718</v>
      </c>
      <c r="K1134" s="33" t="s">
        <v>4719</v>
      </c>
      <c r="L1134" s="13" t="s">
        <v>1511</v>
      </c>
      <c r="M1134" s="13">
        <v>0</v>
      </c>
      <c r="N1134" s="14"/>
    </row>
    <row r="1135" ht="18.95" customHeight="1" spans="1:14">
      <c r="A1135" s="44"/>
      <c r="B1135" s="44"/>
      <c r="C1135" s="44"/>
      <c r="D1135" s="44"/>
      <c r="E1135" s="44"/>
      <c r="F1135" s="44"/>
      <c r="G1135" s="45"/>
      <c r="H1135" s="15" t="s">
        <v>4720</v>
      </c>
      <c r="I1135" s="33" t="s">
        <v>4721</v>
      </c>
      <c r="J1135" s="403" t="s">
        <v>4721</v>
      </c>
      <c r="K1135" s="33" t="s">
        <v>4722</v>
      </c>
      <c r="L1135" s="13" t="s">
        <v>1511</v>
      </c>
      <c r="M1135" s="13">
        <v>0</v>
      </c>
      <c r="N1135" s="14"/>
    </row>
    <row r="1136" ht="18.95" customHeight="1" spans="1:14">
      <c r="A1136" s="44"/>
      <c r="B1136" s="44"/>
      <c r="C1136" s="44"/>
      <c r="D1136" s="44"/>
      <c r="E1136" s="44"/>
      <c r="F1136" s="44"/>
      <c r="G1136" s="45"/>
      <c r="H1136" s="15" t="s">
        <v>4723</v>
      </c>
      <c r="I1136" s="33" t="s">
        <v>4724</v>
      </c>
      <c r="J1136" s="403" t="s">
        <v>4724</v>
      </c>
      <c r="K1136" s="33" t="s">
        <v>4725</v>
      </c>
      <c r="L1136" s="13" t="s">
        <v>1511</v>
      </c>
      <c r="M1136" s="13">
        <v>0</v>
      </c>
      <c r="N1136" s="14"/>
    </row>
    <row r="1137" ht="18.95" customHeight="1" spans="1:14">
      <c r="A1137" s="44"/>
      <c r="B1137" s="44"/>
      <c r="C1137" s="44"/>
      <c r="D1137" s="44"/>
      <c r="E1137" s="44"/>
      <c r="F1137" s="44"/>
      <c r="G1137" s="45"/>
      <c r="H1137" s="15" t="s">
        <v>4726</v>
      </c>
      <c r="I1137" s="33" t="s">
        <v>4727</v>
      </c>
      <c r="J1137" s="403" t="s">
        <v>4727</v>
      </c>
      <c r="K1137" s="33" t="s">
        <v>4728</v>
      </c>
      <c r="L1137" s="13" t="s">
        <v>1511</v>
      </c>
      <c r="M1137" s="13">
        <v>0</v>
      </c>
      <c r="N1137" s="14"/>
    </row>
    <row r="1138" ht="18.95" customHeight="1" spans="1:14">
      <c r="A1138" s="44"/>
      <c r="B1138" s="44"/>
      <c r="C1138" s="44"/>
      <c r="D1138" s="44"/>
      <c r="E1138" s="44"/>
      <c r="F1138" s="44"/>
      <c r="G1138" s="45"/>
      <c r="H1138" s="15" t="s">
        <v>4729</v>
      </c>
      <c r="I1138" s="33" t="s">
        <v>4730</v>
      </c>
      <c r="J1138" s="403" t="s">
        <v>4730</v>
      </c>
      <c r="K1138" s="33" t="s">
        <v>4731</v>
      </c>
      <c r="L1138" s="13" t="s">
        <v>1511</v>
      </c>
      <c r="M1138" s="13">
        <v>1777</v>
      </c>
      <c r="N1138" s="14"/>
    </row>
    <row r="1139" ht="18.95" customHeight="1" spans="1:14">
      <c r="A1139" s="44"/>
      <c r="B1139" s="44"/>
      <c r="C1139" s="44"/>
      <c r="D1139" s="44"/>
      <c r="E1139" s="44"/>
      <c r="F1139" s="44"/>
      <c r="G1139" s="45"/>
      <c r="H1139" s="15" t="s">
        <v>4732</v>
      </c>
      <c r="I1139" s="33" t="s">
        <v>4733</v>
      </c>
      <c r="J1139" s="403" t="s">
        <v>4733</v>
      </c>
      <c r="K1139" s="33" t="s">
        <v>4734</v>
      </c>
      <c r="L1139" s="13" t="s">
        <v>1511</v>
      </c>
      <c r="M1139" s="13">
        <v>0</v>
      </c>
      <c r="N1139" s="14"/>
    </row>
    <row r="1140" ht="18.95" customHeight="1" spans="1:14">
      <c r="A1140" s="44"/>
      <c r="B1140" s="44"/>
      <c r="C1140" s="44"/>
      <c r="D1140" s="44"/>
      <c r="E1140" s="44"/>
      <c r="F1140" s="44"/>
      <c r="G1140" s="45"/>
      <c r="H1140" s="15" t="s">
        <v>4522</v>
      </c>
      <c r="I1140" s="33" t="s">
        <v>4735</v>
      </c>
      <c r="J1140" s="403" t="s">
        <v>4735</v>
      </c>
      <c r="K1140" s="33" t="s">
        <v>4525</v>
      </c>
      <c r="L1140" s="13" t="s">
        <v>1511</v>
      </c>
      <c r="M1140" s="13">
        <v>0</v>
      </c>
      <c r="N1140" s="14"/>
    </row>
    <row r="1141" ht="18.95" customHeight="1" spans="1:14">
      <c r="A1141" s="44"/>
      <c r="B1141" s="44"/>
      <c r="C1141" s="44"/>
      <c r="D1141" s="44"/>
      <c r="E1141" s="44"/>
      <c r="F1141" s="44"/>
      <c r="G1141" s="45"/>
      <c r="H1141" s="52"/>
      <c r="I1141" s="403" t="s">
        <v>4736</v>
      </c>
      <c r="J1141" s="403" t="s">
        <v>4737</v>
      </c>
      <c r="K1141" s="33" t="s">
        <v>4738</v>
      </c>
      <c r="L1141" s="13" t="s">
        <v>1511</v>
      </c>
      <c r="M1141" s="13">
        <v>0</v>
      </c>
      <c r="N1141" s="14"/>
    </row>
    <row r="1142" ht="18.95" customHeight="1" spans="1:14">
      <c r="A1142" s="44"/>
      <c r="B1142" s="44"/>
      <c r="C1142" s="44"/>
      <c r="D1142" s="44"/>
      <c r="E1142" s="44"/>
      <c r="F1142" s="44"/>
      <c r="G1142" s="45"/>
      <c r="H1142" s="15" t="s">
        <v>4739</v>
      </c>
      <c r="I1142" s="33" t="s">
        <v>4740</v>
      </c>
      <c r="J1142" s="403" t="s">
        <v>4740</v>
      </c>
      <c r="K1142" s="33" t="s">
        <v>4741</v>
      </c>
      <c r="L1142" s="13" t="s">
        <v>1511</v>
      </c>
      <c r="M1142" s="13">
        <v>0</v>
      </c>
      <c r="N1142" s="14"/>
    </row>
    <row r="1143" ht="18.95" customHeight="1" spans="1:14">
      <c r="A1143" s="44"/>
      <c r="B1143" s="44"/>
      <c r="C1143" s="44"/>
      <c r="D1143" s="44"/>
      <c r="E1143" s="44"/>
      <c r="F1143" s="44"/>
      <c r="G1143" s="45"/>
      <c r="H1143" s="15" t="s">
        <v>4742</v>
      </c>
      <c r="I1143" s="33" t="s">
        <v>4736</v>
      </c>
      <c r="J1143" s="403" t="s">
        <v>4736</v>
      </c>
      <c r="K1143" s="33" t="s">
        <v>4743</v>
      </c>
      <c r="L1143" s="13" t="s">
        <v>1511</v>
      </c>
      <c r="M1143" s="13">
        <v>0</v>
      </c>
      <c r="N1143" s="14"/>
    </row>
    <row r="1144" ht="18.95" customHeight="1" spans="1:14">
      <c r="A1144" s="44"/>
      <c r="B1144" s="44"/>
      <c r="C1144" s="44"/>
      <c r="D1144" s="44"/>
      <c r="E1144" s="44"/>
      <c r="F1144" s="44"/>
      <c r="G1144" s="45"/>
      <c r="H1144" s="15" t="s">
        <v>4744</v>
      </c>
      <c r="I1144" s="33" t="s">
        <v>4745</v>
      </c>
      <c r="J1144" s="403" t="s">
        <v>4745</v>
      </c>
      <c r="K1144" s="33" t="s">
        <v>4746</v>
      </c>
      <c r="L1144" s="13" t="s">
        <v>1511</v>
      </c>
      <c r="M1144" s="13">
        <v>195</v>
      </c>
      <c r="N1144" s="14"/>
    </row>
    <row r="1145" ht="18.95" customHeight="1" spans="1:14">
      <c r="A1145" s="44"/>
      <c r="B1145" s="44"/>
      <c r="C1145" s="44"/>
      <c r="D1145" s="44"/>
      <c r="E1145" s="44"/>
      <c r="F1145" s="44"/>
      <c r="G1145" s="45"/>
      <c r="H1145" s="15" t="s">
        <v>4007</v>
      </c>
      <c r="I1145" s="33" t="s">
        <v>4747</v>
      </c>
      <c r="J1145" s="403" t="s">
        <v>4747</v>
      </c>
      <c r="K1145" s="33" t="s">
        <v>1526</v>
      </c>
      <c r="L1145" s="13" t="s">
        <v>1511</v>
      </c>
      <c r="M1145" s="13">
        <v>93</v>
      </c>
      <c r="N1145" s="14"/>
    </row>
    <row r="1146" ht="18.95" customHeight="1" spans="1:14">
      <c r="A1146" s="44"/>
      <c r="B1146" s="44"/>
      <c r="C1146" s="44"/>
      <c r="D1146" s="44"/>
      <c r="E1146" s="44"/>
      <c r="F1146" s="44"/>
      <c r="G1146" s="45"/>
      <c r="H1146" s="15" t="s">
        <v>4009</v>
      </c>
      <c r="I1146" s="33" t="s">
        <v>4748</v>
      </c>
      <c r="J1146" s="403" t="s">
        <v>4748</v>
      </c>
      <c r="K1146" s="33" t="s">
        <v>1532</v>
      </c>
      <c r="L1146" s="13" t="s">
        <v>1511</v>
      </c>
      <c r="M1146" s="13">
        <v>42</v>
      </c>
      <c r="N1146" s="14"/>
    </row>
    <row r="1147" ht="18.95" customHeight="1" spans="1:14">
      <c r="A1147" s="44"/>
      <c r="B1147" s="44"/>
      <c r="C1147" s="44"/>
      <c r="D1147" s="44"/>
      <c r="E1147" s="44"/>
      <c r="F1147" s="44"/>
      <c r="G1147" s="45"/>
      <c r="H1147" s="15" t="s">
        <v>4011</v>
      </c>
      <c r="I1147" s="33" t="s">
        <v>4749</v>
      </c>
      <c r="J1147" s="403" t="s">
        <v>4749</v>
      </c>
      <c r="K1147" s="33" t="s">
        <v>1538</v>
      </c>
      <c r="L1147" s="13" t="s">
        <v>1511</v>
      </c>
      <c r="M1147" s="13">
        <v>0</v>
      </c>
      <c r="N1147" s="14"/>
    </row>
    <row r="1148" ht="18.95" customHeight="1" spans="1:14">
      <c r="A1148" s="44"/>
      <c r="B1148" s="44"/>
      <c r="C1148" s="44"/>
      <c r="D1148" s="44"/>
      <c r="E1148" s="44"/>
      <c r="F1148" s="44"/>
      <c r="G1148" s="45"/>
      <c r="H1148" s="52"/>
      <c r="I1148" s="403" t="s">
        <v>4750</v>
      </c>
      <c r="J1148" s="403" t="s">
        <v>4751</v>
      </c>
      <c r="K1148" s="33" t="s">
        <v>4752</v>
      </c>
      <c r="L1148" s="13" t="s">
        <v>1511</v>
      </c>
      <c r="M1148" s="13">
        <v>0</v>
      </c>
      <c r="N1148" s="14"/>
    </row>
    <row r="1149" ht="18.95" customHeight="1" spans="1:14">
      <c r="A1149" s="44"/>
      <c r="B1149" s="44"/>
      <c r="C1149" s="44"/>
      <c r="D1149" s="44"/>
      <c r="E1149" s="44"/>
      <c r="F1149" s="44"/>
      <c r="G1149" s="45"/>
      <c r="H1149" s="15" t="s">
        <v>4753</v>
      </c>
      <c r="I1149" s="33" t="s">
        <v>4754</v>
      </c>
      <c r="J1149" s="403" t="s">
        <v>4754</v>
      </c>
      <c r="K1149" s="33" t="s">
        <v>4755</v>
      </c>
      <c r="L1149" s="13" t="s">
        <v>1511</v>
      </c>
      <c r="M1149" s="13">
        <v>60</v>
      </c>
      <c r="N1149" s="14"/>
    </row>
    <row r="1150" ht="18.95" customHeight="1" spans="1:14">
      <c r="A1150" s="44"/>
      <c r="B1150" s="44"/>
      <c r="C1150" s="44"/>
      <c r="D1150" s="44"/>
      <c r="E1150" s="44"/>
      <c r="F1150" s="44"/>
      <c r="G1150" s="45"/>
      <c r="H1150" s="15" t="s">
        <v>4756</v>
      </c>
      <c r="I1150" s="33" t="s">
        <v>4757</v>
      </c>
      <c r="J1150" s="403" t="s">
        <v>4757</v>
      </c>
      <c r="K1150" s="33" t="s">
        <v>4758</v>
      </c>
      <c r="L1150" s="13" t="s">
        <v>1511</v>
      </c>
      <c r="M1150" s="13">
        <v>0</v>
      </c>
      <c r="N1150" s="14"/>
    </row>
    <row r="1151" ht="18.95" customHeight="1" spans="1:14">
      <c r="A1151" s="44"/>
      <c r="B1151" s="44"/>
      <c r="C1151" s="44"/>
      <c r="D1151" s="44"/>
      <c r="E1151" s="44"/>
      <c r="F1151" s="44"/>
      <c r="G1151" s="45"/>
      <c r="H1151" s="15" t="s">
        <v>4759</v>
      </c>
      <c r="I1151" s="33" t="s">
        <v>4760</v>
      </c>
      <c r="J1151" s="403" t="s">
        <v>4760</v>
      </c>
      <c r="K1151" s="33" t="s">
        <v>4761</v>
      </c>
      <c r="L1151" s="13" t="s">
        <v>1511</v>
      </c>
      <c r="M1151" s="13">
        <v>0</v>
      </c>
      <c r="N1151" s="14"/>
    </row>
    <row r="1152" ht="18.95" customHeight="1" spans="1:14">
      <c r="A1152" s="44"/>
      <c r="B1152" s="44"/>
      <c r="C1152" s="44"/>
      <c r="D1152" s="44"/>
      <c r="E1152" s="44"/>
      <c r="F1152" s="44"/>
      <c r="G1152" s="45"/>
      <c r="H1152" s="15" t="s">
        <v>4762</v>
      </c>
      <c r="I1152" s="33" t="s">
        <v>4750</v>
      </c>
      <c r="J1152" s="403" t="s">
        <v>4750</v>
      </c>
      <c r="K1152" s="33" t="s">
        <v>4763</v>
      </c>
      <c r="L1152" s="13" t="s">
        <v>1511</v>
      </c>
      <c r="M1152" s="13">
        <v>0</v>
      </c>
      <c r="N1152" s="14"/>
    </row>
    <row r="1153" ht="18.95" customHeight="1" spans="1:14">
      <c r="A1153" s="44"/>
      <c r="B1153" s="44"/>
      <c r="C1153" s="44"/>
      <c r="D1153" s="44"/>
      <c r="E1153" s="44"/>
      <c r="F1153" s="44"/>
      <c r="G1153" s="45"/>
      <c r="H1153" s="15" t="s">
        <v>4764</v>
      </c>
      <c r="I1153" s="33" t="s">
        <v>4765</v>
      </c>
      <c r="J1153" s="403" t="s">
        <v>4765</v>
      </c>
      <c r="K1153" s="33" t="s">
        <v>4766</v>
      </c>
      <c r="L1153" s="13" t="s">
        <v>1511</v>
      </c>
      <c r="M1153" s="13">
        <v>0</v>
      </c>
      <c r="N1153" s="14"/>
    </row>
    <row r="1154" ht="18.95" customHeight="1" spans="1:14">
      <c r="A1154" s="44"/>
      <c r="B1154" s="44"/>
      <c r="C1154" s="44"/>
      <c r="D1154" s="44"/>
      <c r="E1154" s="44"/>
      <c r="F1154" s="44"/>
      <c r="G1154" s="45"/>
      <c r="H1154" s="15" t="s">
        <v>4007</v>
      </c>
      <c r="I1154" s="33" t="s">
        <v>4767</v>
      </c>
      <c r="J1154" s="403" t="s">
        <v>4767</v>
      </c>
      <c r="K1154" s="33" t="s">
        <v>1526</v>
      </c>
      <c r="L1154" s="13" t="s">
        <v>1511</v>
      </c>
      <c r="M1154" s="13">
        <v>0</v>
      </c>
      <c r="N1154" s="14"/>
    </row>
    <row r="1155" ht="18.95" customHeight="1" spans="1:14">
      <c r="A1155" s="44"/>
      <c r="B1155" s="44"/>
      <c r="C1155" s="44"/>
      <c r="D1155" s="44"/>
      <c r="E1155" s="44"/>
      <c r="F1155" s="44"/>
      <c r="G1155" s="45"/>
      <c r="H1155" s="15" t="s">
        <v>4009</v>
      </c>
      <c r="I1155" s="33" t="s">
        <v>4768</v>
      </c>
      <c r="J1155" s="403" t="s">
        <v>4768</v>
      </c>
      <c r="K1155" s="33" t="s">
        <v>1532</v>
      </c>
      <c r="L1155" s="13" t="s">
        <v>1511</v>
      </c>
      <c r="M1155" s="13">
        <v>0</v>
      </c>
      <c r="N1155" s="14"/>
    </row>
    <row r="1156" ht="18.95" customHeight="1" spans="1:14">
      <c r="A1156" s="44"/>
      <c r="B1156" s="44"/>
      <c r="C1156" s="44"/>
      <c r="D1156" s="44"/>
      <c r="E1156" s="44"/>
      <c r="F1156" s="44"/>
      <c r="G1156" s="45"/>
      <c r="H1156" s="15" t="s">
        <v>4011</v>
      </c>
      <c r="I1156" s="33" t="s">
        <v>4769</v>
      </c>
      <c r="J1156" s="403" t="s">
        <v>4769</v>
      </c>
      <c r="K1156" s="33" t="s">
        <v>1538</v>
      </c>
      <c r="L1156" s="13" t="s">
        <v>1511</v>
      </c>
      <c r="M1156" s="13">
        <v>0</v>
      </c>
      <c r="N1156" s="14"/>
    </row>
    <row r="1157" ht="18.95" customHeight="1" spans="1:14">
      <c r="A1157" s="44"/>
      <c r="B1157" s="44"/>
      <c r="C1157" s="44"/>
      <c r="D1157" s="44"/>
      <c r="E1157" s="44"/>
      <c r="F1157" s="44"/>
      <c r="G1157" s="45"/>
      <c r="H1157" s="15" t="s">
        <v>4770</v>
      </c>
      <c r="I1157" s="33" t="s">
        <v>4771</v>
      </c>
      <c r="J1157" s="403" t="s">
        <v>4771</v>
      </c>
      <c r="K1157" s="33" t="s">
        <v>4772</v>
      </c>
      <c r="L1157" s="13" t="s">
        <v>1511</v>
      </c>
      <c r="M1157" s="13">
        <v>0</v>
      </c>
      <c r="N1157" s="14"/>
    </row>
    <row r="1158" ht="18.95" customHeight="1" spans="1:14">
      <c r="A1158" s="44"/>
      <c r="B1158" s="44"/>
      <c r="C1158" s="44"/>
      <c r="D1158" s="44"/>
      <c r="E1158" s="44"/>
      <c r="F1158" s="44"/>
      <c r="G1158" s="45"/>
      <c r="H1158" s="15"/>
      <c r="I1158" s="33" t="s">
        <v>4773</v>
      </c>
      <c r="J1158" s="403" t="s">
        <v>4774</v>
      </c>
      <c r="K1158" s="33" t="s">
        <v>4775</v>
      </c>
      <c r="L1158" s="13" t="s">
        <v>1511</v>
      </c>
      <c r="M1158" s="13">
        <v>0</v>
      </c>
      <c r="N1158" s="14"/>
    </row>
    <row r="1159" ht="18.95" customHeight="1" spans="1:14">
      <c r="A1159" s="44"/>
      <c r="B1159" s="44"/>
      <c r="C1159" s="44"/>
      <c r="D1159" s="44"/>
      <c r="E1159" s="44"/>
      <c r="F1159" s="44"/>
      <c r="G1159" s="45"/>
      <c r="H1159" s="15" t="s">
        <v>4776</v>
      </c>
      <c r="I1159" s="33" t="s">
        <v>4773</v>
      </c>
      <c r="J1159" s="403" t="s">
        <v>4773</v>
      </c>
      <c r="K1159" s="33" t="s">
        <v>4777</v>
      </c>
      <c r="L1159" s="13" t="s">
        <v>1511</v>
      </c>
      <c r="M1159" s="13">
        <v>0</v>
      </c>
      <c r="N1159" s="14"/>
    </row>
    <row r="1160" ht="18.95" customHeight="1" spans="1:14">
      <c r="A1160" s="44"/>
      <c r="B1160" s="44"/>
      <c r="C1160" s="44"/>
      <c r="D1160" s="44"/>
      <c r="E1160" s="44"/>
      <c r="F1160" s="44"/>
      <c r="G1160" s="45"/>
      <c r="H1160" s="15" t="s">
        <v>4778</v>
      </c>
      <c r="I1160" s="33" t="s">
        <v>4779</v>
      </c>
      <c r="J1160" s="403" t="s">
        <v>4779</v>
      </c>
      <c r="K1160" s="33" t="s">
        <v>4780</v>
      </c>
      <c r="L1160" s="13" t="s">
        <v>1511</v>
      </c>
      <c r="M1160" s="13">
        <v>2384</v>
      </c>
      <c r="N1160" s="14"/>
    </row>
    <row r="1161" ht="18.95" customHeight="1" spans="1:14">
      <c r="A1161" s="44"/>
      <c r="B1161" s="44"/>
      <c r="C1161" s="44"/>
      <c r="D1161" s="44"/>
      <c r="E1161" s="44"/>
      <c r="F1161" s="44"/>
      <c r="G1161" s="45"/>
      <c r="H1161" s="15" t="s">
        <v>4007</v>
      </c>
      <c r="I1161" s="33" t="s">
        <v>4781</v>
      </c>
      <c r="J1161" s="403" t="s">
        <v>4781</v>
      </c>
      <c r="K1161" s="33" t="s">
        <v>1526</v>
      </c>
      <c r="L1161" s="13" t="s">
        <v>1511</v>
      </c>
      <c r="M1161" s="13">
        <v>0</v>
      </c>
      <c r="N1161" s="14"/>
    </row>
    <row r="1162" ht="18.95" customHeight="1" spans="1:14">
      <c r="A1162" s="44"/>
      <c r="B1162" s="44"/>
      <c r="C1162" s="44"/>
      <c r="D1162" s="44"/>
      <c r="E1162" s="44"/>
      <c r="F1162" s="44"/>
      <c r="G1162" s="45"/>
      <c r="H1162" s="15" t="s">
        <v>4009</v>
      </c>
      <c r="I1162" s="33" t="s">
        <v>4782</v>
      </c>
      <c r="J1162" s="403" t="s">
        <v>4782</v>
      </c>
      <c r="K1162" s="33" t="s">
        <v>1532</v>
      </c>
      <c r="L1162" s="13" t="s">
        <v>1511</v>
      </c>
      <c r="M1162" s="13">
        <v>0</v>
      </c>
      <c r="N1162" s="14"/>
    </row>
    <row r="1163" ht="18.95" customHeight="1" spans="1:14">
      <c r="A1163" s="44"/>
      <c r="B1163" s="44"/>
      <c r="C1163" s="44"/>
      <c r="D1163" s="44"/>
      <c r="E1163" s="44"/>
      <c r="F1163" s="44"/>
      <c r="G1163" s="45"/>
      <c r="H1163" s="15" t="s">
        <v>4011</v>
      </c>
      <c r="I1163" s="33" t="s">
        <v>4783</v>
      </c>
      <c r="J1163" s="403" t="s">
        <v>4783</v>
      </c>
      <c r="K1163" s="33" t="s">
        <v>1538</v>
      </c>
      <c r="L1163" s="13" t="s">
        <v>1511</v>
      </c>
      <c r="M1163" s="13">
        <v>0</v>
      </c>
      <c r="N1163" s="14"/>
    </row>
    <row r="1164" ht="18.95" customHeight="1" spans="1:14">
      <c r="A1164" s="44"/>
      <c r="B1164" s="44"/>
      <c r="C1164" s="44"/>
      <c r="D1164" s="44"/>
      <c r="E1164" s="44"/>
      <c r="F1164" s="44"/>
      <c r="G1164" s="45"/>
      <c r="H1164" s="15" t="s">
        <v>4784</v>
      </c>
      <c r="I1164" s="33" t="s">
        <v>4785</v>
      </c>
      <c r="J1164" s="403" t="s">
        <v>4785</v>
      </c>
      <c r="K1164" s="33" t="s">
        <v>4786</v>
      </c>
      <c r="L1164" s="13" t="s">
        <v>1511</v>
      </c>
      <c r="M1164" s="13">
        <v>0</v>
      </c>
      <c r="N1164" s="14"/>
    </row>
    <row r="1165" ht="18.95" customHeight="1" spans="1:14">
      <c r="A1165" s="44"/>
      <c r="B1165" s="44"/>
      <c r="C1165" s="44"/>
      <c r="D1165" s="44"/>
      <c r="E1165" s="44"/>
      <c r="F1165" s="44"/>
      <c r="G1165" s="45"/>
      <c r="H1165" s="15" t="s">
        <v>4787</v>
      </c>
      <c r="I1165" s="33" t="s">
        <v>4788</v>
      </c>
      <c r="J1165" s="403" t="s">
        <v>4788</v>
      </c>
      <c r="K1165" s="33" t="s">
        <v>4789</v>
      </c>
      <c r="L1165" s="13" t="s">
        <v>1511</v>
      </c>
      <c r="M1165" s="13">
        <v>384</v>
      </c>
      <c r="N1165" s="14"/>
    </row>
    <row r="1166" ht="18.95" customHeight="1" spans="1:14">
      <c r="A1166" s="44"/>
      <c r="B1166" s="44"/>
      <c r="C1166" s="44"/>
      <c r="D1166" s="44"/>
      <c r="E1166" s="44"/>
      <c r="F1166" s="44"/>
      <c r="G1166" s="45"/>
      <c r="H1166" s="15" t="s">
        <v>4790</v>
      </c>
      <c r="I1166" s="33" t="s">
        <v>4791</v>
      </c>
      <c r="J1166" s="403" t="s">
        <v>4791</v>
      </c>
      <c r="K1166" s="33" t="s">
        <v>4792</v>
      </c>
      <c r="L1166" s="13" t="s">
        <v>1511</v>
      </c>
      <c r="M1166" s="13">
        <v>2000</v>
      </c>
      <c r="N1166" s="14"/>
    </row>
    <row r="1167" ht="18.95" customHeight="1" spans="1:14">
      <c r="A1167" s="44"/>
      <c r="B1167" s="44"/>
      <c r="C1167" s="44"/>
      <c r="D1167" s="44"/>
      <c r="E1167" s="44"/>
      <c r="F1167" s="44"/>
      <c r="G1167" s="45"/>
      <c r="H1167" s="15" t="s">
        <v>4793</v>
      </c>
      <c r="I1167" s="33" t="s">
        <v>4683</v>
      </c>
      <c r="J1167" s="403" t="s">
        <v>4683</v>
      </c>
      <c r="K1167" s="33" t="s">
        <v>4794</v>
      </c>
      <c r="L1167" s="13" t="s">
        <v>1511</v>
      </c>
      <c r="M1167" s="13">
        <v>0</v>
      </c>
      <c r="N1167" s="14"/>
    </row>
    <row r="1168" ht="18.95" customHeight="1" spans="1:14">
      <c r="A1168" s="44"/>
      <c r="B1168" s="44"/>
      <c r="C1168" s="44"/>
      <c r="D1168" s="44"/>
      <c r="E1168" s="44"/>
      <c r="F1168" s="44"/>
      <c r="G1168" s="45"/>
      <c r="H1168" s="15" t="s">
        <v>4795</v>
      </c>
      <c r="I1168" s="33" t="s">
        <v>4796</v>
      </c>
      <c r="J1168" s="403" t="s">
        <v>4796</v>
      </c>
      <c r="K1168" s="33" t="s">
        <v>4797</v>
      </c>
      <c r="L1168" s="13" t="s">
        <v>1511</v>
      </c>
      <c r="M1168" s="13">
        <v>0</v>
      </c>
      <c r="N1168" s="14"/>
    </row>
    <row r="1169" ht="18.95" customHeight="1" spans="1:14">
      <c r="A1169" s="44"/>
      <c r="B1169" s="44"/>
      <c r="C1169" s="44"/>
      <c r="D1169" s="44"/>
      <c r="E1169" s="44"/>
      <c r="F1169" s="44"/>
      <c r="G1169" s="45"/>
      <c r="H1169" s="15" t="s">
        <v>4798</v>
      </c>
      <c r="I1169" s="33" t="s">
        <v>4799</v>
      </c>
      <c r="J1169" s="403" t="s">
        <v>4799</v>
      </c>
      <c r="K1169" s="33" t="s">
        <v>4800</v>
      </c>
      <c r="L1169" s="13" t="s">
        <v>1511</v>
      </c>
      <c r="M1169" s="13">
        <v>0</v>
      </c>
      <c r="N1169" s="14"/>
    </row>
    <row r="1170" ht="18.95" customHeight="1" spans="1:14">
      <c r="A1170" s="44"/>
      <c r="B1170" s="44"/>
      <c r="C1170" s="44"/>
      <c r="D1170" s="44"/>
      <c r="E1170" s="44"/>
      <c r="F1170" s="44"/>
      <c r="G1170" s="45"/>
      <c r="H1170" s="15" t="s">
        <v>4801</v>
      </c>
      <c r="I1170" s="33" t="s">
        <v>4802</v>
      </c>
      <c r="J1170" s="403" t="s">
        <v>4802</v>
      </c>
      <c r="K1170" s="33" t="s">
        <v>4803</v>
      </c>
      <c r="L1170" s="13" t="s">
        <v>1511</v>
      </c>
      <c r="M1170" s="13">
        <v>0</v>
      </c>
      <c r="N1170" s="14"/>
    </row>
    <row r="1171" ht="18.95" customHeight="1" spans="1:14">
      <c r="A1171" s="44"/>
      <c r="B1171" s="44"/>
      <c r="C1171" s="44"/>
      <c r="D1171" s="44"/>
      <c r="E1171" s="44"/>
      <c r="F1171" s="44"/>
      <c r="G1171" s="45"/>
      <c r="H1171" s="15" t="s">
        <v>4804</v>
      </c>
      <c r="I1171" s="33" t="s">
        <v>4805</v>
      </c>
      <c r="J1171" s="403" t="s">
        <v>4805</v>
      </c>
      <c r="K1171" s="33" t="s">
        <v>4806</v>
      </c>
      <c r="L1171" s="13" t="s">
        <v>1511</v>
      </c>
      <c r="M1171" s="13">
        <v>0</v>
      </c>
      <c r="N1171" s="14"/>
    </row>
    <row r="1172" ht="18.95" customHeight="1" spans="1:14">
      <c r="A1172" s="44"/>
      <c r="B1172" s="44"/>
      <c r="C1172" s="44"/>
      <c r="D1172" s="44"/>
      <c r="E1172" s="44"/>
      <c r="F1172" s="44"/>
      <c r="G1172" s="45"/>
      <c r="H1172" s="15" t="s">
        <v>4807</v>
      </c>
      <c r="I1172" s="33" t="s">
        <v>4808</v>
      </c>
      <c r="J1172" s="403" t="s">
        <v>4808</v>
      </c>
      <c r="K1172" s="33" t="s">
        <v>4809</v>
      </c>
      <c r="L1172" s="13" t="s">
        <v>1511</v>
      </c>
      <c r="M1172" s="13">
        <v>0</v>
      </c>
      <c r="N1172" s="14"/>
    </row>
    <row r="1173" ht="18.95" customHeight="1" spans="1:14">
      <c r="A1173" s="44"/>
      <c r="B1173" s="44"/>
      <c r="C1173" s="44"/>
      <c r="D1173" s="44"/>
      <c r="E1173" s="44"/>
      <c r="F1173" s="44"/>
      <c r="G1173" s="45"/>
      <c r="H1173" s="15" t="s">
        <v>4810</v>
      </c>
      <c r="I1173" s="33" t="s">
        <v>4811</v>
      </c>
      <c r="J1173" s="403" t="s">
        <v>4811</v>
      </c>
      <c r="K1173" s="33" t="s">
        <v>4794</v>
      </c>
      <c r="L1173" s="13" t="s">
        <v>1511</v>
      </c>
      <c r="M1173" s="13">
        <v>0</v>
      </c>
      <c r="N1173" s="14"/>
    </row>
    <row r="1174" ht="18.95" customHeight="1" spans="1:14">
      <c r="A1174" s="44"/>
      <c r="B1174" s="44"/>
      <c r="C1174" s="44"/>
      <c r="D1174" s="44"/>
      <c r="E1174" s="44"/>
      <c r="F1174" s="44"/>
      <c r="G1174" s="45"/>
      <c r="H1174" s="15" t="s">
        <v>4812</v>
      </c>
      <c r="I1174" s="33" t="s">
        <v>4813</v>
      </c>
      <c r="J1174" s="403" t="s">
        <v>4813</v>
      </c>
      <c r="K1174" s="33" t="s">
        <v>1858</v>
      </c>
      <c r="L1174" s="13" t="s">
        <v>1511</v>
      </c>
      <c r="M1174" s="13">
        <v>982</v>
      </c>
      <c r="N1174" s="14"/>
    </row>
    <row r="1175" ht="18.95" customHeight="1" spans="1:14">
      <c r="A1175" s="44"/>
      <c r="B1175" s="44"/>
      <c r="C1175" s="44"/>
      <c r="D1175" s="44"/>
      <c r="E1175" s="44"/>
      <c r="F1175" s="44"/>
      <c r="G1175" s="45"/>
      <c r="H1175" s="15" t="s">
        <v>4814</v>
      </c>
      <c r="I1175" s="33" t="s">
        <v>4815</v>
      </c>
      <c r="J1175" s="403" t="s">
        <v>4815</v>
      </c>
      <c r="K1175" s="33" t="s">
        <v>4816</v>
      </c>
      <c r="L1175" s="13" t="s">
        <v>1511</v>
      </c>
      <c r="M1175" s="13">
        <v>359</v>
      </c>
      <c r="N1175" s="14"/>
    </row>
    <row r="1176" ht="18.95" customHeight="1" spans="1:14">
      <c r="A1176" s="44"/>
      <c r="B1176" s="44"/>
      <c r="C1176" s="44"/>
      <c r="D1176" s="44"/>
      <c r="E1176" s="44"/>
      <c r="F1176" s="44"/>
      <c r="G1176" s="45"/>
      <c r="H1176" s="15" t="s">
        <v>4007</v>
      </c>
      <c r="I1176" s="33" t="s">
        <v>4817</v>
      </c>
      <c r="J1176" s="403" t="s">
        <v>4817</v>
      </c>
      <c r="K1176" s="33" t="s">
        <v>1526</v>
      </c>
      <c r="L1176" s="13" t="s">
        <v>1511</v>
      </c>
      <c r="M1176" s="13">
        <v>90</v>
      </c>
      <c r="N1176" s="14"/>
    </row>
    <row r="1177" ht="18.95" customHeight="1" spans="1:14">
      <c r="A1177" s="44"/>
      <c r="B1177" s="44"/>
      <c r="C1177" s="44"/>
      <c r="D1177" s="44"/>
      <c r="E1177" s="44"/>
      <c r="F1177" s="44"/>
      <c r="G1177" s="45"/>
      <c r="H1177" s="15" t="s">
        <v>4009</v>
      </c>
      <c r="I1177" s="33" t="s">
        <v>4818</v>
      </c>
      <c r="J1177" s="403" t="s">
        <v>4818</v>
      </c>
      <c r="K1177" s="33" t="s">
        <v>1532</v>
      </c>
      <c r="L1177" s="13" t="s">
        <v>1511</v>
      </c>
      <c r="M1177" s="13">
        <v>63</v>
      </c>
      <c r="N1177" s="14"/>
    </row>
    <row r="1178" ht="18.95" customHeight="1" spans="1:14">
      <c r="A1178" s="44"/>
      <c r="B1178" s="44"/>
      <c r="C1178" s="44"/>
      <c r="D1178" s="44"/>
      <c r="E1178" s="44"/>
      <c r="F1178" s="44"/>
      <c r="G1178" s="45"/>
      <c r="H1178" s="15" t="s">
        <v>4011</v>
      </c>
      <c r="I1178" s="33" t="s">
        <v>4819</v>
      </c>
      <c r="J1178" s="403" t="s">
        <v>4819</v>
      </c>
      <c r="K1178" s="33" t="s">
        <v>1538</v>
      </c>
      <c r="L1178" s="13" t="s">
        <v>1511</v>
      </c>
      <c r="M1178" s="13">
        <v>0</v>
      </c>
      <c r="N1178" s="14"/>
    </row>
    <row r="1179" ht="18.95" customHeight="1" spans="1:14">
      <c r="A1179" s="44"/>
      <c r="B1179" s="44"/>
      <c r="C1179" s="44"/>
      <c r="D1179" s="44"/>
      <c r="E1179" s="44"/>
      <c r="F1179" s="44"/>
      <c r="G1179" s="45"/>
      <c r="H1179" s="15" t="s">
        <v>4820</v>
      </c>
      <c r="I1179" s="33" t="s">
        <v>4821</v>
      </c>
      <c r="J1179" s="403" t="s">
        <v>4821</v>
      </c>
      <c r="K1179" s="33" t="s">
        <v>4822</v>
      </c>
      <c r="L1179" s="13" t="s">
        <v>1511</v>
      </c>
      <c r="M1179" s="13">
        <v>0</v>
      </c>
      <c r="N1179" s="14"/>
    </row>
    <row r="1180" ht="18.95" customHeight="1" spans="1:14">
      <c r="A1180" s="44"/>
      <c r="B1180" s="44"/>
      <c r="C1180" s="44"/>
      <c r="D1180" s="44"/>
      <c r="E1180" s="44"/>
      <c r="F1180" s="44"/>
      <c r="G1180" s="45"/>
      <c r="H1180" s="15" t="s">
        <v>4823</v>
      </c>
      <c r="I1180" s="33" t="s">
        <v>4824</v>
      </c>
      <c r="J1180" s="403" t="s">
        <v>4824</v>
      </c>
      <c r="K1180" s="33" t="s">
        <v>4825</v>
      </c>
      <c r="L1180" s="13" t="s">
        <v>1511</v>
      </c>
      <c r="M1180" s="13">
        <v>0</v>
      </c>
      <c r="N1180" s="14"/>
    </row>
    <row r="1181" ht="18.95" customHeight="1" spans="1:14">
      <c r="A1181" s="44"/>
      <c r="B1181" s="44"/>
      <c r="C1181" s="44"/>
      <c r="D1181" s="44"/>
      <c r="E1181" s="44"/>
      <c r="F1181" s="44"/>
      <c r="G1181" s="45"/>
      <c r="H1181" s="15" t="s">
        <v>4826</v>
      </c>
      <c r="I1181" s="33" t="s">
        <v>4827</v>
      </c>
      <c r="J1181" s="403" t="s">
        <v>4827</v>
      </c>
      <c r="K1181" s="33" t="s">
        <v>4828</v>
      </c>
      <c r="L1181" s="13" t="s">
        <v>1511</v>
      </c>
      <c r="M1181" s="13">
        <v>0</v>
      </c>
      <c r="N1181" s="14"/>
    </row>
    <row r="1182" ht="18.95" customHeight="1" spans="1:14">
      <c r="A1182" s="44"/>
      <c r="B1182" s="44"/>
      <c r="C1182" s="44"/>
      <c r="D1182" s="44"/>
      <c r="E1182" s="44"/>
      <c r="F1182" s="44"/>
      <c r="G1182" s="45"/>
      <c r="H1182" s="15" t="s">
        <v>4829</v>
      </c>
      <c r="I1182" s="33" t="s">
        <v>4830</v>
      </c>
      <c r="J1182" s="403" t="s">
        <v>4830</v>
      </c>
      <c r="K1182" s="33" t="s">
        <v>4831</v>
      </c>
      <c r="L1182" s="13" t="s">
        <v>1511</v>
      </c>
      <c r="M1182" s="13">
        <v>0</v>
      </c>
      <c r="N1182" s="14"/>
    </row>
    <row r="1183" ht="18.95" customHeight="1" spans="1:14">
      <c r="A1183" s="44"/>
      <c r="B1183" s="44"/>
      <c r="C1183" s="44"/>
      <c r="D1183" s="44"/>
      <c r="E1183" s="44"/>
      <c r="F1183" s="44"/>
      <c r="G1183" s="45"/>
      <c r="H1183" s="15" t="s">
        <v>4066</v>
      </c>
      <c r="I1183" s="33" t="s">
        <v>4832</v>
      </c>
      <c r="J1183" s="403" t="s">
        <v>4832</v>
      </c>
      <c r="K1183" s="33" t="s">
        <v>1580</v>
      </c>
      <c r="L1183" s="13" t="s">
        <v>1511</v>
      </c>
      <c r="M1183" s="13">
        <v>0</v>
      </c>
      <c r="N1183" s="14"/>
    </row>
    <row r="1184" ht="18.95" customHeight="1" spans="1:14">
      <c r="A1184" s="44"/>
      <c r="B1184" s="44"/>
      <c r="C1184" s="44"/>
      <c r="D1184" s="44"/>
      <c r="E1184" s="44"/>
      <c r="F1184" s="44"/>
      <c r="G1184" s="45"/>
      <c r="H1184" s="15" t="s">
        <v>4833</v>
      </c>
      <c r="I1184" s="33" t="s">
        <v>4834</v>
      </c>
      <c r="J1184" s="403" t="s">
        <v>4834</v>
      </c>
      <c r="K1184" s="33" t="s">
        <v>4835</v>
      </c>
      <c r="L1184" s="13" t="s">
        <v>1511</v>
      </c>
      <c r="M1184" s="13">
        <v>206</v>
      </c>
      <c r="N1184" s="14"/>
    </row>
    <row r="1185" ht="18.95" customHeight="1" spans="1:14">
      <c r="A1185" s="44"/>
      <c r="B1185" s="44"/>
      <c r="C1185" s="44"/>
      <c r="D1185" s="44"/>
      <c r="E1185" s="44"/>
      <c r="F1185" s="44"/>
      <c r="G1185" s="45"/>
      <c r="H1185" s="15" t="s">
        <v>4836</v>
      </c>
      <c r="I1185" s="33" t="s">
        <v>4837</v>
      </c>
      <c r="J1185" s="403" t="s">
        <v>4837</v>
      </c>
      <c r="K1185" s="33" t="s">
        <v>4838</v>
      </c>
      <c r="L1185" s="13" t="s">
        <v>1511</v>
      </c>
      <c r="M1185" s="13">
        <v>607</v>
      </c>
      <c r="N1185" s="14"/>
    </row>
    <row r="1186" ht="18.95" customHeight="1" spans="1:14">
      <c r="A1186" s="44"/>
      <c r="B1186" s="44"/>
      <c r="C1186" s="44"/>
      <c r="D1186" s="44"/>
      <c r="E1186" s="44"/>
      <c r="F1186" s="44"/>
      <c r="G1186" s="45"/>
      <c r="H1186" s="15" t="s">
        <v>4007</v>
      </c>
      <c r="I1186" s="33" t="s">
        <v>4839</v>
      </c>
      <c r="J1186" s="403" t="s">
        <v>4839</v>
      </c>
      <c r="K1186" s="33" t="s">
        <v>1526</v>
      </c>
      <c r="L1186" s="13" t="s">
        <v>1511</v>
      </c>
      <c r="M1186" s="13">
        <v>41</v>
      </c>
      <c r="N1186" s="14"/>
    </row>
    <row r="1187" ht="18.95" customHeight="1" spans="1:14">
      <c r="A1187" s="44"/>
      <c r="B1187" s="44"/>
      <c r="C1187" s="44"/>
      <c r="D1187" s="44"/>
      <c r="E1187" s="44"/>
      <c r="F1187" s="44"/>
      <c r="G1187" s="45"/>
      <c r="H1187" s="15" t="s">
        <v>4009</v>
      </c>
      <c r="I1187" s="33" t="s">
        <v>4840</v>
      </c>
      <c r="J1187" s="403" t="s">
        <v>4840</v>
      </c>
      <c r="K1187" s="33" t="s">
        <v>1532</v>
      </c>
      <c r="L1187" s="13" t="s">
        <v>1511</v>
      </c>
      <c r="M1187" s="13">
        <v>27</v>
      </c>
      <c r="N1187" s="14"/>
    </row>
    <row r="1188" ht="18.95" customHeight="1" spans="1:14">
      <c r="A1188" s="44"/>
      <c r="B1188" s="44"/>
      <c r="C1188" s="44"/>
      <c r="D1188" s="44"/>
      <c r="E1188" s="44"/>
      <c r="F1188" s="44"/>
      <c r="G1188" s="45"/>
      <c r="H1188" s="15" t="s">
        <v>4011</v>
      </c>
      <c r="I1188" s="33" t="s">
        <v>4841</v>
      </c>
      <c r="J1188" s="403" t="s">
        <v>4841</v>
      </c>
      <c r="K1188" s="33" t="s">
        <v>1538</v>
      </c>
      <c r="L1188" s="13" t="s">
        <v>1511</v>
      </c>
      <c r="M1188" s="13">
        <v>0</v>
      </c>
      <c r="N1188" s="14"/>
    </row>
    <row r="1189" ht="18.95" customHeight="1" spans="1:14">
      <c r="A1189" s="44"/>
      <c r="B1189" s="44"/>
      <c r="C1189" s="44"/>
      <c r="D1189" s="44"/>
      <c r="E1189" s="44"/>
      <c r="F1189" s="44"/>
      <c r="G1189" s="45"/>
      <c r="H1189" s="15" t="s">
        <v>4842</v>
      </c>
      <c r="I1189" s="33" t="s">
        <v>4843</v>
      </c>
      <c r="J1189" s="403" t="s">
        <v>4843</v>
      </c>
      <c r="K1189" s="33" t="s">
        <v>4844</v>
      </c>
      <c r="L1189" s="13" t="s">
        <v>1511</v>
      </c>
      <c r="M1189" s="13">
        <v>50</v>
      </c>
      <c r="N1189" s="14"/>
    </row>
    <row r="1190" ht="18.95" customHeight="1" spans="1:14">
      <c r="A1190" s="44"/>
      <c r="B1190" s="44"/>
      <c r="C1190" s="44"/>
      <c r="D1190" s="44"/>
      <c r="E1190" s="44"/>
      <c r="F1190" s="44"/>
      <c r="G1190" s="45"/>
      <c r="H1190" s="15" t="s">
        <v>4845</v>
      </c>
      <c r="I1190" s="33" t="s">
        <v>4846</v>
      </c>
      <c r="J1190" s="403" t="s">
        <v>4846</v>
      </c>
      <c r="K1190" s="33" t="s">
        <v>4847</v>
      </c>
      <c r="L1190" s="13" t="s">
        <v>1511</v>
      </c>
      <c r="M1190" s="13">
        <v>0</v>
      </c>
      <c r="N1190" s="14"/>
    </row>
    <row r="1191" ht="18.95" customHeight="1" spans="1:14">
      <c r="A1191" s="44"/>
      <c r="B1191" s="44"/>
      <c r="C1191" s="44"/>
      <c r="D1191" s="44"/>
      <c r="E1191" s="44"/>
      <c r="F1191" s="44"/>
      <c r="G1191" s="45"/>
      <c r="H1191" s="15" t="s">
        <v>4848</v>
      </c>
      <c r="I1191" s="33" t="s">
        <v>4849</v>
      </c>
      <c r="J1191" s="403" t="s">
        <v>4849</v>
      </c>
      <c r="K1191" s="33" t="s">
        <v>4850</v>
      </c>
      <c r="L1191" s="13" t="s">
        <v>1511</v>
      </c>
      <c r="M1191" s="13">
        <v>489</v>
      </c>
      <c r="N1191" s="14"/>
    </row>
    <row r="1192" ht="18.95" customHeight="1" spans="1:14">
      <c r="A1192" s="44"/>
      <c r="B1192" s="44"/>
      <c r="C1192" s="44"/>
      <c r="D1192" s="44"/>
      <c r="E1192" s="44"/>
      <c r="F1192" s="44"/>
      <c r="G1192" s="45"/>
      <c r="H1192" s="15" t="s">
        <v>4851</v>
      </c>
      <c r="I1192" s="33" t="s">
        <v>4852</v>
      </c>
      <c r="J1192" s="403" t="s">
        <v>4852</v>
      </c>
      <c r="K1192" s="33" t="s">
        <v>4853</v>
      </c>
      <c r="L1192" s="13" t="s">
        <v>1511</v>
      </c>
      <c r="M1192" s="13">
        <v>11</v>
      </c>
      <c r="N1192" s="14"/>
    </row>
    <row r="1193" ht="18.95" customHeight="1" spans="1:14">
      <c r="A1193" s="44"/>
      <c r="B1193" s="44"/>
      <c r="C1193" s="44"/>
      <c r="D1193" s="44"/>
      <c r="E1193" s="44"/>
      <c r="F1193" s="44"/>
      <c r="G1193" s="45"/>
      <c r="H1193" s="15" t="s">
        <v>4007</v>
      </c>
      <c r="I1193" s="33" t="s">
        <v>4854</v>
      </c>
      <c r="J1193" s="403" t="s">
        <v>4854</v>
      </c>
      <c r="K1193" s="33" t="s">
        <v>1526</v>
      </c>
      <c r="L1193" s="13" t="s">
        <v>1511</v>
      </c>
      <c r="M1193" s="13">
        <v>0</v>
      </c>
      <c r="N1193" s="14"/>
    </row>
    <row r="1194" ht="18.95" customHeight="1" spans="1:14">
      <c r="A1194" s="44"/>
      <c r="B1194" s="44"/>
      <c r="C1194" s="44"/>
      <c r="D1194" s="44"/>
      <c r="E1194" s="44"/>
      <c r="F1194" s="44"/>
      <c r="G1194" s="45"/>
      <c r="H1194" s="15" t="s">
        <v>4009</v>
      </c>
      <c r="I1194" s="33" t="s">
        <v>4855</v>
      </c>
      <c r="J1194" s="403" t="s">
        <v>4855</v>
      </c>
      <c r="K1194" s="33" t="s">
        <v>1532</v>
      </c>
      <c r="L1194" s="13" t="s">
        <v>1511</v>
      </c>
      <c r="M1194" s="13">
        <v>0</v>
      </c>
      <c r="N1194" s="14"/>
    </row>
    <row r="1195" ht="18.95" customHeight="1" spans="1:14">
      <c r="A1195" s="44"/>
      <c r="B1195" s="44"/>
      <c r="C1195" s="44"/>
      <c r="D1195" s="44"/>
      <c r="E1195" s="44"/>
      <c r="F1195" s="44"/>
      <c r="G1195" s="45"/>
      <c r="H1195" s="15" t="s">
        <v>4011</v>
      </c>
      <c r="I1195" s="33" t="s">
        <v>4856</v>
      </c>
      <c r="J1195" s="403" t="s">
        <v>4856</v>
      </c>
      <c r="K1195" s="33" t="s">
        <v>1538</v>
      </c>
      <c r="L1195" s="13" t="s">
        <v>1511</v>
      </c>
      <c r="M1195" s="13">
        <v>0</v>
      </c>
      <c r="N1195" s="14"/>
    </row>
    <row r="1196" ht="18.95" customHeight="1" spans="1:14">
      <c r="A1196" s="44"/>
      <c r="B1196" s="44"/>
      <c r="C1196" s="44"/>
      <c r="D1196" s="44"/>
      <c r="E1196" s="44"/>
      <c r="F1196" s="44"/>
      <c r="G1196" s="45"/>
      <c r="H1196" s="15" t="s">
        <v>4857</v>
      </c>
      <c r="I1196" s="33" t="s">
        <v>4858</v>
      </c>
      <c r="J1196" s="403" t="s">
        <v>4858</v>
      </c>
      <c r="K1196" s="33" t="s">
        <v>4859</v>
      </c>
      <c r="L1196" s="13" t="s">
        <v>1511</v>
      </c>
      <c r="M1196" s="13">
        <v>0</v>
      </c>
      <c r="N1196" s="14"/>
    </row>
    <row r="1197" ht="18.95" customHeight="1" spans="1:14">
      <c r="A1197" s="44"/>
      <c r="B1197" s="44"/>
      <c r="C1197" s="44"/>
      <c r="D1197" s="44"/>
      <c r="E1197" s="44"/>
      <c r="F1197" s="44"/>
      <c r="G1197" s="45"/>
      <c r="H1197" s="15" t="s">
        <v>4860</v>
      </c>
      <c r="I1197" s="33" t="s">
        <v>4861</v>
      </c>
      <c r="J1197" s="403" t="s">
        <v>4861</v>
      </c>
      <c r="K1197" s="33" t="s">
        <v>4862</v>
      </c>
      <c r="L1197" s="13" t="s">
        <v>1511</v>
      </c>
      <c r="M1197" s="13">
        <v>11</v>
      </c>
      <c r="N1197" s="14"/>
    </row>
    <row r="1198" ht="18.95" customHeight="1" spans="1:14">
      <c r="A1198" s="44"/>
      <c r="B1198" s="44"/>
      <c r="C1198" s="44"/>
      <c r="D1198" s="44"/>
      <c r="E1198" s="44"/>
      <c r="F1198" s="44"/>
      <c r="G1198" s="45"/>
      <c r="H1198" s="15" t="s">
        <v>4863</v>
      </c>
      <c r="I1198" s="33" t="s">
        <v>4864</v>
      </c>
      <c r="J1198" s="403" t="s">
        <v>4864</v>
      </c>
      <c r="K1198" s="33" t="s">
        <v>4865</v>
      </c>
      <c r="L1198" s="13" t="s">
        <v>1511</v>
      </c>
      <c r="M1198" s="13">
        <v>5</v>
      </c>
      <c r="N1198" s="14"/>
    </row>
    <row r="1199" ht="18.95" customHeight="1" spans="1:14">
      <c r="A1199" s="44"/>
      <c r="B1199" s="44"/>
      <c r="C1199" s="44"/>
      <c r="D1199" s="44"/>
      <c r="E1199" s="44"/>
      <c r="F1199" s="44"/>
      <c r="G1199" s="45"/>
      <c r="H1199" s="15" t="s">
        <v>4866</v>
      </c>
      <c r="I1199" s="33" t="s">
        <v>4867</v>
      </c>
      <c r="J1199" s="403" t="s">
        <v>4867</v>
      </c>
      <c r="K1199" s="33" t="s">
        <v>4868</v>
      </c>
      <c r="L1199" s="13" t="s">
        <v>1511</v>
      </c>
      <c r="M1199" s="13">
        <v>0</v>
      </c>
      <c r="N1199" s="14"/>
    </row>
    <row r="1200" ht="18.95" customHeight="1" spans="1:14">
      <c r="A1200" s="44"/>
      <c r="B1200" s="44"/>
      <c r="C1200" s="44"/>
      <c r="D1200" s="44"/>
      <c r="E1200" s="44"/>
      <c r="F1200" s="44"/>
      <c r="G1200" s="45"/>
      <c r="H1200" s="15" t="s">
        <v>4869</v>
      </c>
      <c r="I1200" s="33" t="s">
        <v>4870</v>
      </c>
      <c r="J1200" s="403" t="s">
        <v>4870</v>
      </c>
      <c r="K1200" s="33" t="s">
        <v>4865</v>
      </c>
      <c r="L1200" s="13" t="s">
        <v>1511</v>
      </c>
      <c r="M1200" s="13">
        <v>5</v>
      </c>
      <c r="N1200" s="14"/>
    </row>
    <row r="1201" ht="18.95" customHeight="1" spans="1:14">
      <c r="A1201" s="44"/>
      <c r="B1201" s="44"/>
      <c r="C1201" s="44"/>
      <c r="D1201" s="44"/>
      <c r="E1201" s="44"/>
      <c r="F1201" s="44"/>
      <c r="G1201" s="45"/>
      <c r="H1201" s="16" t="s">
        <v>4871</v>
      </c>
      <c r="I1201" s="16" t="s">
        <v>4872</v>
      </c>
      <c r="J1201" s="408" t="s">
        <v>4872</v>
      </c>
      <c r="K1201" s="49" t="s">
        <v>4873</v>
      </c>
      <c r="L1201" s="13" t="s">
        <v>1511</v>
      </c>
      <c r="M1201" s="13">
        <v>3</v>
      </c>
      <c r="N1201" s="14"/>
    </row>
    <row r="1202" ht="18.95" customHeight="1" spans="1:14">
      <c r="A1202" s="44"/>
      <c r="B1202" s="44"/>
      <c r="C1202" s="44"/>
      <c r="D1202" s="44"/>
      <c r="E1202" s="44"/>
      <c r="F1202" s="44"/>
      <c r="G1202" s="45"/>
      <c r="H1202" s="15" t="s">
        <v>4874</v>
      </c>
      <c r="I1202" s="403" t="s">
        <v>4875</v>
      </c>
      <c r="J1202" s="408" t="s">
        <v>4876</v>
      </c>
      <c r="K1202" s="49" t="s">
        <v>4877</v>
      </c>
      <c r="L1202" s="13" t="s">
        <v>1511</v>
      </c>
      <c r="M1202" s="13">
        <v>0</v>
      </c>
      <c r="N1202" s="14"/>
    </row>
    <row r="1203" ht="18.95" customHeight="1" spans="1:14">
      <c r="A1203" s="44"/>
      <c r="B1203" s="44"/>
      <c r="C1203" s="44"/>
      <c r="D1203" s="44"/>
      <c r="E1203" s="44"/>
      <c r="F1203" s="44"/>
      <c r="G1203" s="45"/>
      <c r="H1203" s="16"/>
      <c r="I1203" s="16" t="s">
        <v>4878</v>
      </c>
      <c r="J1203" s="408" t="s">
        <v>4879</v>
      </c>
      <c r="K1203" s="49" t="s">
        <v>4880</v>
      </c>
      <c r="L1203" s="13" t="s">
        <v>1511</v>
      </c>
      <c r="M1203" s="13">
        <v>0</v>
      </c>
      <c r="N1203" s="14"/>
    </row>
    <row r="1204" ht="18.95" customHeight="1" spans="1:14">
      <c r="A1204" s="44"/>
      <c r="B1204" s="44"/>
      <c r="C1204" s="44"/>
      <c r="G1204" s="45"/>
      <c r="H1204" s="15" t="s">
        <v>4881</v>
      </c>
      <c r="I1204" s="403" t="s">
        <v>4882</v>
      </c>
      <c r="J1204" s="408" t="s">
        <v>4883</v>
      </c>
      <c r="K1204" s="49" t="s">
        <v>4884</v>
      </c>
      <c r="L1204" s="13" t="s">
        <v>1511</v>
      </c>
      <c r="M1204" s="13">
        <v>0</v>
      </c>
      <c r="N1204" s="14"/>
    </row>
    <row r="1205" ht="18.95" customHeight="1" spans="1:14">
      <c r="A1205" s="44"/>
      <c r="B1205" s="44"/>
      <c r="C1205" s="44"/>
      <c r="G1205" s="45"/>
      <c r="H1205" s="16"/>
      <c r="I1205" s="16" t="s">
        <v>4878</v>
      </c>
      <c r="J1205" s="408" t="s">
        <v>4885</v>
      </c>
      <c r="K1205" s="49" t="s">
        <v>4886</v>
      </c>
      <c r="L1205" s="13" t="s">
        <v>1511</v>
      </c>
      <c r="M1205" s="13">
        <v>0</v>
      </c>
      <c r="N1205" s="14"/>
    </row>
    <row r="1206" ht="18.95" customHeight="1" spans="1:14">
      <c r="A1206" s="44"/>
      <c r="B1206" s="44"/>
      <c r="C1206" s="44"/>
      <c r="G1206" s="45"/>
      <c r="H1206" s="16" t="s">
        <v>4887</v>
      </c>
      <c r="I1206" s="16" t="s">
        <v>4878</v>
      </c>
      <c r="J1206" s="408" t="s">
        <v>4878</v>
      </c>
      <c r="K1206" s="49" t="s">
        <v>4888</v>
      </c>
      <c r="L1206" s="13" t="s">
        <v>1511</v>
      </c>
      <c r="M1206" s="13">
        <v>3</v>
      </c>
      <c r="N1206" s="14"/>
    </row>
    <row r="1207" ht="18.95" customHeight="1" spans="1:14">
      <c r="A1207" s="44"/>
      <c r="B1207" s="44"/>
      <c r="C1207" s="44"/>
      <c r="G1207" s="45"/>
      <c r="H1207" s="16"/>
      <c r="I1207" s="409" t="s">
        <v>4889</v>
      </c>
      <c r="J1207" s="408" t="s">
        <v>4890</v>
      </c>
      <c r="K1207" s="49" t="s">
        <v>4891</v>
      </c>
      <c r="L1207" s="13" t="s">
        <v>1511</v>
      </c>
      <c r="M1207" s="13"/>
      <c r="N1207" s="14"/>
    </row>
    <row r="1208" ht="18.95" customHeight="1" spans="1:14">
      <c r="A1208" s="44"/>
      <c r="B1208" s="44"/>
      <c r="C1208" s="44"/>
      <c r="G1208" s="45"/>
      <c r="H1208" s="15" t="s">
        <v>4892</v>
      </c>
      <c r="I1208" s="33" t="s">
        <v>4893</v>
      </c>
      <c r="J1208" s="403" t="s">
        <v>4893</v>
      </c>
      <c r="K1208" s="33" t="s">
        <v>4894</v>
      </c>
      <c r="L1208" s="13" t="s">
        <v>1511</v>
      </c>
      <c r="M1208" s="13">
        <v>0</v>
      </c>
      <c r="N1208" s="14"/>
    </row>
    <row r="1209" ht="18.95" customHeight="1" spans="1:14">
      <c r="A1209" s="44"/>
      <c r="B1209" s="44"/>
      <c r="C1209" s="44"/>
      <c r="G1209" s="45"/>
      <c r="H1209" s="15" t="s">
        <v>64</v>
      </c>
      <c r="I1209" s="33" t="s">
        <v>4895</v>
      </c>
      <c r="J1209" s="403" t="s">
        <v>4895</v>
      </c>
      <c r="K1209" s="33" t="s">
        <v>1514</v>
      </c>
      <c r="L1209" s="13" t="s">
        <v>1511</v>
      </c>
      <c r="M1209" s="13">
        <v>0</v>
      </c>
      <c r="N1209" s="14"/>
    </row>
    <row r="1210" ht="18.95" customHeight="1" spans="1:14">
      <c r="A1210" s="44"/>
      <c r="B1210" s="44"/>
      <c r="C1210" s="44"/>
      <c r="G1210" s="45"/>
      <c r="H1210" s="15" t="s">
        <v>67</v>
      </c>
      <c r="I1210" s="33" t="s">
        <v>4896</v>
      </c>
      <c r="J1210" s="403" t="s">
        <v>4896</v>
      </c>
      <c r="K1210" s="33" t="s">
        <v>1811</v>
      </c>
      <c r="L1210" s="13" t="s">
        <v>1511</v>
      </c>
      <c r="M1210" s="13">
        <v>0</v>
      </c>
      <c r="N1210" s="14"/>
    </row>
    <row r="1211" ht="18.95" customHeight="1" spans="1:14">
      <c r="A1211" s="44"/>
      <c r="B1211" s="44"/>
      <c r="C1211" s="44"/>
      <c r="H1211" s="15" t="s">
        <v>1820</v>
      </c>
      <c r="I1211" s="33" t="s">
        <v>4897</v>
      </c>
      <c r="J1211" s="403" t="s">
        <v>4897</v>
      </c>
      <c r="K1211" s="33" t="s">
        <v>1822</v>
      </c>
      <c r="L1211" s="13" t="s">
        <v>1511</v>
      </c>
      <c r="M1211" s="13">
        <v>0</v>
      </c>
      <c r="N1211" s="14"/>
    </row>
    <row r="1212" ht="18.95" customHeight="1" spans="1:14">
      <c r="A1212" s="44"/>
      <c r="B1212" s="44"/>
      <c r="C1212" s="44"/>
      <c r="H1212" s="15" t="s">
        <v>1831</v>
      </c>
      <c r="I1212" s="33" t="s">
        <v>4898</v>
      </c>
      <c r="J1212" s="403" t="s">
        <v>4898</v>
      </c>
      <c r="K1212" s="33" t="s">
        <v>1833</v>
      </c>
      <c r="L1212" s="13" t="s">
        <v>1511</v>
      </c>
      <c r="M1212" s="13">
        <v>0</v>
      </c>
      <c r="N1212" s="14"/>
    </row>
    <row r="1213" ht="18.95" customHeight="1" spans="1:14">
      <c r="A1213" s="44"/>
      <c r="B1213" s="44"/>
      <c r="C1213" s="44"/>
      <c r="H1213" s="15" t="s">
        <v>72</v>
      </c>
      <c r="I1213" s="403" t="s">
        <v>4899</v>
      </c>
      <c r="J1213" s="403" t="s">
        <v>4899</v>
      </c>
      <c r="K1213" s="33" t="s">
        <v>1838</v>
      </c>
      <c r="L1213" s="13" t="s">
        <v>1511</v>
      </c>
      <c r="M1213" s="13">
        <v>0</v>
      </c>
      <c r="N1213" s="14"/>
    </row>
    <row r="1214" ht="18.95" customHeight="1" spans="1:14">
      <c r="A1214" s="44"/>
      <c r="B1214" s="44"/>
      <c r="C1214" s="44"/>
      <c r="H1214" s="15" t="s">
        <v>4060</v>
      </c>
      <c r="I1214" s="33" t="s">
        <v>4900</v>
      </c>
      <c r="J1214" s="403" t="s">
        <v>4900</v>
      </c>
      <c r="K1214" s="33" t="s">
        <v>4062</v>
      </c>
      <c r="L1214" s="13" t="s">
        <v>1511</v>
      </c>
      <c r="M1214" s="13">
        <v>0</v>
      </c>
      <c r="N1214" s="14"/>
    </row>
    <row r="1215" ht="18.95" customHeight="1" spans="1:14">
      <c r="A1215" s="44"/>
      <c r="B1215" s="44"/>
      <c r="C1215" s="44"/>
      <c r="H1215" s="15" t="s">
        <v>75</v>
      </c>
      <c r="I1215" s="33" t="s">
        <v>4901</v>
      </c>
      <c r="J1215" s="403" t="s">
        <v>4901</v>
      </c>
      <c r="K1215" s="33" t="s">
        <v>1851</v>
      </c>
      <c r="L1215" s="13" t="s">
        <v>1511</v>
      </c>
      <c r="M1215" s="13">
        <v>0</v>
      </c>
      <c r="N1215" s="14"/>
    </row>
    <row r="1216" ht="18.95" customHeight="1" spans="1:14">
      <c r="A1216" s="44"/>
      <c r="B1216" s="44"/>
      <c r="C1216" s="44"/>
      <c r="H1216" s="15" t="s">
        <v>80</v>
      </c>
      <c r="I1216" s="33" t="s">
        <v>4902</v>
      </c>
      <c r="J1216" s="403" t="s">
        <v>4902</v>
      </c>
      <c r="K1216" s="33" t="s">
        <v>1872</v>
      </c>
      <c r="L1216" s="13" t="s">
        <v>1511</v>
      </c>
      <c r="M1216" s="13">
        <v>0</v>
      </c>
      <c r="N1216" s="14"/>
    </row>
    <row r="1217" ht="18.95" customHeight="1" spans="1:14">
      <c r="A1217" s="44"/>
      <c r="B1217" s="44"/>
      <c r="C1217" s="44"/>
      <c r="H1217" s="15" t="s">
        <v>4903</v>
      </c>
      <c r="I1217" s="33" t="s">
        <v>4904</v>
      </c>
      <c r="J1217" s="403" t="s">
        <v>4904</v>
      </c>
      <c r="K1217" s="33" t="s">
        <v>4905</v>
      </c>
      <c r="L1217" s="13" t="s">
        <v>1511</v>
      </c>
      <c r="M1217" s="13">
        <v>0</v>
      </c>
      <c r="N1217" s="14"/>
    </row>
    <row r="1218" ht="18.95" customHeight="1" spans="1:14">
      <c r="A1218" s="44"/>
      <c r="B1218" s="44"/>
      <c r="C1218" s="44"/>
      <c r="H1218" s="15" t="s">
        <v>4906</v>
      </c>
      <c r="I1218" s="33" t="s">
        <v>4907</v>
      </c>
      <c r="J1218" s="403" t="s">
        <v>4907</v>
      </c>
      <c r="K1218" s="33" t="s">
        <v>1867</v>
      </c>
      <c r="L1218" s="13" t="s">
        <v>1511</v>
      </c>
      <c r="M1218" s="13">
        <v>6359</v>
      </c>
      <c r="N1218" s="14"/>
    </row>
    <row r="1219" ht="18.95" customHeight="1" spans="1:14">
      <c r="A1219" s="44"/>
      <c r="B1219" s="44"/>
      <c r="C1219" s="44"/>
      <c r="H1219" s="15" t="s">
        <v>4908</v>
      </c>
      <c r="I1219" s="33" t="s">
        <v>4909</v>
      </c>
      <c r="J1219" s="403" t="s">
        <v>4909</v>
      </c>
      <c r="K1219" s="33" t="s">
        <v>4910</v>
      </c>
      <c r="L1219" s="13" t="s">
        <v>1511</v>
      </c>
      <c r="M1219" s="13">
        <v>5998</v>
      </c>
      <c r="N1219" s="14"/>
    </row>
    <row r="1220" ht="18.95" customHeight="1" spans="1:14">
      <c r="A1220" s="44"/>
      <c r="B1220" s="44"/>
      <c r="C1220" s="44"/>
      <c r="H1220" s="15" t="s">
        <v>4007</v>
      </c>
      <c r="I1220" s="33" t="s">
        <v>4911</v>
      </c>
      <c r="J1220" s="403" t="s">
        <v>4911</v>
      </c>
      <c r="K1220" s="33" t="s">
        <v>1526</v>
      </c>
      <c r="L1220" s="13" t="s">
        <v>1511</v>
      </c>
      <c r="M1220" s="13">
        <v>402</v>
      </c>
      <c r="N1220" s="55"/>
    </row>
    <row r="1221" ht="18.95" customHeight="1" spans="1:14">
      <c r="A1221" s="44"/>
      <c r="B1221" s="44"/>
      <c r="C1221" s="44"/>
      <c r="H1221" s="15" t="s">
        <v>4009</v>
      </c>
      <c r="I1221" s="33" t="s">
        <v>4912</v>
      </c>
      <c r="J1221" s="403" t="s">
        <v>4912</v>
      </c>
      <c r="K1221" s="33" t="s">
        <v>1532</v>
      </c>
      <c r="L1221" s="13" t="s">
        <v>1511</v>
      </c>
      <c r="M1221" s="13">
        <v>965</v>
      </c>
      <c r="N1221" s="55"/>
    </row>
    <row r="1222" ht="18.95" customHeight="1" spans="1:14">
      <c r="A1222" s="44"/>
      <c r="B1222" s="44"/>
      <c r="C1222" s="44"/>
      <c r="H1222" s="15" t="s">
        <v>4011</v>
      </c>
      <c r="I1222" s="33" t="s">
        <v>4913</v>
      </c>
      <c r="J1222" s="403" t="s">
        <v>4913</v>
      </c>
      <c r="K1222" s="33" t="s">
        <v>1538</v>
      </c>
      <c r="L1222" s="13" t="s">
        <v>1511</v>
      </c>
      <c r="M1222" s="13">
        <v>0</v>
      </c>
      <c r="N1222" s="14"/>
    </row>
    <row r="1223" ht="18.95" customHeight="1" spans="3:14">
      <c r="C1223" s="44"/>
      <c r="H1223" s="15" t="s">
        <v>4914</v>
      </c>
      <c r="I1223" s="33" t="s">
        <v>4915</v>
      </c>
      <c r="J1223" s="403" t="s">
        <v>4915</v>
      </c>
      <c r="K1223" s="33" t="s">
        <v>4916</v>
      </c>
      <c r="L1223" s="13" t="s">
        <v>1511</v>
      </c>
      <c r="M1223" s="13">
        <v>0</v>
      </c>
      <c r="N1223" s="14"/>
    </row>
    <row r="1224" ht="18.95" customHeight="1" spans="8:14">
      <c r="H1224" s="15" t="s">
        <v>4917</v>
      </c>
      <c r="I1224" s="33" t="s">
        <v>4918</v>
      </c>
      <c r="J1224" s="403" t="s">
        <v>4918</v>
      </c>
      <c r="K1224" s="33" t="s">
        <v>4919</v>
      </c>
      <c r="L1224" s="13" t="s">
        <v>1511</v>
      </c>
      <c r="M1224" s="13">
        <v>0</v>
      </c>
      <c r="N1224" s="14"/>
    </row>
    <row r="1225" ht="18.95" customHeight="1" spans="8:14">
      <c r="H1225" s="15" t="s">
        <v>4920</v>
      </c>
      <c r="I1225" s="33" t="s">
        <v>4921</v>
      </c>
      <c r="J1225" s="403" t="s">
        <v>4921</v>
      </c>
      <c r="K1225" s="33" t="s">
        <v>4922</v>
      </c>
      <c r="L1225" s="13" t="s">
        <v>1511</v>
      </c>
      <c r="M1225" s="13">
        <v>1500</v>
      </c>
      <c r="N1225" s="14"/>
    </row>
    <row r="1226" ht="18.95" customHeight="1" spans="8:14">
      <c r="H1226" s="15" t="s">
        <v>4923</v>
      </c>
      <c r="I1226" s="33" t="s">
        <v>4924</v>
      </c>
      <c r="J1226" s="403" t="s">
        <v>4924</v>
      </c>
      <c r="K1226" s="33" t="s">
        <v>4925</v>
      </c>
      <c r="L1226" s="13" t="s">
        <v>1511</v>
      </c>
      <c r="M1226" s="13">
        <v>0</v>
      </c>
      <c r="N1226" s="14"/>
    </row>
    <row r="1227" ht="18.95" customHeight="1" spans="8:14">
      <c r="H1227" s="15" t="s">
        <v>4926</v>
      </c>
      <c r="I1227" s="33" t="s">
        <v>4927</v>
      </c>
      <c r="J1227" s="403" t="s">
        <v>4927</v>
      </c>
      <c r="K1227" s="33" t="s">
        <v>4928</v>
      </c>
      <c r="L1227" s="13" t="s">
        <v>1511</v>
      </c>
      <c r="M1227" s="13">
        <v>0</v>
      </c>
      <c r="N1227" s="14"/>
    </row>
    <row r="1228" ht="18.95" customHeight="1" spans="8:14">
      <c r="H1228" s="15" t="s">
        <v>4929</v>
      </c>
      <c r="I1228" s="33" t="s">
        <v>4930</v>
      </c>
      <c r="J1228" s="403" t="s">
        <v>4930</v>
      </c>
      <c r="K1228" s="33" t="s">
        <v>4931</v>
      </c>
      <c r="L1228" s="13" t="s">
        <v>1511</v>
      </c>
      <c r="M1228" s="13">
        <v>0</v>
      </c>
      <c r="N1228" s="14"/>
    </row>
    <row r="1229" ht="18.95" customHeight="1" spans="8:14">
      <c r="H1229" s="15" t="s">
        <v>4932</v>
      </c>
      <c r="I1229" s="33" t="s">
        <v>4933</v>
      </c>
      <c r="J1229" s="403" t="s">
        <v>4933</v>
      </c>
      <c r="K1229" s="33" t="s">
        <v>4934</v>
      </c>
      <c r="L1229" s="13" t="s">
        <v>1511</v>
      </c>
      <c r="M1229" s="13">
        <v>0</v>
      </c>
      <c r="N1229" s="14"/>
    </row>
    <row r="1230" ht="18.95" customHeight="1" spans="8:14">
      <c r="H1230" s="15" t="s">
        <v>4935</v>
      </c>
      <c r="I1230" s="33" t="s">
        <v>4936</v>
      </c>
      <c r="J1230" s="403" t="s">
        <v>4936</v>
      </c>
      <c r="K1230" s="52" t="s">
        <v>4937</v>
      </c>
      <c r="L1230" s="13" t="s">
        <v>1511</v>
      </c>
      <c r="M1230" s="13">
        <v>956</v>
      </c>
      <c r="N1230" s="14"/>
    </row>
    <row r="1231" ht="18.95" customHeight="1" spans="8:14">
      <c r="H1231" s="15" t="s">
        <v>4938</v>
      </c>
      <c r="I1231" s="33" t="s">
        <v>4939</v>
      </c>
      <c r="J1231" s="403" t="s">
        <v>4939</v>
      </c>
      <c r="K1231" s="33" t="s">
        <v>4940</v>
      </c>
      <c r="L1231" s="13" t="s">
        <v>1511</v>
      </c>
      <c r="M1231" s="13">
        <v>0</v>
      </c>
      <c r="N1231" s="14"/>
    </row>
    <row r="1232" ht="18.95" customHeight="1" spans="8:14">
      <c r="H1232" s="15" t="s">
        <v>4941</v>
      </c>
      <c r="I1232" s="33" t="s">
        <v>4942</v>
      </c>
      <c r="J1232" s="403" t="s">
        <v>4942</v>
      </c>
      <c r="K1232" s="33" t="s">
        <v>4943</v>
      </c>
      <c r="L1232" s="13" t="s">
        <v>1511</v>
      </c>
      <c r="M1232" s="13">
        <v>0</v>
      </c>
      <c r="N1232" s="14"/>
    </row>
    <row r="1233" ht="18.95" customHeight="1" spans="8:14">
      <c r="H1233" s="15" t="s">
        <v>4944</v>
      </c>
      <c r="I1233" s="33" t="s">
        <v>4945</v>
      </c>
      <c r="J1233" s="403" t="s">
        <v>4945</v>
      </c>
      <c r="K1233" s="33" t="s">
        <v>4946</v>
      </c>
      <c r="L1233" s="13" t="s">
        <v>1511</v>
      </c>
      <c r="M1233" s="13">
        <v>0</v>
      </c>
      <c r="N1233" s="14"/>
    </row>
    <row r="1234" ht="18.95" customHeight="1" spans="8:14">
      <c r="H1234" s="15" t="s">
        <v>4947</v>
      </c>
      <c r="I1234" s="33" t="s">
        <v>4948</v>
      </c>
      <c r="J1234" s="403" t="s">
        <v>4948</v>
      </c>
      <c r="K1234" s="33" t="s">
        <v>4949</v>
      </c>
      <c r="L1234" s="13" t="s">
        <v>1511</v>
      </c>
      <c r="M1234" s="13">
        <v>0</v>
      </c>
      <c r="N1234" s="14"/>
    </row>
    <row r="1235" ht="18.95" customHeight="1" spans="8:14">
      <c r="H1235" s="15" t="s">
        <v>4950</v>
      </c>
      <c r="I1235" s="33" t="s">
        <v>4951</v>
      </c>
      <c r="J1235" s="403" t="s">
        <v>4951</v>
      </c>
      <c r="K1235" s="33" t="s">
        <v>4952</v>
      </c>
      <c r="L1235" s="13" t="s">
        <v>1511</v>
      </c>
      <c r="M1235" s="13">
        <v>0</v>
      </c>
      <c r="N1235" s="14"/>
    </row>
    <row r="1236" ht="18.95" customHeight="1" spans="8:14">
      <c r="H1236" s="15" t="s">
        <v>4953</v>
      </c>
      <c r="I1236" s="33" t="s">
        <v>4954</v>
      </c>
      <c r="J1236" s="403" t="s">
        <v>4954</v>
      </c>
      <c r="K1236" s="33" t="s">
        <v>4955</v>
      </c>
      <c r="L1236" s="13" t="s">
        <v>1511</v>
      </c>
      <c r="M1236" s="13">
        <v>0</v>
      </c>
      <c r="N1236" s="14"/>
    </row>
    <row r="1237" ht="18.95" customHeight="1" spans="8:14">
      <c r="H1237" s="15" t="s">
        <v>4956</v>
      </c>
      <c r="I1237" s="33" t="s">
        <v>4957</v>
      </c>
      <c r="J1237" s="403" t="s">
        <v>4957</v>
      </c>
      <c r="K1237" s="33" t="s">
        <v>4958</v>
      </c>
      <c r="L1237" s="13" t="s">
        <v>1511</v>
      </c>
      <c r="M1237" s="13">
        <v>1275</v>
      </c>
      <c r="N1237" s="14"/>
    </row>
    <row r="1238" ht="18.95" customHeight="1" spans="8:14">
      <c r="H1238" s="15" t="s">
        <v>4066</v>
      </c>
      <c r="I1238" s="33" t="s">
        <v>4959</v>
      </c>
      <c r="J1238" s="403" t="s">
        <v>4959</v>
      </c>
      <c r="K1238" s="33" t="s">
        <v>1580</v>
      </c>
      <c r="L1238" s="13" t="s">
        <v>1511</v>
      </c>
      <c r="M1238" s="13">
        <v>0</v>
      </c>
      <c r="N1238" s="14"/>
    </row>
    <row r="1239" ht="18.95" customHeight="1" spans="8:14">
      <c r="H1239" s="15" t="s">
        <v>4960</v>
      </c>
      <c r="I1239" s="33" t="s">
        <v>4961</v>
      </c>
      <c r="J1239" s="403" t="s">
        <v>4961</v>
      </c>
      <c r="K1239" s="33" t="s">
        <v>4962</v>
      </c>
      <c r="L1239" s="13" t="s">
        <v>1511</v>
      </c>
      <c r="M1239" s="13">
        <v>900</v>
      </c>
      <c r="N1239" s="14"/>
    </row>
    <row r="1240" ht="18.95" customHeight="1" spans="8:14">
      <c r="H1240" s="15" t="s">
        <v>4963</v>
      </c>
      <c r="I1240" s="33" t="s">
        <v>4964</v>
      </c>
      <c r="J1240" s="403" t="s">
        <v>4964</v>
      </c>
      <c r="K1240" s="33" t="s">
        <v>4965</v>
      </c>
      <c r="L1240" s="13" t="s">
        <v>1511</v>
      </c>
      <c r="M1240" s="13">
        <v>0</v>
      </c>
      <c r="N1240" s="14"/>
    </row>
    <row r="1241" ht="18.95" customHeight="1" spans="8:14">
      <c r="H1241" s="15" t="s">
        <v>4007</v>
      </c>
      <c r="I1241" s="33" t="s">
        <v>4966</v>
      </c>
      <c r="J1241" s="403" t="s">
        <v>4966</v>
      </c>
      <c r="K1241" s="33" t="s">
        <v>1526</v>
      </c>
      <c r="L1241" s="13" t="s">
        <v>1511</v>
      </c>
      <c r="M1241" s="13">
        <v>0</v>
      </c>
      <c r="N1241" s="14"/>
    </row>
    <row r="1242" ht="18.95" customHeight="1" spans="8:14">
      <c r="H1242" s="15" t="s">
        <v>4009</v>
      </c>
      <c r="I1242" s="33" t="s">
        <v>4967</v>
      </c>
      <c r="J1242" s="403" t="s">
        <v>4967</v>
      </c>
      <c r="K1242" s="33" t="s">
        <v>1532</v>
      </c>
      <c r="L1242" s="13" t="s">
        <v>1511</v>
      </c>
      <c r="M1242" s="13">
        <v>0</v>
      </c>
      <c r="N1242" s="14"/>
    </row>
    <row r="1243" ht="18.95" customHeight="1" spans="8:14">
      <c r="H1243" s="15" t="s">
        <v>4011</v>
      </c>
      <c r="I1243" s="33" t="s">
        <v>4968</v>
      </c>
      <c r="J1243" s="403" t="s">
        <v>4968</v>
      </c>
      <c r="K1243" s="33" t="s">
        <v>1538</v>
      </c>
      <c r="L1243" s="13" t="s">
        <v>1511</v>
      </c>
      <c r="M1243" s="13">
        <v>0</v>
      </c>
      <c r="N1243" s="14"/>
    </row>
    <row r="1244" ht="18.95" customHeight="1" spans="8:14">
      <c r="H1244" s="15" t="s">
        <v>4969</v>
      </c>
      <c r="I1244" s="33" t="s">
        <v>4970</v>
      </c>
      <c r="J1244" s="403" t="s">
        <v>4970</v>
      </c>
      <c r="K1244" s="33" t="s">
        <v>4971</v>
      </c>
      <c r="L1244" s="13" t="s">
        <v>1511</v>
      </c>
      <c r="M1244" s="13">
        <v>0</v>
      </c>
      <c r="N1244" s="14"/>
    </row>
    <row r="1245" ht="18.95" customHeight="1" spans="8:14">
      <c r="H1245" s="15" t="s">
        <v>4972</v>
      </c>
      <c r="I1245" s="33" t="s">
        <v>4973</v>
      </c>
      <c r="J1245" s="403" t="s">
        <v>4973</v>
      </c>
      <c r="K1245" s="33" t="s">
        <v>4974</v>
      </c>
      <c r="L1245" s="13" t="s">
        <v>1511</v>
      </c>
      <c r="M1245" s="13">
        <v>0</v>
      </c>
      <c r="N1245" s="14"/>
    </row>
    <row r="1246" ht="18.95" customHeight="1" spans="8:14">
      <c r="H1246" s="15" t="s">
        <v>4975</v>
      </c>
      <c r="I1246" s="33" t="s">
        <v>4976</v>
      </c>
      <c r="J1246" s="403" t="s">
        <v>4976</v>
      </c>
      <c r="K1246" s="33" t="s">
        <v>4977</v>
      </c>
      <c r="L1246" s="13" t="s">
        <v>1511</v>
      </c>
      <c r="M1246" s="13">
        <v>0</v>
      </c>
      <c r="N1246" s="14"/>
    </row>
    <row r="1247" ht="18.95" customHeight="1" spans="8:14">
      <c r="H1247" s="15" t="s">
        <v>4978</v>
      </c>
      <c r="I1247" s="33" t="s">
        <v>4979</v>
      </c>
      <c r="J1247" s="403" t="s">
        <v>4979</v>
      </c>
      <c r="K1247" s="33" t="s">
        <v>4980</v>
      </c>
      <c r="L1247" s="13" t="s">
        <v>1511</v>
      </c>
      <c r="M1247" s="13">
        <v>0</v>
      </c>
      <c r="N1247" s="14"/>
    </row>
    <row r="1248" ht="18.75" customHeight="1" spans="8:14">
      <c r="H1248" s="15" t="s">
        <v>4981</v>
      </c>
      <c r="I1248" s="33" t="s">
        <v>4982</v>
      </c>
      <c r="J1248" s="403" t="s">
        <v>4982</v>
      </c>
      <c r="K1248" s="33" t="s">
        <v>4983</v>
      </c>
      <c r="L1248" s="13" t="s">
        <v>1511</v>
      </c>
      <c r="M1248" s="13">
        <v>0</v>
      </c>
      <c r="N1248" s="14"/>
    </row>
    <row r="1249" ht="18.95" customHeight="1" spans="8:14">
      <c r="H1249" s="15" t="s">
        <v>4984</v>
      </c>
      <c r="I1249" s="33" t="s">
        <v>4985</v>
      </c>
      <c r="J1249" s="403" t="s">
        <v>4985</v>
      </c>
      <c r="K1249" s="33" t="s">
        <v>4986</v>
      </c>
      <c r="L1249" s="13" t="s">
        <v>1511</v>
      </c>
      <c r="M1249" s="13">
        <v>0</v>
      </c>
      <c r="N1249" s="14"/>
    </row>
    <row r="1250" ht="18.95" customHeight="1" spans="8:14">
      <c r="H1250" s="15" t="s">
        <v>4987</v>
      </c>
      <c r="I1250" s="33" t="s">
        <v>4988</v>
      </c>
      <c r="J1250" s="403" t="s">
        <v>4988</v>
      </c>
      <c r="K1250" s="33" t="s">
        <v>4989</v>
      </c>
      <c r="L1250" s="13" t="s">
        <v>1511</v>
      </c>
      <c r="M1250" s="13">
        <v>0</v>
      </c>
      <c r="N1250" s="14"/>
    </row>
    <row r="1251" ht="18.75" customHeight="1" spans="8:14">
      <c r="H1251" s="15" t="s">
        <v>4990</v>
      </c>
      <c r="I1251" s="33" t="s">
        <v>4991</v>
      </c>
      <c r="J1251" s="403" t="s">
        <v>4991</v>
      </c>
      <c r="K1251" s="33" t="s">
        <v>4992</v>
      </c>
      <c r="L1251" s="13" t="s">
        <v>1511</v>
      </c>
      <c r="M1251" s="13">
        <v>0</v>
      </c>
      <c r="N1251" s="14"/>
    </row>
    <row r="1252" ht="18.95" customHeight="1" spans="8:14">
      <c r="H1252" s="15" t="s">
        <v>4993</v>
      </c>
      <c r="I1252" s="33" t="s">
        <v>4994</v>
      </c>
      <c r="J1252" s="403" t="s">
        <v>4994</v>
      </c>
      <c r="K1252" s="33" t="s">
        <v>4995</v>
      </c>
      <c r="L1252" s="13" t="s">
        <v>1511</v>
      </c>
      <c r="M1252" s="13">
        <v>0</v>
      </c>
      <c r="N1252" s="14"/>
    </row>
    <row r="1253" ht="18.95" customHeight="1" spans="8:14">
      <c r="H1253" s="15" t="s">
        <v>4996</v>
      </c>
      <c r="I1253" s="33" t="s">
        <v>4997</v>
      </c>
      <c r="J1253" s="403" t="s">
        <v>4997</v>
      </c>
      <c r="K1253" s="33" t="s">
        <v>4998</v>
      </c>
      <c r="L1253" s="13" t="s">
        <v>1511</v>
      </c>
      <c r="M1253" s="13">
        <v>0</v>
      </c>
      <c r="N1253" s="14"/>
    </row>
    <row r="1254" ht="18.95" customHeight="1" spans="8:14">
      <c r="H1254" s="15" t="s">
        <v>4999</v>
      </c>
      <c r="I1254" s="33" t="s">
        <v>5000</v>
      </c>
      <c r="J1254" s="403" t="s">
        <v>5000</v>
      </c>
      <c r="K1254" s="33" t="s">
        <v>5001</v>
      </c>
      <c r="L1254" s="13" t="s">
        <v>1511</v>
      </c>
      <c r="M1254" s="13">
        <v>0</v>
      </c>
      <c r="N1254" s="14"/>
    </row>
    <row r="1255" ht="18.95" customHeight="1" spans="8:14">
      <c r="H1255" s="15" t="s">
        <v>5002</v>
      </c>
      <c r="I1255" s="33" t="s">
        <v>5003</v>
      </c>
      <c r="J1255" s="403" t="s">
        <v>5003</v>
      </c>
      <c r="K1255" s="33" t="s">
        <v>5004</v>
      </c>
      <c r="L1255" s="13" t="s">
        <v>1511</v>
      </c>
      <c r="M1255" s="13">
        <v>0</v>
      </c>
      <c r="N1255" s="14"/>
    </row>
    <row r="1256" ht="18.95" customHeight="1" spans="8:14">
      <c r="H1256" s="15" t="s">
        <v>5005</v>
      </c>
      <c r="I1256" s="33" t="s">
        <v>5006</v>
      </c>
      <c r="J1256" s="403" t="s">
        <v>5006</v>
      </c>
      <c r="K1256" s="33" t="s">
        <v>5007</v>
      </c>
      <c r="L1256" s="13" t="s">
        <v>1511</v>
      </c>
      <c r="M1256" s="13">
        <v>0</v>
      </c>
      <c r="N1256" s="14"/>
    </row>
    <row r="1257" ht="18.95" customHeight="1" spans="8:14">
      <c r="H1257" s="15" t="s">
        <v>5008</v>
      </c>
      <c r="I1257" s="33" t="s">
        <v>5009</v>
      </c>
      <c r="J1257" s="403" t="s">
        <v>5009</v>
      </c>
      <c r="K1257" s="33" t="s">
        <v>5010</v>
      </c>
      <c r="L1257" s="13" t="s">
        <v>1511</v>
      </c>
      <c r="M1257" s="13">
        <v>0</v>
      </c>
      <c r="N1257" s="14"/>
    </row>
    <row r="1258" ht="18.95" customHeight="1" spans="8:14">
      <c r="H1258" s="15" t="s">
        <v>4066</v>
      </c>
      <c r="I1258" s="33" t="s">
        <v>5011</v>
      </c>
      <c r="J1258" s="403" t="s">
        <v>5011</v>
      </c>
      <c r="K1258" s="33" t="s">
        <v>1580</v>
      </c>
      <c r="L1258" s="13" t="s">
        <v>1511</v>
      </c>
      <c r="M1258" s="13">
        <v>0</v>
      </c>
      <c r="N1258" s="14"/>
    </row>
    <row r="1259" ht="18.95" customHeight="1" spans="8:14">
      <c r="H1259" s="15" t="s">
        <v>5012</v>
      </c>
      <c r="I1259" s="33" t="s">
        <v>5013</v>
      </c>
      <c r="J1259" s="403" t="s">
        <v>5013</v>
      </c>
      <c r="K1259" s="33" t="s">
        <v>5014</v>
      </c>
      <c r="L1259" s="13" t="s">
        <v>1511</v>
      </c>
      <c r="M1259" s="13">
        <v>0</v>
      </c>
      <c r="N1259" s="14"/>
    </row>
    <row r="1260" ht="18.95" customHeight="1" spans="8:14">
      <c r="H1260" s="15" t="s">
        <v>5015</v>
      </c>
      <c r="I1260" s="33" t="s">
        <v>5016</v>
      </c>
      <c r="J1260" s="403" t="s">
        <v>5016</v>
      </c>
      <c r="K1260" s="33" t="s">
        <v>5017</v>
      </c>
      <c r="L1260" s="13" t="s">
        <v>1511</v>
      </c>
      <c r="M1260" s="13">
        <v>137</v>
      </c>
      <c r="N1260" s="14"/>
    </row>
    <row r="1261" ht="18.95" customHeight="1" spans="8:14">
      <c r="H1261" s="15" t="s">
        <v>4007</v>
      </c>
      <c r="I1261" s="33" t="s">
        <v>5018</v>
      </c>
      <c r="J1261" s="403" t="s">
        <v>5018</v>
      </c>
      <c r="K1261" s="33" t="s">
        <v>1526</v>
      </c>
      <c r="L1261" s="13" t="s">
        <v>1511</v>
      </c>
      <c r="M1261" s="13">
        <v>0</v>
      </c>
      <c r="N1261" s="14"/>
    </row>
    <row r="1262" ht="18.95" customHeight="1" spans="8:14">
      <c r="H1262" s="15" t="s">
        <v>4009</v>
      </c>
      <c r="I1262" s="33" t="s">
        <v>5019</v>
      </c>
      <c r="J1262" s="403" t="s">
        <v>5019</v>
      </c>
      <c r="K1262" s="33" t="s">
        <v>1532</v>
      </c>
      <c r="L1262" s="13" t="s">
        <v>1511</v>
      </c>
      <c r="M1262" s="13">
        <v>0</v>
      </c>
      <c r="N1262" s="14"/>
    </row>
    <row r="1263" ht="18.95" customHeight="1" spans="8:14">
      <c r="H1263" s="15" t="s">
        <v>4011</v>
      </c>
      <c r="I1263" s="33" t="s">
        <v>5020</v>
      </c>
      <c r="J1263" s="403" t="s">
        <v>5020</v>
      </c>
      <c r="K1263" s="33" t="s">
        <v>1538</v>
      </c>
      <c r="L1263" s="13" t="s">
        <v>1511</v>
      </c>
      <c r="M1263" s="13">
        <v>0</v>
      </c>
      <c r="N1263" s="14"/>
    </row>
    <row r="1264" ht="18.95" customHeight="1" spans="8:14">
      <c r="H1264" s="15" t="s">
        <v>5021</v>
      </c>
      <c r="I1264" s="33" t="s">
        <v>5022</v>
      </c>
      <c r="J1264" s="403" t="s">
        <v>5022</v>
      </c>
      <c r="K1264" s="33" t="s">
        <v>5023</v>
      </c>
      <c r="L1264" s="13" t="s">
        <v>1511</v>
      </c>
      <c r="M1264" s="13">
        <v>0</v>
      </c>
      <c r="N1264" s="14"/>
    </row>
    <row r="1265" ht="18.95" customHeight="1" spans="8:14">
      <c r="H1265" s="15" t="s">
        <v>5024</v>
      </c>
      <c r="I1265" s="33" t="s">
        <v>5025</v>
      </c>
      <c r="J1265" s="403" t="s">
        <v>5025</v>
      </c>
      <c r="K1265" s="33" t="s">
        <v>5026</v>
      </c>
      <c r="L1265" s="13" t="s">
        <v>1511</v>
      </c>
      <c r="M1265" s="13">
        <v>0</v>
      </c>
      <c r="N1265" s="14"/>
    </row>
    <row r="1266" ht="18.95" customHeight="1" spans="8:14">
      <c r="H1266" s="15" t="s">
        <v>5027</v>
      </c>
      <c r="I1266" s="33" t="s">
        <v>5028</v>
      </c>
      <c r="J1266" s="403" t="s">
        <v>5028</v>
      </c>
      <c r="K1266" s="33" t="s">
        <v>5029</v>
      </c>
      <c r="L1266" s="13" t="s">
        <v>1511</v>
      </c>
      <c r="M1266" s="13">
        <v>0</v>
      </c>
      <c r="N1266" s="14"/>
    </row>
    <row r="1267" ht="18.95" customHeight="1" spans="8:14">
      <c r="H1267" s="15" t="s">
        <v>4066</v>
      </c>
      <c r="I1267" s="33" t="s">
        <v>5030</v>
      </c>
      <c r="J1267" s="403" t="s">
        <v>5030</v>
      </c>
      <c r="K1267" s="33" t="s">
        <v>1580</v>
      </c>
      <c r="L1267" s="13" t="s">
        <v>1511</v>
      </c>
      <c r="M1267" s="13">
        <v>0</v>
      </c>
      <c r="N1267" s="14"/>
    </row>
    <row r="1268" ht="18.95" customHeight="1" spans="8:14">
      <c r="H1268" s="15" t="s">
        <v>5031</v>
      </c>
      <c r="I1268" s="33" t="s">
        <v>5032</v>
      </c>
      <c r="J1268" s="403" t="s">
        <v>5032</v>
      </c>
      <c r="K1268" s="33" t="s">
        <v>5033</v>
      </c>
      <c r="L1268" s="13" t="s">
        <v>1511</v>
      </c>
      <c r="M1268" s="13">
        <v>137</v>
      </c>
      <c r="N1268" s="14"/>
    </row>
    <row r="1269" ht="18.95" customHeight="1" spans="8:14">
      <c r="H1269" s="15" t="s">
        <v>5034</v>
      </c>
      <c r="I1269" s="33" t="s">
        <v>5035</v>
      </c>
      <c r="J1269" s="403" t="s">
        <v>5035</v>
      </c>
      <c r="K1269" s="33" t="s">
        <v>5036</v>
      </c>
      <c r="L1269" s="13" t="s">
        <v>1511</v>
      </c>
      <c r="M1269" s="13">
        <v>105</v>
      </c>
      <c r="N1269" s="14"/>
    </row>
    <row r="1270" ht="18.95" customHeight="1" spans="8:14">
      <c r="H1270" s="15" t="s">
        <v>4007</v>
      </c>
      <c r="I1270" s="33" t="s">
        <v>5037</v>
      </c>
      <c r="J1270" s="403" t="s">
        <v>5037</v>
      </c>
      <c r="K1270" s="33" t="s">
        <v>1526</v>
      </c>
      <c r="L1270" s="13" t="s">
        <v>1511</v>
      </c>
      <c r="M1270" s="13">
        <v>36</v>
      </c>
      <c r="N1270" s="14"/>
    </row>
    <row r="1271" ht="18.95" customHeight="1" spans="8:14">
      <c r="H1271" s="15" t="s">
        <v>4009</v>
      </c>
      <c r="I1271" s="33" t="s">
        <v>5038</v>
      </c>
      <c r="J1271" s="403" t="s">
        <v>5038</v>
      </c>
      <c r="K1271" s="33" t="s">
        <v>1532</v>
      </c>
      <c r="L1271" s="13" t="s">
        <v>1511</v>
      </c>
      <c r="M1271" s="13">
        <v>6</v>
      </c>
      <c r="N1271" s="14"/>
    </row>
    <row r="1272" ht="18.95" customHeight="1" spans="8:14">
      <c r="H1272" s="15" t="s">
        <v>4011</v>
      </c>
      <c r="I1272" s="33" t="s">
        <v>5039</v>
      </c>
      <c r="J1272" s="403" t="s">
        <v>5039</v>
      </c>
      <c r="K1272" s="33" t="s">
        <v>1538</v>
      </c>
      <c r="L1272" s="13" t="s">
        <v>1511</v>
      </c>
      <c r="M1272" s="13">
        <v>0</v>
      </c>
      <c r="N1272" s="14"/>
    </row>
    <row r="1273" ht="18.95" customHeight="1" spans="8:14">
      <c r="H1273" s="15" t="s">
        <v>5040</v>
      </c>
      <c r="I1273" s="33" t="s">
        <v>5041</v>
      </c>
      <c r="J1273" s="403" t="s">
        <v>5041</v>
      </c>
      <c r="K1273" s="33" t="s">
        <v>5042</v>
      </c>
      <c r="L1273" s="13" t="s">
        <v>1511</v>
      </c>
      <c r="M1273" s="13"/>
      <c r="N1273" s="14"/>
    </row>
    <row r="1274" ht="18.95" customHeight="1" spans="8:14">
      <c r="H1274" s="15" t="s">
        <v>5043</v>
      </c>
      <c r="I1274" s="33" t="s">
        <v>5044</v>
      </c>
      <c r="J1274" s="403" t="s">
        <v>5044</v>
      </c>
      <c r="K1274" s="33" t="s">
        <v>5045</v>
      </c>
      <c r="L1274" s="13" t="s">
        <v>1511</v>
      </c>
      <c r="M1274" s="13"/>
      <c r="N1274" s="14"/>
    </row>
    <row r="1275" ht="18.95" customHeight="1" spans="8:14">
      <c r="H1275" s="15" t="s">
        <v>5046</v>
      </c>
      <c r="I1275" s="33" t="s">
        <v>5047</v>
      </c>
      <c r="J1275" s="403" t="s">
        <v>5047</v>
      </c>
      <c r="K1275" s="33" t="s">
        <v>5048</v>
      </c>
      <c r="L1275" s="13" t="s">
        <v>1511</v>
      </c>
      <c r="M1275" s="13">
        <v>0</v>
      </c>
      <c r="N1275" s="14"/>
    </row>
    <row r="1276" ht="18.95" customHeight="1" spans="8:14">
      <c r="H1276" s="15" t="s">
        <v>5049</v>
      </c>
      <c r="I1276" s="33" t="s">
        <v>5050</v>
      </c>
      <c r="J1276" s="403" t="s">
        <v>5050</v>
      </c>
      <c r="K1276" s="33" t="s">
        <v>5051</v>
      </c>
      <c r="L1276" s="13" t="s">
        <v>1511</v>
      </c>
      <c r="M1276" s="13">
        <v>0</v>
      </c>
      <c r="N1276" s="14"/>
    </row>
    <row r="1277" ht="18.95" customHeight="1" spans="8:14">
      <c r="H1277" s="15" t="s">
        <v>5052</v>
      </c>
      <c r="I1277" s="33" t="s">
        <v>5053</v>
      </c>
      <c r="J1277" s="403" t="s">
        <v>5053</v>
      </c>
      <c r="K1277" s="33" t="s">
        <v>5054</v>
      </c>
      <c r="L1277" s="13" t="s">
        <v>1511</v>
      </c>
      <c r="M1277" s="13"/>
      <c r="N1277" s="14"/>
    </row>
    <row r="1278" ht="18.95" customHeight="1" spans="8:14">
      <c r="H1278" s="15" t="s">
        <v>5055</v>
      </c>
      <c r="I1278" s="33" t="s">
        <v>5056</v>
      </c>
      <c r="J1278" s="403" t="s">
        <v>5056</v>
      </c>
      <c r="K1278" s="33" t="s">
        <v>5057</v>
      </c>
      <c r="L1278" s="13" t="s">
        <v>1511</v>
      </c>
      <c r="M1278" s="13"/>
      <c r="N1278" s="14"/>
    </row>
    <row r="1279" ht="18.95" customHeight="1" spans="8:14">
      <c r="H1279" s="15" t="s">
        <v>5058</v>
      </c>
      <c r="I1279" s="33" t="s">
        <v>5059</v>
      </c>
      <c r="J1279" s="403" t="s">
        <v>5059</v>
      </c>
      <c r="K1279" s="33" t="s">
        <v>5060</v>
      </c>
      <c r="L1279" s="13" t="s">
        <v>1511</v>
      </c>
      <c r="M1279" s="13"/>
      <c r="N1279" s="14"/>
    </row>
    <row r="1280" ht="18.95" customHeight="1" spans="8:14">
      <c r="H1280" s="15" t="s">
        <v>5061</v>
      </c>
      <c r="I1280" s="403" t="s">
        <v>5062</v>
      </c>
      <c r="J1280" s="403" t="s">
        <v>5062</v>
      </c>
      <c r="K1280" s="33" t="s">
        <v>5063</v>
      </c>
      <c r="L1280" s="13" t="s">
        <v>1511</v>
      </c>
      <c r="M1280" s="13">
        <v>0</v>
      </c>
      <c r="N1280" s="14"/>
    </row>
    <row r="1281" ht="18.95" customHeight="1" spans="8:14">
      <c r="H1281" s="15" t="s">
        <v>5064</v>
      </c>
      <c r="I1281" s="403" t="s">
        <v>5065</v>
      </c>
      <c r="J1281" s="403" t="s">
        <v>5065</v>
      </c>
      <c r="K1281" s="33" t="s">
        <v>5066</v>
      </c>
      <c r="L1281" s="13" t="s">
        <v>1511</v>
      </c>
      <c r="M1281" s="13">
        <v>0</v>
      </c>
      <c r="N1281" s="14"/>
    </row>
    <row r="1282" ht="18.95" customHeight="1" spans="8:14">
      <c r="H1282" s="15" t="s">
        <v>5067</v>
      </c>
      <c r="I1282" s="403" t="s">
        <v>5068</v>
      </c>
      <c r="J1282" s="403" t="s">
        <v>5068</v>
      </c>
      <c r="K1282" s="33" t="s">
        <v>5069</v>
      </c>
      <c r="L1282" s="13" t="s">
        <v>1511</v>
      </c>
      <c r="M1282" s="13">
        <v>119</v>
      </c>
      <c r="N1282" s="14"/>
    </row>
    <row r="1283" ht="18.95" customHeight="1" spans="8:14">
      <c r="H1283" s="15" t="s">
        <v>4007</v>
      </c>
      <c r="I1283" s="403" t="s">
        <v>5070</v>
      </c>
      <c r="J1283" s="403" t="s">
        <v>5070</v>
      </c>
      <c r="K1283" s="33" t="s">
        <v>1526</v>
      </c>
      <c r="L1283" s="13" t="s">
        <v>1511</v>
      </c>
      <c r="M1283" s="13">
        <v>0</v>
      </c>
      <c r="N1283" s="14"/>
    </row>
    <row r="1284" ht="18.95" customHeight="1" spans="8:14">
      <c r="H1284" s="15" t="s">
        <v>4009</v>
      </c>
      <c r="I1284" s="403" t="s">
        <v>5071</v>
      </c>
      <c r="J1284" s="403" t="s">
        <v>5071</v>
      </c>
      <c r="K1284" s="33" t="s">
        <v>1532</v>
      </c>
      <c r="L1284" s="13" t="s">
        <v>1511</v>
      </c>
      <c r="M1284" s="13">
        <v>0</v>
      </c>
      <c r="N1284" s="14"/>
    </row>
    <row r="1285" ht="18.95" customHeight="1" spans="8:14">
      <c r="H1285" s="15" t="s">
        <v>4011</v>
      </c>
      <c r="I1285" s="403" t="s">
        <v>5072</v>
      </c>
      <c r="J1285" s="403" t="s">
        <v>5072</v>
      </c>
      <c r="K1285" s="33" t="s">
        <v>1538</v>
      </c>
      <c r="L1285" s="13" t="s">
        <v>1511</v>
      </c>
      <c r="M1285" s="13">
        <v>0</v>
      </c>
      <c r="N1285" s="14"/>
    </row>
    <row r="1286" ht="18.95" customHeight="1" spans="8:14">
      <c r="H1286" s="15" t="s">
        <v>5073</v>
      </c>
      <c r="I1286" s="403" t="s">
        <v>5074</v>
      </c>
      <c r="J1286" s="403" t="s">
        <v>5074</v>
      </c>
      <c r="K1286" s="33" t="s">
        <v>5075</v>
      </c>
      <c r="L1286" s="13" t="s">
        <v>1511</v>
      </c>
      <c r="M1286" s="13">
        <v>0</v>
      </c>
      <c r="N1286" s="14"/>
    </row>
    <row r="1287" ht="18.95" customHeight="1" spans="8:14">
      <c r="H1287" s="15" t="s">
        <v>5076</v>
      </c>
      <c r="I1287" s="403" t="s">
        <v>5077</v>
      </c>
      <c r="J1287" s="403" t="s">
        <v>5077</v>
      </c>
      <c r="K1287" s="33" t="s">
        <v>5078</v>
      </c>
      <c r="L1287" s="13" t="s">
        <v>1511</v>
      </c>
      <c r="M1287" s="13">
        <v>0</v>
      </c>
      <c r="N1287" s="14"/>
    </row>
    <row r="1288" ht="18.95" customHeight="1" spans="8:14">
      <c r="H1288" s="15" t="s">
        <v>5079</v>
      </c>
      <c r="I1288" s="403" t="s">
        <v>5080</v>
      </c>
      <c r="J1288" s="403" t="s">
        <v>5080</v>
      </c>
      <c r="K1288" s="33" t="s">
        <v>5081</v>
      </c>
      <c r="L1288" s="13" t="s">
        <v>1511</v>
      </c>
      <c r="M1288" s="13">
        <v>0</v>
      </c>
      <c r="N1288" s="14"/>
    </row>
    <row r="1289" ht="18.95" customHeight="1" spans="8:14">
      <c r="H1289" s="15" t="s">
        <v>5082</v>
      </c>
      <c r="I1289" s="403" t="s">
        <v>5083</v>
      </c>
      <c r="J1289" s="403" t="s">
        <v>5083</v>
      </c>
      <c r="K1289" s="33" t="s">
        <v>5084</v>
      </c>
      <c r="L1289" s="13" t="s">
        <v>1511</v>
      </c>
      <c r="M1289" s="13">
        <v>0</v>
      </c>
      <c r="N1289" s="56"/>
    </row>
    <row r="1290" ht="18.95" customHeight="1" spans="8:14">
      <c r="H1290" s="15" t="s">
        <v>5085</v>
      </c>
      <c r="I1290" s="33" t="s">
        <v>5086</v>
      </c>
      <c r="J1290" s="403" t="s">
        <v>5086</v>
      </c>
      <c r="K1290" s="33" t="s">
        <v>5087</v>
      </c>
      <c r="L1290" s="13" t="s">
        <v>1511</v>
      </c>
      <c r="M1290" s="13">
        <v>0</v>
      </c>
      <c r="N1290" s="16"/>
    </row>
    <row r="1291" ht="18.95" customHeight="1" spans="8:14">
      <c r="H1291" s="15" t="s">
        <v>5088</v>
      </c>
      <c r="I1291" s="33" t="s">
        <v>5089</v>
      </c>
      <c r="J1291" s="403" t="s">
        <v>5089</v>
      </c>
      <c r="K1291" s="33" t="s">
        <v>5090</v>
      </c>
      <c r="L1291" s="13" t="s">
        <v>1511</v>
      </c>
      <c r="M1291" s="13">
        <v>119</v>
      </c>
      <c r="N1291" s="16"/>
    </row>
    <row r="1292" ht="18.95" customHeight="1" spans="8:14">
      <c r="H1292" s="15" t="s">
        <v>5091</v>
      </c>
      <c r="I1292" s="33" t="s">
        <v>5092</v>
      </c>
      <c r="J1292" s="403" t="s">
        <v>5092</v>
      </c>
      <c r="K1292" s="33" t="s">
        <v>5093</v>
      </c>
      <c r="L1292" s="13" t="s">
        <v>1511</v>
      </c>
      <c r="M1292" s="13">
        <v>0</v>
      </c>
      <c r="N1292" s="16"/>
    </row>
    <row r="1293" ht="18.95" customHeight="1" spans="8:14">
      <c r="H1293" s="15" t="s">
        <v>5094</v>
      </c>
      <c r="I1293" s="33" t="s">
        <v>5095</v>
      </c>
      <c r="J1293" s="403" t="s">
        <v>5095</v>
      </c>
      <c r="K1293" s="33" t="s">
        <v>5096</v>
      </c>
      <c r="L1293" s="13" t="s">
        <v>1511</v>
      </c>
      <c r="M1293" s="13">
        <v>0</v>
      </c>
      <c r="N1293" s="16"/>
    </row>
    <row r="1294" ht="18.95" customHeight="1" spans="8:14">
      <c r="H1294" s="15" t="s">
        <v>5097</v>
      </c>
      <c r="I1294" s="33" t="s">
        <v>5098</v>
      </c>
      <c r="J1294" s="403" t="s">
        <v>5098</v>
      </c>
      <c r="K1294" s="33" t="s">
        <v>5099</v>
      </c>
      <c r="L1294" s="13" t="s">
        <v>1511</v>
      </c>
      <c r="M1294" s="13">
        <v>0</v>
      </c>
      <c r="N1294" s="16"/>
    </row>
    <row r="1295" ht="18.95" customHeight="1" spans="8:14">
      <c r="H1295" s="15" t="s">
        <v>5100</v>
      </c>
      <c r="I1295" s="33" t="s">
        <v>5101</v>
      </c>
      <c r="J1295" s="403" t="s">
        <v>5101</v>
      </c>
      <c r="K1295" s="33" t="s">
        <v>5102</v>
      </c>
      <c r="L1295" s="13" t="s">
        <v>1511</v>
      </c>
      <c r="M1295" s="13">
        <v>0</v>
      </c>
      <c r="N1295" s="16"/>
    </row>
    <row r="1296" ht="18.95" customHeight="1" spans="8:14">
      <c r="H1296" s="15" t="s">
        <v>5103</v>
      </c>
      <c r="I1296" s="33" t="s">
        <v>5104</v>
      </c>
      <c r="J1296" s="403" t="s">
        <v>5104</v>
      </c>
      <c r="K1296" s="33" t="s">
        <v>5105</v>
      </c>
      <c r="L1296" s="13" t="s">
        <v>1511</v>
      </c>
      <c r="M1296" s="13">
        <v>0</v>
      </c>
      <c r="N1296" s="16"/>
    </row>
    <row r="1297" ht="18.95" customHeight="1" spans="8:14">
      <c r="H1297" s="15" t="s">
        <v>5106</v>
      </c>
      <c r="I1297" s="33" t="s">
        <v>5107</v>
      </c>
      <c r="J1297" s="403" t="s">
        <v>5107</v>
      </c>
      <c r="K1297" s="33" t="s">
        <v>5108</v>
      </c>
      <c r="L1297" s="13" t="s">
        <v>1511</v>
      </c>
      <c r="M1297" s="13">
        <v>0</v>
      </c>
      <c r="N1297" s="16"/>
    </row>
    <row r="1298" ht="18.95" customHeight="1" spans="8:14">
      <c r="H1298" s="15" t="s">
        <v>5109</v>
      </c>
      <c r="I1298" s="33" t="s">
        <v>5110</v>
      </c>
      <c r="J1298" s="403" t="s">
        <v>5110</v>
      </c>
      <c r="K1298" s="33" t="s">
        <v>5111</v>
      </c>
      <c r="L1298" s="13" t="s">
        <v>1511</v>
      </c>
      <c r="M1298" s="13">
        <v>0</v>
      </c>
      <c r="N1298" s="16"/>
    </row>
    <row r="1299" ht="18.95" customHeight="1" spans="8:14">
      <c r="H1299" s="15" t="s">
        <v>5112</v>
      </c>
      <c r="I1299" s="33" t="s">
        <v>5113</v>
      </c>
      <c r="J1299" s="403" t="s">
        <v>5113</v>
      </c>
      <c r="K1299" s="33" t="s">
        <v>561</v>
      </c>
      <c r="L1299" s="13" t="s">
        <v>1511</v>
      </c>
      <c r="M1299" s="13">
        <v>10764</v>
      </c>
      <c r="N1299" s="16"/>
    </row>
    <row r="1300" ht="18.95" customHeight="1" spans="8:14">
      <c r="H1300" s="15" t="s">
        <v>5114</v>
      </c>
      <c r="I1300" s="33" t="s">
        <v>5115</v>
      </c>
      <c r="J1300" s="403" t="s">
        <v>5115</v>
      </c>
      <c r="K1300" s="33" t="s">
        <v>5116</v>
      </c>
      <c r="L1300" s="13" t="s">
        <v>1511</v>
      </c>
      <c r="M1300" s="13">
        <v>7981</v>
      </c>
      <c r="N1300" s="16"/>
    </row>
    <row r="1301" ht="18.95" customHeight="1" spans="8:14">
      <c r="H1301" s="15" t="s">
        <v>5117</v>
      </c>
      <c r="I1301" s="33" t="s">
        <v>5118</v>
      </c>
      <c r="J1301" s="403" t="s">
        <v>5118</v>
      </c>
      <c r="K1301" s="33" t="s">
        <v>5119</v>
      </c>
      <c r="L1301" s="13" t="s">
        <v>1511</v>
      </c>
      <c r="M1301" s="13">
        <v>250</v>
      </c>
      <c r="N1301" s="16"/>
    </row>
    <row r="1302" ht="18.95" customHeight="1" spans="8:14">
      <c r="H1302" s="15" t="s">
        <v>5120</v>
      </c>
      <c r="I1302" s="33" t="s">
        <v>5121</v>
      </c>
      <c r="J1302" s="403" t="s">
        <v>5121</v>
      </c>
      <c r="K1302" s="33" t="s">
        <v>5122</v>
      </c>
      <c r="L1302" s="13" t="s">
        <v>1511</v>
      </c>
      <c r="M1302" s="13">
        <v>0</v>
      </c>
      <c r="N1302" s="16"/>
    </row>
    <row r="1303" ht="18.95" customHeight="1" spans="8:14">
      <c r="H1303" s="15" t="s">
        <v>5123</v>
      </c>
      <c r="I1303" s="33" t="s">
        <v>5124</v>
      </c>
      <c r="J1303" s="403" t="s">
        <v>5124</v>
      </c>
      <c r="K1303" s="33" t="s">
        <v>5125</v>
      </c>
      <c r="L1303" s="13" t="s">
        <v>1511</v>
      </c>
      <c r="M1303" s="13">
        <v>332</v>
      </c>
      <c r="N1303" s="16"/>
    </row>
    <row r="1304" ht="18.95" customHeight="1" spans="8:14">
      <c r="H1304" s="15" t="s">
        <v>5126</v>
      </c>
      <c r="I1304" s="33" t="s">
        <v>5127</v>
      </c>
      <c r="J1304" s="403" t="s">
        <v>5127</v>
      </c>
      <c r="K1304" s="33" t="s">
        <v>5128</v>
      </c>
      <c r="L1304" s="13" t="s">
        <v>1511</v>
      </c>
      <c r="M1304" s="13">
        <v>0</v>
      </c>
      <c r="N1304" s="16"/>
    </row>
    <row r="1305" ht="18.95" customHeight="1" spans="8:14">
      <c r="H1305" s="15" t="s">
        <v>5129</v>
      </c>
      <c r="I1305" s="33" t="s">
        <v>5130</v>
      </c>
      <c r="J1305" s="403" t="s">
        <v>5130</v>
      </c>
      <c r="K1305" s="33" t="s">
        <v>5131</v>
      </c>
      <c r="L1305" s="13" t="s">
        <v>1511</v>
      </c>
      <c r="M1305" s="13">
        <v>1764</v>
      </c>
      <c r="N1305" s="16"/>
    </row>
    <row r="1306" ht="18.95" customHeight="1" spans="8:14">
      <c r="H1306" s="15" t="s">
        <v>5132</v>
      </c>
      <c r="I1306" s="33" t="s">
        <v>5133</v>
      </c>
      <c r="J1306" s="403" t="s">
        <v>5133</v>
      </c>
      <c r="K1306" s="33" t="s">
        <v>5134</v>
      </c>
      <c r="L1306" s="13" t="s">
        <v>1511</v>
      </c>
      <c r="M1306" s="13">
        <v>2197</v>
      </c>
      <c r="N1306" s="16"/>
    </row>
    <row r="1307" ht="18.95" customHeight="1" spans="8:14">
      <c r="H1307" s="15" t="s">
        <v>5135</v>
      </c>
      <c r="I1307" s="33" t="s">
        <v>5136</v>
      </c>
      <c r="J1307" s="403" t="s">
        <v>5136</v>
      </c>
      <c r="K1307" s="33" t="s">
        <v>5137</v>
      </c>
      <c r="L1307" s="13" t="s">
        <v>1511</v>
      </c>
      <c r="M1307" s="13">
        <v>0</v>
      </c>
      <c r="N1307" s="16"/>
    </row>
    <row r="1308" ht="18.95" customHeight="1" spans="8:14">
      <c r="H1308" s="15" t="s">
        <v>5138</v>
      </c>
      <c r="I1308" s="33" t="s">
        <v>5139</v>
      </c>
      <c r="J1308" s="403" t="s">
        <v>5139</v>
      </c>
      <c r="K1308" s="33" t="s">
        <v>5140</v>
      </c>
      <c r="L1308" s="13" t="s">
        <v>1511</v>
      </c>
      <c r="M1308" s="13">
        <v>3438</v>
      </c>
      <c r="N1308" s="16"/>
    </row>
    <row r="1309" ht="18.95" customHeight="1" spans="8:14">
      <c r="H1309" s="15" t="s">
        <v>5141</v>
      </c>
      <c r="I1309" s="33" t="s">
        <v>5142</v>
      </c>
      <c r="J1309" s="403" t="s">
        <v>5142</v>
      </c>
      <c r="K1309" s="33" t="s">
        <v>5143</v>
      </c>
      <c r="L1309" s="13" t="s">
        <v>1511</v>
      </c>
      <c r="M1309" s="13">
        <v>2783</v>
      </c>
      <c r="N1309" s="16"/>
    </row>
    <row r="1310" ht="18.95" customHeight="1" spans="8:14">
      <c r="H1310" s="15" t="s">
        <v>5144</v>
      </c>
      <c r="I1310" s="33" t="s">
        <v>5145</v>
      </c>
      <c r="J1310" s="403" t="s">
        <v>5145</v>
      </c>
      <c r="K1310" s="33" t="s">
        <v>5146</v>
      </c>
      <c r="L1310" s="13" t="s">
        <v>1511</v>
      </c>
      <c r="M1310" s="13">
        <v>2781</v>
      </c>
      <c r="N1310" s="16"/>
    </row>
    <row r="1311" ht="18.95" customHeight="1" spans="8:14">
      <c r="H1311" s="15" t="s">
        <v>5147</v>
      </c>
      <c r="I1311" s="33" t="s">
        <v>5148</v>
      </c>
      <c r="J1311" s="403" t="s">
        <v>5148</v>
      </c>
      <c r="K1311" s="33" t="s">
        <v>5149</v>
      </c>
      <c r="L1311" s="13" t="s">
        <v>1511</v>
      </c>
      <c r="M1311" s="13">
        <v>0</v>
      </c>
      <c r="N1311" s="16"/>
    </row>
    <row r="1312" ht="18.95" customHeight="1" spans="8:14">
      <c r="H1312" s="15" t="s">
        <v>5150</v>
      </c>
      <c r="I1312" s="33" t="s">
        <v>5151</v>
      </c>
      <c r="J1312" s="403" t="s">
        <v>5151</v>
      </c>
      <c r="K1312" s="33" t="s">
        <v>5152</v>
      </c>
      <c r="L1312" s="13" t="s">
        <v>1511</v>
      </c>
      <c r="M1312" s="13">
        <v>2</v>
      </c>
      <c r="N1312" s="16"/>
    </row>
    <row r="1313" ht="18.95" customHeight="1" spans="8:14">
      <c r="H1313" s="15" t="s">
        <v>5153</v>
      </c>
      <c r="I1313" s="33" t="s">
        <v>5154</v>
      </c>
      <c r="J1313" s="403" t="s">
        <v>5154</v>
      </c>
      <c r="K1313" s="33" t="s">
        <v>5155</v>
      </c>
      <c r="L1313" s="13" t="s">
        <v>1511</v>
      </c>
      <c r="M1313" s="13">
        <v>0</v>
      </c>
      <c r="N1313" s="16"/>
    </row>
    <row r="1314" ht="18.95" customHeight="1" spans="8:14">
      <c r="H1314" s="15" t="s">
        <v>5156</v>
      </c>
      <c r="I1314" s="33" t="s">
        <v>5157</v>
      </c>
      <c r="J1314" s="403" t="s">
        <v>5157</v>
      </c>
      <c r="K1314" s="33" t="s">
        <v>5158</v>
      </c>
      <c r="L1314" s="13" t="s">
        <v>1511</v>
      </c>
      <c r="M1314" s="13">
        <v>0</v>
      </c>
      <c r="N1314" s="16"/>
    </row>
    <row r="1315" ht="18.95" customHeight="1" spans="8:14">
      <c r="H1315" s="15" t="s">
        <v>5159</v>
      </c>
      <c r="I1315" s="33" t="s">
        <v>5160</v>
      </c>
      <c r="J1315" s="403" t="s">
        <v>5160</v>
      </c>
      <c r="K1315" s="33" t="s">
        <v>5161</v>
      </c>
      <c r="L1315" s="13" t="s">
        <v>1511</v>
      </c>
      <c r="M1315" s="13">
        <v>0</v>
      </c>
      <c r="N1315" s="16"/>
    </row>
    <row r="1316" ht="18.95" customHeight="1" spans="8:14">
      <c r="H1316" s="15" t="s">
        <v>5162</v>
      </c>
      <c r="I1316" s="33" t="s">
        <v>5163</v>
      </c>
      <c r="J1316" s="403" t="s">
        <v>5163</v>
      </c>
      <c r="K1316" s="33" t="s">
        <v>1877</v>
      </c>
      <c r="L1316" s="13" t="s">
        <v>1511</v>
      </c>
      <c r="M1316" s="13">
        <v>354</v>
      </c>
      <c r="N1316" s="16"/>
    </row>
    <row r="1317" ht="18.95" customHeight="1" spans="8:14">
      <c r="H1317" s="15" t="s">
        <v>5164</v>
      </c>
      <c r="I1317" s="33" t="s">
        <v>5165</v>
      </c>
      <c r="J1317" s="403" t="s">
        <v>5165</v>
      </c>
      <c r="K1317" s="33" t="s">
        <v>5166</v>
      </c>
      <c r="L1317" s="13" t="s">
        <v>1511</v>
      </c>
      <c r="M1317" s="13">
        <v>281</v>
      </c>
      <c r="N1317" s="16"/>
    </row>
    <row r="1318" ht="18.95" customHeight="1" spans="8:14">
      <c r="H1318" s="15" t="s">
        <v>4007</v>
      </c>
      <c r="I1318" s="33" t="s">
        <v>5167</v>
      </c>
      <c r="J1318" s="403" t="s">
        <v>5167</v>
      </c>
      <c r="K1318" s="33" t="s">
        <v>1526</v>
      </c>
      <c r="L1318" s="13" t="s">
        <v>1511</v>
      </c>
      <c r="M1318" s="13">
        <v>51</v>
      </c>
      <c r="N1318" s="16"/>
    </row>
    <row r="1319" ht="18.95" customHeight="1" spans="8:14">
      <c r="H1319" s="15" t="s">
        <v>4009</v>
      </c>
      <c r="I1319" s="33" t="s">
        <v>5168</v>
      </c>
      <c r="J1319" s="403" t="s">
        <v>5168</v>
      </c>
      <c r="K1319" s="33" t="s">
        <v>1532</v>
      </c>
      <c r="L1319" s="13" t="s">
        <v>1511</v>
      </c>
      <c r="M1319" s="13">
        <v>11</v>
      </c>
      <c r="N1319" s="16"/>
    </row>
    <row r="1320" ht="18.95" customHeight="1" spans="8:14">
      <c r="H1320" s="15" t="s">
        <v>4011</v>
      </c>
      <c r="I1320" s="33" t="s">
        <v>5169</v>
      </c>
      <c r="J1320" s="403" t="s">
        <v>5169</v>
      </c>
      <c r="K1320" s="33" t="s">
        <v>1538</v>
      </c>
      <c r="L1320" s="13" t="s">
        <v>1511</v>
      </c>
      <c r="M1320" s="13">
        <v>0</v>
      </c>
      <c r="N1320" s="16"/>
    </row>
    <row r="1321" ht="18.95" customHeight="1" spans="8:14">
      <c r="H1321" s="15" t="s">
        <v>5170</v>
      </c>
      <c r="I1321" s="33" t="s">
        <v>5171</v>
      </c>
      <c r="J1321" s="403" t="s">
        <v>5171</v>
      </c>
      <c r="K1321" s="33" t="s">
        <v>5172</v>
      </c>
      <c r="L1321" s="13" t="s">
        <v>1511</v>
      </c>
      <c r="M1321" s="13">
        <v>0</v>
      </c>
      <c r="N1321" s="16"/>
    </row>
    <row r="1322" ht="18.95" customHeight="1" spans="8:14">
      <c r="H1322" s="15" t="s">
        <v>5173</v>
      </c>
      <c r="I1322" s="33" t="s">
        <v>5174</v>
      </c>
      <c r="J1322" s="403" t="s">
        <v>5174</v>
      </c>
      <c r="K1322" s="33" t="s">
        <v>5175</v>
      </c>
      <c r="L1322" s="13" t="s">
        <v>1511</v>
      </c>
      <c r="M1322" s="13">
        <v>0</v>
      </c>
      <c r="N1322" s="16"/>
    </row>
    <row r="1323" ht="18.95" customHeight="1" spans="8:14">
      <c r="H1323" s="15" t="s">
        <v>5176</v>
      </c>
      <c r="I1323" s="33" t="s">
        <v>5177</v>
      </c>
      <c r="J1323" s="403" t="s">
        <v>5177</v>
      </c>
      <c r="K1323" s="33" t="s">
        <v>5178</v>
      </c>
      <c r="L1323" s="13" t="s">
        <v>1511</v>
      </c>
      <c r="M1323" s="13">
        <v>29</v>
      </c>
      <c r="N1323" s="16"/>
    </row>
    <row r="1324" ht="18.95" customHeight="1" spans="8:14">
      <c r="H1324" s="15" t="s">
        <v>5179</v>
      </c>
      <c r="I1324" s="33" t="s">
        <v>5180</v>
      </c>
      <c r="J1324" s="403" t="s">
        <v>5180</v>
      </c>
      <c r="K1324" s="33" t="s">
        <v>5181</v>
      </c>
      <c r="L1324" s="13" t="s">
        <v>1511</v>
      </c>
      <c r="M1324" s="13">
        <v>0</v>
      </c>
      <c r="N1324" s="16"/>
    </row>
    <row r="1325" ht="18.95" customHeight="1" spans="8:14">
      <c r="H1325" s="15" t="s">
        <v>5182</v>
      </c>
      <c r="I1325" s="33" t="s">
        <v>5183</v>
      </c>
      <c r="J1325" s="403" t="s">
        <v>5183</v>
      </c>
      <c r="K1325" s="33" t="s">
        <v>5184</v>
      </c>
      <c r="L1325" s="13" t="s">
        <v>1511</v>
      </c>
      <c r="M1325" s="13">
        <v>0</v>
      </c>
      <c r="N1325" s="16"/>
    </row>
    <row r="1326" ht="18.95" customHeight="1" spans="8:14">
      <c r="H1326" s="15" t="s">
        <v>5185</v>
      </c>
      <c r="I1326" s="33" t="s">
        <v>5186</v>
      </c>
      <c r="J1326" s="403" t="s">
        <v>5186</v>
      </c>
      <c r="K1326" s="33" t="s">
        <v>5187</v>
      </c>
      <c r="L1326" s="13" t="s">
        <v>1511</v>
      </c>
      <c r="M1326" s="13">
        <v>0</v>
      </c>
      <c r="N1326" s="16"/>
    </row>
    <row r="1327" ht="18.95" customHeight="1" spans="8:14">
      <c r="H1327" s="15" t="s">
        <v>5188</v>
      </c>
      <c r="I1327" s="33" t="s">
        <v>5189</v>
      </c>
      <c r="J1327" s="403" t="s">
        <v>5189</v>
      </c>
      <c r="K1327" s="33" t="s">
        <v>5190</v>
      </c>
      <c r="L1327" s="13" t="s">
        <v>1511</v>
      </c>
      <c r="M1327" s="13">
        <v>0</v>
      </c>
      <c r="N1327" s="16"/>
    </row>
    <row r="1328" ht="18.95" customHeight="1" spans="8:14">
      <c r="H1328" s="15" t="s">
        <v>5191</v>
      </c>
      <c r="I1328" s="33" t="s">
        <v>5192</v>
      </c>
      <c r="J1328" s="403" t="s">
        <v>5192</v>
      </c>
      <c r="K1328" s="33" t="s">
        <v>5193</v>
      </c>
      <c r="L1328" s="13" t="s">
        <v>1511</v>
      </c>
      <c r="M1328" s="13">
        <v>190</v>
      </c>
      <c r="N1328" s="16"/>
    </row>
    <row r="1329" ht="18.95" customHeight="1" spans="8:14">
      <c r="H1329" s="15" t="s">
        <v>5194</v>
      </c>
      <c r="I1329" s="33" t="s">
        <v>5195</v>
      </c>
      <c r="J1329" s="403" t="s">
        <v>5195</v>
      </c>
      <c r="K1329" s="33" t="s">
        <v>5196</v>
      </c>
      <c r="L1329" s="13" t="s">
        <v>1511</v>
      </c>
      <c r="M1329" s="13">
        <v>0</v>
      </c>
      <c r="N1329" s="16"/>
    </row>
    <row r="1330" ht="18.95" customHeight="1" spans="8:14">
      <c r="H1330" s="15" t="s">
        <v>4066</v>
      </c>
      <c r="I1330" s="33" t="s">
        <v>5197</v>
      </c>
      <c r="J1330" s="403" t="s">
        <v>5197</v>
      </c>
      <c r="K1330" s="33" t="s">
        <v>1580</v>
      </c>
      <c r="L1330" s="13" t="s">
        <v>1511</v>
      </c>
      <c r="M1330" s="13">
        <v>0</v>
      </c>
      <c r="N1330" s="16"/>
    </row>
    <row r="1331" ht="18.95" customHeight="1" spans="8:14">
      <c r="H1331" s="15" t="s">
        <v>5198</v>
      </c>
      <c r="I1331" s="33" t="s">
        <v>5199</v>
      </c>
      <c r="J1331" s="403" t="s">
        <v>5199</v>
      </c>
      <c r="K1331" s="33" t="s">
        <v>5200</v>
      </c>
      <c r="L1331" s="13" t="s">
        <v>1511</v>
      </c>
      <c r="M1331" s="13">
        <v>0</v>
      </c>
      <c r="N1331" s="16"/>
    </row>
    <row r="1332" ht="18.95" customHeight="1" spans="8:14">
      <c r="H1332" s="15" t="s">
        <v>5201</v>
      </c>
      <c r="I1332" s="33" t="s">
        <v>5202</v>
      </c>
      <c r="J1332" s="403" t="s">
        <v>5202</v>
      </c>
      <c r="K1332" s="33" t="s">
        <v>5203</v>
      </c>
      <c r="L1332" s="13" t="s">
        <v>1511</v>
      </c>
      <c r="M1332" s="13">
        <v>0</v>
      </c>
      <c r="N1332" s="16"/>
    </row>
    <row r="1333" ht="18.95" customHeight="1" spans="8:14">
      <c r="H1333" s="15" t="s">
        <v>4007</v>
      </c>
      <c r="I1333" s="33" t="s">
        <v>5204</v>
      </c>
      <c r="J1333" s="403" t="s">
        <v>5204</v>
      </c>
      <c r="K1333" s="33" t="s">
        <v>1526</v>
      </c>
      <c r="L1333" s="13" t="s">
        <v>1511</v>
      </c>
      <c r="M1333" s="13">
        <v>0</v>
      </c>
      <c r="N1333" s="16"/>
    </row>
    <row r="1334" ht="18.95" customHeight="1" spans="8:14">
      <c r="H1334" s="15" t="s">
        <v>4009</v>
      </c>
      <c r="I1334" s="33" t="s">
        <v>5205</v>
      </c>
      <c r="J1334" s="403" t="s">
        <v>5205</v>
      </c>
      <c r="K1334" s="33" t="s">
        <v>1532</v>
      </c>
      <c r="L1334" s="13" t="s">
        <v>1511</v>
      </c>
      <c r="M1334" s="13">
        <v>0</v>
      </c>
      <c r="N1334" s="16"/>
    </row>
    <row r="1335" ht="18.95" customHeight="1" spans="8:14">
      <c r="H1335" s="15" t="s">
        <v>4011</v>
      </c>
      <c r="I1335" s="33" t="s">
        <v>5206</v>
      </c>
      <c r="J1335" s="403" t="s">
        <v>5206</v>
      </c>
      <c r="K1335" s="33" t="s">
        <v>1538</v>
      </c>
      <c r="L1335" s="13" t="s">
        <v>1511</v>
      </c>
      <c r="M1335" s="13">
        <v>0</v>
      </c>
      <c r="N1335" s="16"/>
    </row>
    <row r="1336" ht="18.95" customHeight="1" spans="8:14">
      <c r="H1336" s="15" t="s">
        <v>5207</v>
      </c>
      <c r="I1336" s="33" t="s">
        <v>5208</v>
      </c>
      <c r="J1336" s="403" t="s">
        <v>5208</v>
      </c>
      <c r="K1336" s="33" t="s">
        <v>5209</v>
      </c>
      <c r="L1336" s="13" t="s">
        <v>1511</v>
      </c>
      <c r="M1336" s="13">
        <v>0</v>
      </c>
      <c r="N1336" s="16"/>
    </row>
    <row r="1337" ht="18.95" customHeight="1" spans="8:14">
      <c r="H1337" s="15" t="s">
        <v>5210</v>
      </c>
      <c r="I1337" s="33" t="s">
        <v>5211</v>
      </c>
      <c r="J1337" s="403" t="s">
        <v>5211</v>
      </c>
      <c r="K1337" s="33" t="s">
        <v>5212</v>
      </c>
      <c r="L1337" s="13" t="s">
        <v>1511</v>
      </c>
      <c r="M1337" s="13">
        <v>0</v>
      </c>
      <c r="N1337" s="16"/>
    </row>
    <row r="1338" ht="18.95" customHeight="1" spans="8:14">
      <c r="H1338" s="15" t="s">
        <v>5213</v>
      </c>
      <c r="I1338" s="33" t="s">
        <v>5214</v>
      </c>
      <c r="J1338" s="403" t="s">
        <v>5214</v>
      </c>
      <c r="K1338" s="33" t="s">
        <v>5215</v>
      </c>
      <c r="L1338" s="13" t="s">
        <v>1511</v>
      </c>
      <c r="M1338" s="13">
        <v>0</v>
      </c>
      <c r="N1338" s="16"/>
    </row>
    <row r="1339" ht="18.95" customHeight="1" spans="8:14">
      <c r="H1339" s="15" t="s">
        <v>5216</v>
      </c>
      <c r="I1339" s="33" t="s">
        <v>5217</v>
      </c>
      <c r="J1339" s="403" t="s">
        <v>5217</v>
      </c>
      <c r="K1339" s="33" t="s">
        <v>5218</v>
      </c>
      <c r="L1339" s="13" t="s">
        <v>1511</v>
      </c>
      <c r="M1339" s="13">
        <v>0</v>
      </c>
      <c r="N1339" s="16"/>
    </row>
    <row r="1340" ht="18.95" customHeight="1" spans="8:14">
      <c r="H1340" s="15" t="s">
        <v>5219</v>
      </c>
      <c r="I1340" s="33" t="s">
        <v>5220</v>
      </c>
      <c r="J1340" s="403" t="s">
        <v>5220</v>
      </c>
      <c r="K1340" s="33" t="s">
        <v>5221</v>
      </c>
      <c r="L1340" s="13" t="s">
        <v>1511</v>
      </c>
      <c r="M1340" s="13">
        <v>0</v>
      </c>
      <c r="N1340" s="16"/>
    </row>
    <row r="1341" ht="18.95" customHeight="1" spans="8:14">
      <c r="H1341" s="15" t="s">
        <v>5222</v>
      </c>
      <c r="I1341" s="33" t="s">
        <v>5223</v>
      </c>
      <c r="J1341" s="403" t="s">
        <v>5223</v>
      </c>
      <c r="K1341" s="33" t="s">
        <v>5224</v>
      </c>
      <c r="L1341" s="13" t="s">
        <v>1511</v>
      </c>
      <c r="M1341" s="13">
        <v>0</v>
      </c>
      <c r="N1341" s="16"/>
    </row>
    <row r="1342" ht="18.95" customHeight="1" spans="8:14">
      <c r="H1342" s="15" t="s">
        <v>5225</v>
      </c>
      <c r="I1342" s="33" t="s">
        <v>5226</v>
      </c>
      <c r="J1342" s="403" t="s">
        <v>5226</v>
      </c>
      <c r="K1342" s="33" t="s">
        <v>5227</v>
      </c>
      <c r="L1342" s="13" t="s">
        <v>1511</v>
      </c>
      <c r="M1342" s="13">
        <v>0</v>
      </c>
      <c r="N1342" s="16"/>
    </row>
    <row r="1343" ht="18.95" customHeight="1" spans="8:14">
      <c r="H1343" s="15" t="s">
        <v>5228</v>
      </c>
      <c r="I1343" s="33" t="s">
        <v>5229</v>
      </c>
      <c r="J1343" s="403" t="s">
        <v>5229</v>
      </c>
      <c r="K1343" s="33" t="s">
        <v>5230</v>
      </c>
      <c r="L1343" s="13" t="s">
        <v>1511</v>
      </c>
      <c r="M1343" s="13">
        <v>0</v>
      </c>
      <c r="N1343" s="16"/>
    </row>
    <row r="1344" ht="18.95" customHeight="1" spans="8:14">
      <c r="H1344" s="15" t="s">
        <v>4066</v>
      </c>
      <c r="I1344" s="33" t="s">
        <v>5231</v>
      </c>
      <c r="J1344" s="403" t="s">
        <v>5231</v>
      </c>
      <c r="K1344" s="33" t="s">
        <v>1580</v>
      </c>
      <c r="L1344" s="13" t="s">
        <v>1511</v>
      </c>
      <c r="M1344" s="13">
        <v>0</v>
      </c>
      <c r="N1344" s="16"/>
    </row>
    <row r="1345" ht="18.95" customHeight="1" spans="8:14">
      <c r="H1345" s="15" t="s">
        <v>5232</v>
      </c>
      <c r="I1345" s="33" t="s">
        <v>5233</v>
      </c>
      <c r="J1345" s="403" t="s">
        <v>5233</v>
      </c>
      <c r="K1345" s="33" t="s">
        <v>5234</v>
      </c>
      <c r="L1345" s="13" t="s">
        <v>1511</v>
      </c>
      <c r="M1345" s="13">
        <v>0</v>
      </c>
      <c r="N1345" s="16"/>
    </row>
    <row r="1346" ht="18.95" customHeight="1" spans="8:14">
      <c r="H1346" s="15" t="s">
        <v>5235</v>
      </c>
      <c r="I1346" s="33" t="s">
        <v>5236</v>
      </c>
      <c r="J1346" s="403" t="s">
        <v>5236</v>
      </c>
      <c r="K1346" s="33" t="s">
        <v>5237</v>
      </c>
      <c r="L1346" s="13" t="s">
        <v>1511</v>
      </c>
      <c r="M1346" s="13">
        <v>0</v>
      </c>
      <c r="N1346" s="16"/>
    </row>
    <row r="1347" ht="18.95" customHeight="1" spans="8:14">
      <c r="H1347" s="15" t="s">
        <v>5238</v>
      </c>
      <c r="I1347" s="33" t="s">
        <v>5239</v>
      </c>
      <c r="J1347" s="403" t="s">
        <v>5239</v>
      </c>
      <c r="K1347" s="33" t="s">
        <v>5240</v>
      </c>
      <c r="L1347" s="13" t="s">
        <v>1511</v>
      </c>
      <c r="M1347" s="13">
        <v>0</v>
      </c>
      <c r="N1347" s="16"/>
    </row>
    <row r="1348" ht="18.95" customHeight="1" spans="8:14">
      <c r="H1348" s="15" t="s">
        <v>5241</v>
      </c>
      <c r="I1348" s="33" t="s">
        <v>5242</v>
      </c>
      <c r="J1348" s="403" t="s">
        <v>5242</v>
      </c>
      <c r="K1348" s="33" t="s">
        <v>5243</v>
      </c>
      <c r="L1348" s="13" t="s">
        <v>1511</v>
      </c>
      <c r="M1348" s="13">
        <v>0</v>
      </c>
      <c r="N1348" s="16"/>
    </row>
    <row r="1349" ht="18.95" customHeight="1" spans="8:14">
      <c r="H1349" s="15" t="s">
        <v>5244</v>
      </c>
      <c r="I1349" s="33" t="s">
        <v>5245</v>
      </c>
      <c r="J1349" s="403" t="s">
        <v>5245</v>
      </c>
      <c r="K1349" s="33" t="s">
        <v>5246</v>
      </c>
      <c r="L1349" s="13" t="s">
        <v>1511</v>
      </c>
      <c r="M1349" s="13">
        <v>0</v>
      </c>
      <c r="N1349" s="16"/>
    </row>
    <row r="1350" ht="18.95" customHeight="1" spans="8:14">
      <c r="H1350" s="15" t="s">
        <v>5247</v>
      </c>
      <c r="I1350" s="33" t="s">
        <v>5248</v>
      </c>
      <c r="J1350" s="403" t="s">
        <v>5248</v>
      </c>
      <c r="K1350" s="33" t="s">
        <v>5249</v>
      </c>
      <c r="L1350" s="13" t="s">
        <v>1511</v>
      </c>
      <c r="M1350" s="13">
        <v>0</v>
      </c>
      <c r="N1350" s="16"/>
    </row>
    <row r="1351" ht="18.95" customHeight="1" spans="8:14">
      <c r="H1351" s="15" t="s">
        <v>5250</v>
      </c>
      <c r="I1351" s="33" t="s">
        <v>5251</v>
      </c>
      <c r="J1351" s="403" t="s">
        <v>5251</v>
      </c>
      <c r="K1351" s="33" t="s">
        <v>5252</v>
      </c>
      <c r="L1351" s="13" t="s">
        <v>1511</v>
      </c>
      <c r="M1351" s="13">
        <v>0</v>
      </c>
      <c r="N1351" s="16"/>
    </row>
    <row r="1352" ht="18.95" customHeight="1" spans="8:14">
      <c r="H1352" s="15" t="s">
        <v>5253</v>
      </c>
      <c r="I1352" s="33" t="s">
        <v>5254</v>
      </c>
      <c r="J1352" s="403" t="s">
        <v>5254</v>
      </c>
      <c r="K1352" s="33" t="s">
        <v>5255</v>
      </c>
      <c r="L1352" s="13" t="s">
        <v>1511</v>
      </c>
      <c r="M1352" s="13">
        <v>73</v>
      </c>
      <c r="N1352" s="16"/>
    </row>
    <row r="1353" ht="18.95" customHeight="1" spans="8:14">
      <c r="H1353" s="15" t="s">
        <v>5256</v>
      </c>
      <c r="I1353" s="33" t="s">
        <v>5257</v>
      </c>
      <c r="J1353" s="403" t="s">
        <v>5257</v>
      </c>
      <c r="K1353" s="33" t="s">
        <v>5258</v>
      </c>
      <c r="L1353" s="13" t="s">
        <v>1511</v>
      </c>
      <c r="M1353" s="13">
        <v>0</v>
      </c>
      <c r="N1353" s="16"/>
    </row>
    <row r="1354" ht="18.95" customHeight="1" spans="8:14">
      <c r="H1354" s="15" t="s">
        <v>5259</v>
      </c>
      <c r="I1354" s="33" t="s">
        <v>5260</v>
      </c>
      <c r="J1354" s="403" t="s">
        <v>5260</v>
      </c>
      <c r="K1354" s="33" t="s">
        <v>5261</v>
      </c>
      <c r="L1354" s="13" t="s">
        <v>1511</v>
      </c>
      <c r="M1354" s="13">
        <v>0</v>
      </c>
      <c r="N1354" s="16"/>
    </row>
    <row r="1355" ht="18.95" customHeight="1" spans="8:14">
      <c r="H1355" s="15" t="s">
        <v>5262</v>
      </c>
      <c r="I1355" s="33" t="s">
        <v>5263</v>
      </c>
      <c r="J1355" s="403" t="s">
        <v>5263</v>
      </c>
      <c r="K1355" s="33" t="s">
        <v>5264</v>
      </c>
      <c r="L1355" s="13" t="s">
        <v>1511</v>
      </c>
      <c r="M1355" s="13">
        <v>73</v>
      </c>
      <c r="N1355" s="16"/>
    </row>
    <row r="1356" ht="18.95" customHeight="1" spans="8:14">
      <c r="H1356" s="15" t="s">
        <v>5265</v>
      </c>
      <c r="I1356" s="33" t="s">
        <v>5266</v>
      </c>
      <c r="J1356" s="403" t="s">
        <v>5266</v>
      </c>
      <c r="K1356" s="33" t="s">
        <v>5267</v>
      </c>
      <c r="L1356" s="13" t="s">
        <v>1511</v>
      </c>
      <c r="M1356" s="13">
        <v>0</v>
      </c>
      <c r="N1356" s="16"/>
    </row>
    <row r="1357" ht="18.95" customHeight="1" spans="8:14">
      <c r="H1357" s="15" t="s">
        <v>5268</v>
      </c>
      <c r="I1357" s="33" t="s">
        <v>5269</v>
      </c>
      <c r="J1357" s="403" t="s">
        <v>5269</v>
      </c>
      <c r="K1357" s="33" t="s">
        <v>5270</v>
      </c>
      <c r="L1357" s="13" t="s">
        <v>1511</v>
      </c>
      <c r="M1357" s="13">
        <v>0</v>
      </c>
      <c r="N1357" s="16"/>
    </row>
    <row r="1358" ht="18.95" customHeight="1" spans="8:14">
      <c r="H1358" s="15" t="s">
        <v>5271</v>
      </c>
      <c r="I1358" s="33" t="s">
        <v>5272</v>
      </c>
      <c r="J1358" s="403" t="s">
        <v>5272</v>
      </c>
      <c r="K1358" s="33" t="s">
        <v>5273</v>
      </c>
      <c r="L1358" s="13" t="s">
        <v>1511</v>
      </c>
      <c r="M1358" s="13">
        <v>0</v>
      </c>
      <c r="N1358" s="16"/>
    </row>
    <row r="1359" ht="18.95" customHeight="1" spans="8:14">
      <c r="H1359" s="15" t="s">
        <v>5274</v>
      </c>
      <c r="I1359" s="33" t="s">
        <v>5275</v>
      </c>
      <c r="J1359" s="403" t="s">
        <v>5275</v>
      </c>
      <c r="K1359" s="33" t="s">
        <v>5276</v>
      </c>
      <c r="L1359" s="13" t="s">
        <v>1511</v>
      </c>
      <c r="M1359" s="13">
        <v>0</v>
      </c>
      <c r="N1359" s="16"/>
    </row>
    <row r="1360" ht="18.95" customHeight="1" spans="8:14">
      <c r="H1360" s="15" t="s">
        <v>5277</v>
      </c>
      <c r="I1360" s="33" t="s">
        <v>5278</v>
      </c>
      <c r="J1360" s="403" t="s">
        <v>5278</v>
      </c>
      <c r="K1360" s="33" t="s">
        <v>5279</v>
      </c>
      <c r="L1360" s="13" t="s">
        <v>1511</v>
      </c>
      <c r="M1360" s="13">
        <v>0</v>
      </c>
      <c r="N1360" s="16"/>
    </row>
    <row r="1361" ht="18.95" customHeight="1" spans="8:14">
      <c r="H1361" s="15" t="s">
        <v>5280</v>
      </c>
      <c r="I1361" s="33" t="s">
        <v>5281</v>
      </c>
      <c r="J1361" s="403" t="s">
        <v>5281</v>
      </c>
      <c r="K1361" s="33" t="s">
        <v>5282</v>
      </c>
      <c r="L1361" s="13" t="s">
        <v>1511</v>
      </c>
      <c r="M1361" s="13">
        <v>0</v>
      </c>
      <c r="N1361" s="16"/>
    </row>
    <row r="1362" ht="18.95" customHeight="1" spans="8:14">
      <c r="H1362" s="15" t="s">
        <v>5283</v>
      </c>
      <c r="I1362" s="33" t="s">
        <v>5284</v>
      </c>
      <c r="J1362" s="403" t="s">
        <v>5284</v>
      </c>
      <c r="K1362" s="33" t="s">
        <v>5285</v>
      </c>
      <c r="L1362" s="13" t="s">
        <v>1511</v>
      </c>
      <c r="M1362" s="13">
        <v>0</v>
      </c>
      <c r="N1362" s="16"/>
    </row>
    <row r="1363" ht="18.95" customHeight="1" spans="8:14">
      <c r="H1363" s="15" t="s">
        <v>5286</v>
      </c>
      <c r="I1363" s="33" t="s">
        <v>5287</v>
      </c>
      <c r="J1363" s="403" t="s">
        <v>5287</v>
      </c>
      <c r="K1363" s="33" t="s">
        <v>5288</v>
      </c>
      <c r="L1363" s="13" t="s">
        <v>1511</v>
      </c>
      <c r="M1363" s="13">
        <v>0</v>
      </c>
      <c r="N1363" s="16"/>
    </row>
    <row r="1364" ht="18.95" customHeight="1" spans="8:14">
      <c r="H1364" s="15" t="s">
        <v>5289</v>
      </c>
      <c r="I1364" s="33" t="s">
        <v>5290</v>
      </c>
      <c r="J1364" s="403" t="s">
        <v>5290</v>
      </c>
      <c r="K1364" s="33" t="s">
        <v>5291</v>
      </c>
      <c r="L1364" s="13" t="s">
        <v>1511</v>
      </c>
      <c r="M1364" s="13">
        <v>0</v>
      </c>
      <c r="N1364" s="16"/>
    </row>
    <row r="1365" ht="18.95" customHeight="1" spans="8:14">
      <c r="H1365" s="15" t="s">
        <v>5292</v>
      </c>
      <c r="I1365" s="33" t="s">
        <v>5293</v>
      </c>
      <c r="J1365" s="403" t="s">
        <v>5293</v>
      </c>
      <c r="K1365" s="33" t="s">
        <v>5294</v>
      </c>
      <c r="L1365" s="13" t="s">
        <v>1511</v>
      </c>
      <c r="M1365" s="13">
        <v>0</v>
      </c>
      <c r="N1365" s="16"/>
    </row>
    <row r="1366" ht="18.95" customHeight="1" spans="8:14">
      <c r="H1366" s="15" t="s">
        <v>5295</v>
      </c>
      <c r="I1366" s="33" t="s">
        <v>5296</v>
      </c>
      <c r="J1366" s="403" t="s">
        <v>5296</v>
      </c>
      <c r="K1366" s="33" t="s">
        <v>5297</v>
      </c>
      <c r="L1366" s="13" t="s">
        <v>1511</v>
      </c>
      <c r="M1366" s="13">
        <v>0</v>
      </c>
      <c r="N1366" s="16"/>
    </row>
    <row r="1367" ht="18.95" customHeight="1" spans="8:14">
      <c r="H1367" s="15" t="s">
        <v>5298</v>
      </c>
      <c r="I1367" s="33" t="s">
        <v>5299</v>
      </c>
      <c r="J1367" s="403" t="s">
        <v>5299</v>
      </c>
      <c r="K1367" s="33" t="s">
        <v>5300</v>
      </c>
      <c r="L1367" s="13" t="s">
        <v>1511</v>
      </c>
      <c r="M1367" s="13">
        <v>0</v>
      </c>
      <c r="N1367" s="16"/>
    </row>
    <row r="1368" ht="18.95" customHeight="1" spans="8:14">
      <c r="H1368" s="15" t="s">
        <v>5301</v>
      </c>
      <c r="I1368" s="33" t="s">
        <v>5302</v>
      </c>
      <c r="J1368" s="403" t="s">
        <v>5302</v>
      </c>
      <c r="K1368" s="33" t="s">
        <v>5303</v>
      </c>
      <c r="L1368" s="13" t="s">
        <v>1511</v>
      </c>
      <c r="M1368" s="13">
        <v>0</v>
      </c>
      <c r="N1368" s="16"/>
    </row>
    <row r="1369" ht="18.95" customHeight="1" spans="8:14">
      <c r="H1369" s="15" t="s">
        <v>5304</v>
      </c>
      <c r="I1369" s="33" t="s">
        <v>5305</v>
      </c>
      <c r="J1369" s="403" t="s">
        <v>5305</v>
      </c>
      <c r="K1369" s="33" t="s">
        <v>5306</v>
      </c>
      <c r="L1369" s="13" t="s">
        <v>1511</v>
      </c>
      <c r="M1369" s="13">
        <v>0</v>
      </c>
      <c r="N1369" s="16"/>
    </row>
    <row r="1370" ht="18.95" customHeight="1" spans="8:14">
      <c r="H1370" s="15" t="s">
        <v>5307</v>
      </c>
      <c r="I1370" s="33" t="s">
        <v>5308</v>
      </c>
      <c r="J1370" s="403" t="s">
        <v>5308</v>
      </c>
      <c r="K1370" s="33" t="s">
        <v>5309</v>
      </c>
      <c r="L1370" s="13" t="s">
        <v>1511</v>
      </c>
      <c r="M1370" s="13"/>
      <c r="N1370" s="16"/>
    </row>
    <row r="1371" ht="18.95" customHeight="1" spans="8:14">
      <c r="H1371" s="15" t="s">
        <v>5310</v>
      </c>
      <c r="I1371" s="403" t="s">
        <v>5311</v>
      </c>
      <c r="J1371" s="403" t="s">
        <v>5311</v>
      </c>
      <c r="K1371" s="33" t="s">
        <v>5312</v>
      </c>
      <c r="L1371" s="13" t="s">
        <v>1511</v>
      </c>
      <c r="M1371" s="13">
        <v>3</v>
      </c>
      <c r="N1371" s="16"/>
    </row>
    <row r="1372" ht="18.95" customHeight="1" spans="8:14">
      <c r="H1372" s="15" t="s">
        <v>5313</v>
      </c>
      <c r="I1372" s="33" t="s">
        <v>5314</v>
      </c>
      <c r="J1372" s="403" t="s">
        <v>5314</v>
      </c>
      <c r="K1372" s="33" t="s">
        <v>5315</v>
      </c>
      <c r="L1372" s="13" t="s">
        <v>1511</v>
      </c>
      <c r="M1372" s="13"/>
      <c r="N1372" s="16"/>
    </row>
    <row r="1373" ht="18.95" customHeight="1" spans="8:14">
      <c r="H1373" s="15" t="s">
        <v>5316</v>
      </c>
      <c r="I1373" s="33" t="s">
        <v>5317</v>
      </c>
      <c r="J1373" s="403" t="s">
        <v>5317</v>
      </c>
      <c r="K1373" s="33" t="s">
        <v>5318</v>
      </c>
      <c r="L1373" s="13" t="s">
        <v>1511</v>
      </c>
      <c r="M1373" s="13">
        <v>0</v>
      </c>
      <c r="N1373" s="16"/>
    </row>
    <row r="1374" ht="18.95" customHeight="1" spans="8:14">
      <c r="H1374" s="15" t="s">
        <v>5319</v>
      </c>
      <c r="I1374" s="33" t="s">
        <v>5320</v>
      </c>
      <c r="J1374" s="403" t="s">
        <v>5320</v>
      </c>
      <c r="K1374" s="33" t="s">
        <v>5321</v>
      </c>
      <c r="L1374" s="13" t="s">
        <v>1511</v>
      </c>
      <c r="M1374" s="13">
        <v>0</v>
      </c>
      <c r="N1374" s="16"/>
    </row>
    <row r="1375" ht="18.95" customHeight="1" spans="8:14">
      <c r="H1375" s="15" t="s">
        <v>5322</v>
      </c>
      <c r="I1375" s="33" t="s">
        <v>5323</v>
      </c>
      <c r="J1375" s="403" t="s">
        <v>5323</v>
      </c>
      <c r="K1375" s="33" t="s">
        <v>5324</v>
      </c>
      <c r="L1375" s="13" t="s">
        <v>1511</v>
      </c>
      <c r="M1375" s="13">
        <v>0</v>
      </c>
      <c r="N1375" s="16"/>
    </row>
    <row r="1376" ht="18.95" customHeight="1" spans="8:14">
      <c r="H1376" s="15" t="s">
        <v>5325</v>
      </c>
      <c r="I1376" s="33" t="s">
        <v>5326</v>
      </c>
      <c r="J1376" s="403" t="s">
        <v>5326</v>
      </c>
      <c r="K1376" s="33" t="s">
        <v>5327</v>
      </c>
      <c r="L1376" s="13" t="s">
        <v>1511</v>
      </c>
      <c r="M1376" s="13">
        <v>0</v>
      </c>
      <c r="N1376" s="16"/>
    </row>
    <row r="1377" ht="18.95" customHeight="1" spans="8:14">
      <c r="H1377" s="15" t="s">
        <v>5328</v>
      </c>
      <c r="I1377" s="33" t="s">
        <v>5329</v>
      </c>
      <c r="J1377" s="403" t="s">
        <v>5329</v>
      </c>
      <c r="K1377" s="33" t="s">
        <v>5330</v>
      </c>
      <c r="L1377" s="13" t="s">
        <v>1511</v>
      </c>
      <c r="M1377" s="13">
        <v>3</v>
      </c>
      <c r="N1377" s="16"/>
    </row>
    <row r="1378" ht="18.95" customHeight="1" spans="8:14">
      <c r="H1378" s="15" t="s">
        <v>5331</v>
      </c>
      <c r="I1378" s="33" t="s">
        <v>5332</v>
      </c>
      <c r="J1378" s="403" t="s">
        <v>5332</v>
      </c>
      <c r="K1378" s="33" t="s">
        <v>4905</v>
      </c>
      <c r="L1378" s="13" t="s">
        <v>1511</v>
      </c>
      <c r="M1378" s="13">
        <v>0</v>
      </c>
      <c r="N1378" s="16"/>
    </row>
    <row r="1379" ht="18.95" customHeight="1" spans="8:14">
      <c r="H1379" s="15" t="s">
        <v>5333</v>
      </c>
      <c r="I1379" s="33" t="s">
        <v>5334</v>
      </c>
      <c r="J1379" s="403" t="s">
        <v>5334</v>
      </c>
      <c r="K1379" s="33" t="s">
        <v>5335</v>
      </c>
      <c r="L1379" s="13" t="s">
        <v>1511</v>
      </c>
      <c r="M1379" s="13"/>
      <c r="N1379" s="16"/>
    </row>
    <row r="1380" ht="18.95" customHeight="1" spans="8:14">
      <c r="H1380" s="15" t="s">
        <v>5336</v>
      </c>
      <c r="I1380" s="403" t="s">
        <v>4889</v>
      </c>
      <c r="J1380" s="403" t="s">
        <v>4889</v>
      </c>
      <c r="K1380" s="33" t="s">
        <v>4905</v>
      </c>
      <c r="L1380" s="13" t="s">
        <v>1511</v>
      </c>
      <c r="M1380" s="13">
        <v>0</v>
      </c>
      <c r="N1380" s="16"/>
    </row>
    <row r="1381" ht="18.95" customHeight="1" spans="8:14">
      <c r="H1381" s="16"/>
      <c r="I1381" s="16"/>
      <c r="J1381" s="49"/>
      <c r="K1381" s="49"/>
      <c r="L1381" s="13" t="s">
        <v>1511</v>
      </c>
      <c r="M1381" s="13">
        <v>0</v>
      </c>
      <c r="N1381" s="16"/>
    </row>
    <row r="1382" ht="18.95" customHeight="1" spans="8:14">
      <c r="H1382" s="57"/>
      <c r="I1382" s="16"/>
      <c r="J1382" s="49"/>
      <c r="K1382" s="49"/>
      <c r="L1382" s="13" t="s">
        <v>1511</v>
      </c>
      <c r="M1382" s="13">
        <v>0</v>
      </c>
      <c r="N1382" s="16"/>
    </row>
    <row r="1383" ht="18.95" customHeight="1" spans="8:14">
      <c r="H1383" s="57"/>
      <c r="I1383" s="16"/>
      <c r="J1383" s="49"/>
      <c r="K1383" s="49"/>
      <c r="L1383" s="13" t="s">
        <v>1511</v>
      </c>
      <c r="M1383" s="13">
        <v>0</v>
      </c>
      <c r="N1383" s="16"/>
    </row>
    <row r="1384" ht="18.95" customHeight="1" spans="8:14">
      <c r="H1384" s="58" t="str">
        <f>""</f>
        <v/>
      </c>
      <c r="I1384" s="16"/>
      <c r="J1384" s="49"/>
      <c r="K1384" s="49"/>
      <c r="L1384" s="13" t="s">
        <v>1511</v>
      </c>
      <c r="M1384" s="13">
        <v>0</v>
      </c>
      <c r="N1384" s="16"/>
    </row>
    <row r="1385" ht="18.95" customHeight="1" spans="8:14">
      <c r="H1385" s="59" t="s">
        <v>5337</v>
      </c>
      <c r="I1385" s="58" t="str">
        <f>""</f>
        <v/>
      </c>
      <c r="J1385" s="411" t="s">
        <v>5338</v>
      </c>
      <c r="K1385" s="64" t="s">
        <v>5339</v>
      </c>
      <c r="L1385" s="13" t="s">
        <v>1511</v>
      </c>
      <c r="M1385" s="13">
        <v>184961</v>
      </c>
      <c r="N1385" s="16"/>
    </row>
    <row r="1386" ht="18.95" customHeight="1" spans="8:14">
      <c r="H1386" s="60" t="s">
        <v>696</v>
      </c>
      <c r="I1386" s="65" t="s">
        <v>5340</v>
      </c>
      <c r="J1386" s="66"/>
      <c r="K1386" s="66"/>
      <c r="L1386" s="13" t="s">
        <v>1511</v>
      </c>
      <c r="M1386" s="13">
        <v>0</v>
      </c>
      <c r="N1386" s="16"/>
    </row>
    <row r="1387" ht="18.95" customHeight="1" spans="8:14">
      <c r="H1387" s="61" t="s">
        <v>5341</v>
      </c>
      <c r="I1387" s="33" t="s">
        <v>5340</v>
      </c>
      <c r="J1387" s="403" t="s">
        <v>5340</v>
      </c>
      <c r="K1387" s="33" t="s">
        <v>5342</v>
      </c>
      <c r="L1387" s="13" t="s">
        <v>1511</v>
      </c>
      <c r="M1387" s="13">
        <v>1500</v>
      </c>
      <c r="N1387" s="16"/>
    </row>
    <row r="1388" ht="18.95" customHeight="1" spans="8:14">
      <c r="H1388" s="61" t="s">
        <v>5343</v>
      </c>
      <c r="I1388" s="33" t="s">
        <v>5344</v>
      </c>
      <c r="J1388" s="403" t="s">
        <v>5344</v>
      </c>
      <c r="K1388" s="33" t="s">
        <v>5345</v>
      </c>
      <c r="L1388" s="13" t="s">
        <v>1511</v>
      </c>
      <c r="M1388" s="13">
        <v>0</v>
      </c>
      <c r="N1388" s="16"/>
    </row>
    <row r="1389" ht="18.95" customHeight="1" spans="8:14">
      <c r="H1389" s="61" t="s">
        <v>5346</v>
      </c>
      <c r="I1389" s="33" t="s">
        <v>5347</v>
      </c>
      <c r="J1389" s="403" t="s">
        <v>5347</v>
      </c>
      <c r="K1389" s="33" t="s">
        <v>5348</v>
      </c>
      <c r="L1389" s="13" t="s">
        <v>1511</v>
      </c>
      <c r="M1389" s="13">
        <v>0</v>
      </c>
      <c r="N1389" s="16"/>
    </row>
    <row r="1390" ht="18.95" customHeight="1" spans="8:14">
      <c r="H1390" s="61" t="s">
        <v>5349</v>
      </c>
      <c r="I1390" s="33" t="s">
        <v>5350</v>
      </c>
      <c r="J1390" s="403" t="s">
        <v>5350</v>
      </c>
      <c r="K1390" s="33" t="s">
        <v>5351</v>
      </c>
      <c r="L1390" s="13" t="s">
        <v>1511</v>
      </c>
      <c r="M1390" s="13">
        <v>0</v>
      </c>
      <c r="N1390" s="16"/>
    </row>
    <row r="1391" ht="18.95" customHeight="1" spans="8:14">
      <c r="H1391" s="61" t="s">
        <v>5352</v>
      </c>
      <c r="I1391" s="33" t="s">
        <v>5353</v>
      </c>
      <c r="J1391" s="403" t="s">
        <v>5353</v>
      </c>
      <c r="K1391" s="33" t="s">
        <v>5354</v>
      </c>
      <c r="L1391" s="13" t="s">
        <v>1511</v>
      </c>
      <c r="M1391" s="13">
        <v>1500</v>
      </c>
      <c r="N1391" s="16"/>
    </row>
    <row r="1392" ht="18.95" customHeight="1" spans="8:14">
      <c r="H1392" s="61" t="s">
        <v>5355</v>
      </c>
      <c r="I1392" s="33" t="s">
        <v>5340</v>
      </c>
      <c r="J1392" s="403" t="s">
        <v>5340</v>
      </c>
      <c r="K1392" s="33" t="s">
        <v>5356</v>
      </c>
      <c r="L1392" s="13" t="s">
        <v>1511</v>
      </c>
      <c r="M1392" s="13">
        <v>0</v>
      </c>
      <c r="N1392" s="16"/>
    </row>
    <row r="1393" ht="18.95" customHeight="1" spans="8:14">
      <c r="H1393" s="61" t="s">
        <v>5357</v>
      </c>
      <c r="I1393" s="33" t="s">
        <v>5358</v>
      </c>
      <c r="J1393" s="403" t="s">
        <v>5358</v>
      </c>
      <c r="K1393" s="33" t="s">
        <v>5359</v>
      </c>
      <c r="L1393" s="13" t="s">
        <v>1511</v>
      </c>
      <c r="M1393" s="13">
        <v>0</v>
      </c>
      <c r="N1393" s="16"/>
    </row>
    <row r="1394" ht="18.95" customHeight="1" spans="8:14">
      <c r="H1394" s="61" t="s">
        <v>5360</v>
      </c>
      <c r="I1394" s="33" t="s">
        <v>5361</v>
      </c>
      <c r="J1394" s="403" t="s">
        <v>5361</v>
      </c>
      <c r="K1394" s="33" t="s">
        <v>5362</v>
      </c>
      <c r="L1394" s="13" t="s">
        <v>1511</v>
      </c>
      <c r="M1394" s="13">
        <v>0</v>
      </c>
      <c r="N1394" s="16"/>
    </row>
    <row r="1395" ht="18.95" customHeight="1" spans="8:14">
      <c r="H1395" s="61" t="s">
        <v>5363</v>
      </c>
      <c r="I1395" s="33" t="s">
        <v>5364</v>
      </c>
      <c r="J1395" s="403" t="s">
        <v>5364</v>
      </c>
      <c r="K1395" s="33" t="s">
        <v>5365</v>
      </c>
      <c r="L1395" s="13" t="s">
        <v>1511</v>
      </c>
      <c r="M1395" s="13">
        <v>0</v>
      </c>
      <c r="N1395" s="16"/>
    </row>
    <row r="1396" ht="18.95" customHeight="1" spans="8:14">
      <c r="H1396" s="61" t="s">
        <v>5366</v>
      </c>
      <c r="I1396" s="33" t="s">
        <v>5367</v>
      </c>
      <c r="J1396" s="403" t="s">
        <v>5367</v>
      </c>
      <c r="K1396" s="33" t="s">
        <v>5368</v>
      </c>
      <c r="L1396" s="13" t="s">
        <v>1511</v>
      </c>
      <c r="M1396" s="13">
        <v>0</v>
      </c>
      <c r="N1396" s="16"/>
    </row>
    <row r="1397" ht="18.95" customHeight="1" spans="8:14">
      <c r="H1397" s="61" t="s">
        <v>5369</v>
      </c>
      <c r="I1397" s="33" t="s">
        <v>5370</v>
      </c>
      <c r="J1397" s="403" t="s">
        <v>5370</v>
      </c>
      <c r="K1397" s="33" t="s">
        <v>5371</v>
      </c>
      <c r="L1397" s="13" t="s">
        <v>1511</v>
      </c>
      <c r="M1397" s="13">
        <v>0</v>
      </c>
      <c r="N1397" s="16"/>
    </row>
    <row r="1398" ht="18.95" customHeight="1" spans="8:14">
      <c r="H1398" s="61" t="s">
        <v>5372</v>
      </c>
      <c r="I1398" s="33" t="s">
        <v>5373</v>
      </c>
      <c r="J1398" s="403" t="s">
        <v>5373</v>
      </c>
      <c r="K1398" s="33" t="s">
        <v>5374</v>
      </c>
      <c r="L1398" s="13" t="s">
        <v>1511</v>
      </c>
      <c r="M1398" s="13">
        <v>0</v>
      </c>
      <c r="N1398" s="16"/>
    </row>
    <row r="1399" ht="18.95" customHeight="1" spans="8:14">
      <c r="H1399" s="61" t="s">
        <v>5375</v>
      </c>
      <c r="I1399" s="33" t="s">
        <v>5376</v>
      </c>
      <c r="J1399" s="403" t="s">
        <v>5376</v>
      </c>
      <c r="K1399" s="33" t="s">
        <v>5377</v>
      </c>
      <c r="L1399" s="13" t="s">
        <v>1511</v>
      </c>
      <c r="M1399" s="13">
        <v>0</v>
      </c>
      <c r="N1399" s="16"/>
    </row>
    <row r="1400" ht="18.95" customHeight="1" spans="8:14">
      <c r="H1400" s="61" t="s">
        <v>5378</v>
      </c>
      <c r="I1400" s="33" t="s">
        <v>5379</v>
      </c>
      <c r="J1400" s="403" t="s">
        <v>5379</v>
      </c>
      <c r="K1400" s="33" t="s">
        <v>5380</v>
      </c>
      <c r="L1400" s="13" t="s">
        <v>1511</v>
      </c>
      <c r="M1400" s="13">
        <v>0</v>
      </c>
      <c r="N1400" s="16"/>
    </row>
    <row r="1401" ht="18.95" customHeight="1" spans="8:14">
      <c r="H1401" s="62" t="s">
        <v>5381</v>
      </c>
      <c r="I1401" s="33" t="s">
        <v>5382</v>
      </c>
      <c r="J1401" s="403" t="s">
        <v>5382</v>
      </c>
      <c r="K1401" s="33" t="s">
        <v>5383</v>
      </c>
      <c r="L1401" s="13" t="s">
        <v>1511</v>
      </c>
      <c r="M1401" s="13">
        <v>0</v>
      </c>
      <c r="N1401" s="16"/>
    </row>
    <row r="1402" ht="18.95" customHeight="1" spans="8:14">
      <c r="H1402" s="63" t="s">
        <v>5384</v>
      </c>
      <c r="I1402" s="33" t="s">
        <v>5385</v>
      </c>
      <c r="J1402" s="403" t="s">
        <v>5385</v>
      </c>
      <c r="K1402" s="33" t="s">
        <v>5386</v>
      </c>
      <c r="L1402" s="13" t="s">
        <v>1511</v>
      </c>
      <c r="M1402" s="13">
        <v>0</v>
      </c>
      <c r="N1402" s="16"/>
    </row>
    <row r="1403" ht="18.95" customHeight="1" spans="8:14">
      <c r="H1403" s="63" t="s">
        <v>5387</v>
      </c>
      <c r="I1403" s="33" t="s">
        <v>5388</v>
      </c>
      <c r="J1403" s="403" t="s">
        <v>5388</v>
      </c>
      <c r="K1403" s="33" t="s">
        <v>5389</v>
      </c>
      <c r="L1403" s="13" t="s">
        <v>1511</v>
      </c>
      <c r="M1403" s="13"/>
      <c r="N1403" s="16"/>
    </row>
    <row r="1404" ht="18.95" customHeight="1" spans="8:14">
      <c r="H1404" s="61" t="s">
        <v>5390</v>
      </c>
      <c r="I1404" s="33" t="s">
        <v>5391</v>
      </c>
      <c r="J1404" s="403" t="s">
        <v>5391</v>
      </c>
      <c r="K1404" s="33" t="s">
        <v>5392</v>
      </c>
      <c r="L1404" s="13" t="s">
        <v>1511</v>
      </c>
      <c r="M1404" s="13">
        <v>0</v>
      </c>
      <c r="N1404" s="16"/>
    </row>
    <row r="1405" ht="18.95" customHeight="1" spans="8:14">
      <c r="H1405" s="61" t="s">
        <v>5393</v>
      </c>
      <c r="I1405" s="33" t="s">
        <v>5394</v>
      </c>
      <c r="J1405" s="403" t="s">
        <v>5394</v>
      </c>
      <c r="K1405" s="33" t="s">
        <v>5395</v>
      </c>
      <c r="L1405" s="13" t="s">
        <v>1511</v>
      </c>
      <c r="M1405" s="13">
        <v>0</v>
      </c>
      <c r="N1405" s="16"/>
    </row>
    <row r="1406" ht="18.95" customHeight="1" spans="8:14">
      <c r="H1406" s="61" t="s">
        <v>5396</v>
      </c>
      <c r="I1406" s="33" t="s">
        <v>5397</v>
      </c>
      <c r="J1406" s="403" t="s">
        <v>5397</v>
      </c>
      <c r="K1406" s="33" t="s">
        <v>5398</v>
      </c>
      <c r="L1406" s="13" t="s">
        <v>1511</v>
      </c>
      <c r="M1406" s="13">
        <v>0</v>
      </c>
      <c r="N1406" s="16"/>
    </row>
    <row r="1407" ht="18.95" customHeight="1" spans="8:14">
      <c r="H1407" s="61" t="s">
        <v>5399</v>
      </c>
      <c r="I1407" s="33" t="s">
        <v>5400</v>
      </c>
      <c r="J1407" s="403" t="s">
        <v>5400</v>
      </c>
      <c r="K1407" s="33" t="s">
        <v>5401</v>
      </c>
      <c r="L1407" s="13" t="s">
        <v>1511</v>
      </c>
      <c r="M1407" s="13">
        <v>0</v>
      </c>
      <c r="N1407" s="16"/>
    </row>
    <row r="1408" ht="18.95" customHeight="1" spans="8:14">
      <c r="H1408" s="61" t="s">
        <v>5402</v>
      </c>
      <c r="I1408" s="33" t="s">
        <v>5403</v>
      </c>
      <c r="J1408" s="403" t="s">
        <v>5403</v>
      </c>
      <c r="K1408" s="33" t="s">
        <v>5404</v>
      </c>
      <c r="L1408" s="13" t="s">
        <v>1511</v>
      </c>
      <c r="M1408" s="13">
        <v>0</v>
      </c>
      <c r="N1408" s="16"/>
    </row>
    <row r="1409" ht="18.95" customHeight="1" spans="8:14">
      <c r="H1409" s="61" t="s">
        <v>5405</v>
      </c>
      <c r="I1409" s="33" t="s">
        <v>5406</v>
      </c>
      <c r="J1409" s="403" t="s">
        <v>5406</v>
      </c>
      <c r="K1409" s="33" t="s">
        <v>5407</v>
      </c>
      <c r="L1409" s="13" t="s">
        <v>1511</v>
      </c>
      <c r="M1409" s="13">
        <v>0</v>
      </c>
      <c r="N1409" s="16"/>
    </row>
    <row r="1410" ht="18.95" customHeight="1" spans="8:14">
      <c r="H1410" s="63" t="s">
        <v>5408</v>
      </c>
      <c r="I1410" s="33" t="s">
        <v>5409</v>
      </c>
      <c r="J1410" s="403" t="s">
        <v>5409</v>
      </c>
      <c r="K1410" s="33" t="s">
        <v>5410</v>
      </c>
      <c r="L1410" s="13" t="s">
        <v>1511</v>
      </c>
      <c r="M1410" s="13">
        <v>0</v>
      </c>
      <c r="N1410" s="16"/>
    </row>
    <row r="1411" ht="18.95" customHeight="1" spans="8:14">
      <c r="H1411" s="67" t="s">
        <v>5411</v>
      </c>
      <c r="I1411" s="33" t="s">
        <v>5412</v>
      </c>
      <c r="J1411" s="403" t="s">
        <v>5412</v>
      </c>
      <c r="K1411" s="33" t="s">
        <v>5413</v>
      </c>
      <c r="L1411" s="13" t="s">
        <v>1511</v>
      </c>
      <c r="M1411" s="13">
        <v>0</v>
      </c>
      <c r="N1411" s="16"/>
    </row>
    <row r="1412" ht="18.95" customHeight="1" spans="8:14">
      <c r="H1412" s="67" t="s">
        <v>5414</v>
      </c>
      <c r="I1412" s="33" t="s">
        <v>5415</v>
      </c>
      <c r="J1412" s="403" t="s">
        <v>5415</v>
      </c>
      <c r="K1412" s="33" t="s">
        <v>5416</v>
      </c>
      <c r="L1412" s="13" t="s">
        <v>1511</v>
      </c>
      <c r="M1412" s="13">
        <v>0</v>
      </c>
      <c r="N1412" s="16"/>
    </row>
    <row r="1413" ht="18.95" customHeight="1" spans="8:14">
      <c r="H1413" s="67" t="s">
        <v>5417</v>
      </c>
      <c r="I1413" s="33" t="s">
        <v>5418</v>
      </c>
      <c r="J1413" s="403" t="s">
        <v>5418</v>
      </c>
      <c r="K1413" s="33" t="s">
        <v>5419</v>
      </c>
      <c r="L1413" s="13" t="s">
        <v>1511</v>
      </c>
      <c r="M1413" s="13">
        <v>0</v>
      </c>
      <c r="N1413" s="16"/>
    </row>
    <row r="1414" ht="18.95" customHeight="1" spans="8:14">
      <c r="H1414" s="62" t="s">
        <v>5420</v>
      </c>
      <c r="I1414" s="33" t="s">
        <v>5421</v>
      </c>
      <c r="J1414" s="403" t="s">
        <v>5421</v>
      </c>
      <c r="K1414" s="33" t="s">
        <v>5422</v>
      </c>
      <c r="L1414" s="13" t="s">
        <v>1511</v>
      </c>
      <c r="M1414" s="13">
        <v>0</v>
      </c>
      <c r="N1414" s="16"/>
    </row>
    <row r="1415" ht="18.95" customHeight="1" spans="8:14">
      <c r="H1415" s="67" t="s">
        <v>5423</v>
      </c>
      <c r="I1415" s="33" t="s">
        <v>5424</v>
      </c>
      <c r="J1415" s="403" t="s">
        <v>5424</v>
      </c>
      <c r="K1415" s="33" t="s">
        <v>5425</v>
      </c>
      <c r="L1415" s="13" t="s">
        <v>1511</v>
      </c>
      <c r="M1415" s="13"/>
      <c r="N1415" s="16"/>
    </row>
    <row r="1416" ht="18.95" customHeight="1" spans="8:14">
      <c r="H1416" s="67" t="s">
        <v>5426</v>
      </c>
      <c r="I1416" s="33" t="s">
        <v>5427</v>
      </c>
      <c r="J1416" s="403" t="s">
        <v>5427</v>
      </c>
      <c r="K1416" s="33" t="s">
        <v>5428</v>
      </c>
      <c r="L1416" s="13" t="s">
        <v>1511</v>
      </c>
      <c r="M1416" s="13">
        <v>0</v>
      </c>
      <c r="N1416" s="16"/>
    </row>
    <row r="1417" ht="18.95" customHeight="1" spans="8:14">
      <c r="H1417" s="67" t="s">
        <v>5429</v>
      </c>
      <c r="I1417" s="33" t="s">
        <v>5430</v>
      </c>
      <c r="J1417" s="403" t="s">
        <v>5430</v>
      </c>
      <c r="K1417" s="33" t="s">
        <v>5431</v>
      </c>
      <c r="L1417" s="13" t="s">
        <v>1511</v>
      </c>
      <c r="M1417" s="13">
        <v>0</v>
      </c>
      <c r="N1417" s="16"/>
    </row>
    <row r="1418" ht="18.95" customHeight="1" spans="8:14">
      <c r="H1418" s="67" t="s">
        <v>5432</v>
      </c>
      <c r="I1418" s="403" t="s">
        <v>5433</v>
      </c>
      <c r="J1418" s="403" t="s">
        <v>5434</v>
      </c>
      <c r="K1418" s="33" t="s">
        <v>5435</v>
      </c>
      <c r="L1418" s="13" t="s">
        <v>1511</v>
      </c>
      <c r="M1418" s="13">
        <v>0</v>
      </c>
      <c r="N1418" s="16"/>
    </row>
    <row r="1419" ht="18.95" customHeight="1" spans="8:14">
      <c r="H1419" s="61" t="s">
        <v>5436</v>
      </c>
      <c r="I1419" s="33" t="s">
        <v>5437</v>
      </c>
      <c r="J1419" s="403" t="s">
        <v>5437</v>
      </c>
      <c r="K1419" s="33" t="s">
        <v>5438</v>
      </c>
      <c r="L1419" s="13" t="s">
        <v>1511</v>
      </c>
      <c r="M1419" s="13">
        <v>0</v>
      </c>
      <c r="N1419" s="16"/>
    </row>
    <row r="1420" ht="18.95" customHeight="1" spans="8:14">
      <c r="H1420" s="61" t="s">
        <v>5439</v>
      </c>
      <c r="I1420" s="33" t="s">
        <v>5440</v>
      </c>
      <c r="J1420" s="403" t="s">
        <v>5440</v>
      </c>
      <c r="K1420" s="33" t="s">
        <v>5441</v>
      </c>
      <c r="L1420" s="13" t="s">
        <v>1511</v>
      </c>
      <c r="M1420" s="13">
        <v>0</v>
      </c>
      <c r="N1420" s="16"/>
    </row>
    <row r="1421" ht="18.95" customHeight="1" spans="8:14">
      <c r="H1421" s="61" t="s">
        <v>64</v>
      </c>
      <c r="I1421" s="33" t="s">
        <v>5442</v>
      </c>
      <c r="J1421" s="403" t="s">
        <v>5442</v>
      </c>
      <c r="K1421" s="33" t="s">
        <v>1514</v>
      </c>
      <c r="L1421" s="13" t="s">
        <v>1511</v>
      </c>
      <c r="M1421" s="13">
        <v>0</v>
      </c>
      <c r="N1421" s="16"/>
    </row>
    <row r="1422" ht="18.95" customHeight="1" spans="8:14">
      <c r="H1422" s="61" t="s">
        <v>1800</v>
      </c>
      <c r="I1422" s="33" t="s">
        <v>5443</v>
      </c>
      <c r="J1422" s="403" t="s">
        <v>5443</v>
      </c>
      <c r="K1422" s="33" t="s">
        <v>1802</v>
      </c>
      <c r="L1422" s="13" t="s">
        <v>1511</v>
      </c>
      <c r="M1422" s="13">
        <v>0</v>
      </c>
      <c r="N1422" s="16"/>
    </row>
    <row r="1423" ht="18.95" customHeight="1" spans="8:14">
      <c r="H1423" s="61" t="s">
        <v>65</v>
      </c>
      <c r="I1423" s="33" t="s">
        <v>5444</v>
      </c>
      <c r="J1423" s="403" t="s">
        <v>5444</v>
      </c>
      <c r="K1423" s="33" t="s">
        <v>1805</v>
      </c>
      <c r="L1423" s="13" t="s">
        <v>1511</v>
      </c>
      <c r="M1423" s="13">
        <v>0</v>
      </c>
      <c r="N1423" s="16"/>
    </row>
    <row r="1424" ht="18.95" customHeight="1" spans="8:14">
      <c r="H1424" s="61" t="s">
        <v>66</v>
      </c>
      <c r="I1424" s="33" t="s">
        <v>5445</v>
      </c>
      <c r="J1424" s="403" t="s">
        <v>5445</v>
      </c>
      <c r="K1424" s="33" t="s">
        <v>1808</v>
      </c>
      <c r="L1424" s="13" t="s">
        <v>1511</v>
      </c>
      <c r="M1424" s="13">
        <v>0</v>
      </c>
      <c r="N1424" s="16"/>
    </row>
    <row r="1425" ht="18.95" customHeight="1" spans="8:14">
      <c r="H1425" s="61" t="s">
        <v>67</v>
      </c>
      <c r="I1425" s="33" t="s">
        <v>5446</v>
      </c>
      <c r="J1425" s="403" t="s">
        <v>5446</v>
      </c>
      <c r="K1425" s="33" t="s">
        <v>1811</v>
      </c>
      <c r="L1425" s="13" t="s">
        <v>1511</v>
      </c>
      <c r="M1425" s="13">
        <v>0</v>
      </c>
      <c r="N1425" s="16"/>
    </row>
    <row r="1426" ht="18.95" customHeight="1" spans="8:14">
      <c r="H1426" s="61" t="s">
        <v>68</v>
      </c>
      <c r="I1426" s="33" t="s">
        <v>5447</v>
      </c>
      <c r="J1426" s="403" t="s">
        <v>5447</v>
      </c>
      <c r="K1426" s="33" t="s">
        <v>1816</v>
      </c>
      <c r="L1426" s="13" t="s">
        <v>1511</v>
      </c>
      <c r="M1426" s="13">
        <v>0</v>
      </c>
      <c r="N1426" s="16"/>
    </row>
    <row r="1427" ht="18.95" customHeight="1" spans="8:14">
      <c r="H1427" s="61" t="s">
        <v>1820</v>
      </c>
      <c r="I1427" s="33" t="s">
        <v>5448</v>
      </c>
      <c r="J1427" s="403" t="s">
        <v>5448</v>
      </c>
      <c r="K1427" s="33" t="s">
        <v>1822</v>
      </c>
      <c r="L1427" s="13" t="s">
        <v>1511</v>
      </c>
      <c r="M1427" s="13">
        <v>0</v>
      </c>
      <c r="N1427" s="16"/>
    </row>
    <row r="1428" ht="18.95" customHeight="1" spans="8:14">
      <c r="H1428" s="61" t="s">
        <v>70</v>
      </c>
      <c r="I1428" s="33" t="s">
        <v>5449</v>
      </c>
      <c r="J1428" s="403" t="s">
        <v>5449</v>
      </c>
      <c r="K1428" s="33" t="s">
        <v>1827</v>
      </c>
      <c r="L1428" s="13" t="s">
        <v>1511</v>
      </c>
      <c r="M1428" s="13">
        <v>0</v>
      </c>
      <c r="N1428" s="16"/>
    </row>
    <row r="1429" ht="18.95" customHeight="1" spans="8:14">
      <c r="H1429" s="61" t="s">
        <v>1831</v>
      </c>
      <c r="I1429" s="33" t="s">
        <v>5450</v>
      </c>
      <c r="J1429" s="403" t="s">
        <v>5450</v>
      </c>
      <c r="K1429" s="33" t="s">
        <v>1833</v>
      </c>
      <c r="L1429" s="13" t="s">
        <v>1511</v>
      </c>
      <c r="M1429" s="73">
        <v>0</v>
      </c>
      <c r="N1429" s="65"/>
    </row>
    <row r="1430" ht="18.95" customHeight="1" spans="8:14">
      <c r="H1430" s="61" t="s">
        <v>72</v>
      </c>
      <c r="I1430" s="33" t="s">
        <v>5451</v>
      </c>
      <c r="J1430" s="403" t="s">
        <v>5451</v>
      </c>
      <c r="K1430" s="33" t="s">
        <v>1838</v>
      </c>
      <c r="L1430" s="13" t="s">
        <v>1511</v>
      </c>
      <c r="M1430" s="13">
        <v>0</v>
      </c>
      <c r="N1430" s="74"/>
    </row>
    <row r="1431" ht="18.95" customHeight="1" spans="8:14">
      <c r="H1431" s="61" t="s">
        <v>73</v>
      </c>
      <c r="I1431" s="33" t="s">
        <v>5452</v>
      </c>
      <c r="J1431" s="403" t="s">
        <v>5452</v>
      </c>
      <c r="K1431" s="33" t="s">
        <v>1841</v>
      </c>
      <c r="L1431" s="13" t="s">
        <v>1511</v>
      </c>
      <c r="M1431" s="13">
        <v>0</v>
      </c>
      <c r="N1431" s="74"/>
    </row>
    <row r="1432" ht="18.95" customHeight="1" spans="8:14">
      <c r="H1432" s="61" t="s">
        <v>74</v>
      </c>
      <c r="I1432" s="33" t="s">
        <v>5453</v>
      </c>
      <c r="J1432" s="403" t="s">
        <v>5453</v>
      </c>
      <c r="K1432" s="33" t="s">
        <v>1846</v>
      </c>
      <c r="L1432" s="13" t="s">
        <v>1511</v>
      </c>
      <c r="M1432" s="13">
        <v>0</v>
      </c>
      <c r="N1432" s="74"/>
    </row>
    <row r="1433" ht="18.95" customHeight="1" spans="8:14">
      <c r="H1433" s="67" t="s">
        <v>75</v>
      </c>
      <c r="I1433" s="33" t="s">
        <v>5454</v>
      </c>
      <c r="J1433" s="403" t="s">
        <v>5454</v>
      </c>
      <c r="K1433" s="33" t="s">
        <v>1851</v>
      </c>
      <c r="L1433" s="13" t="s">
        <v>1511</v>
      </c>
      <c r="M1433" s="13">
        <v>0</v>
      </c>
      <c r="N1433" s="74"/>
    </row>
    <row r="1434" ht="18.95" customHeight="1" spans="8:14">
      <c r="H1434" s="67" t="s">
        <v>1853</v>
      </c>
      <c r="I1434" s="33" t="s">
        <v>5455</v>
      </c>
      <c r="J1434" s="403" t="s">
        <v>5455</v>
      </c>
      <c r="K1434" s="33" t="s">
        <v>1855</v>
      </c>
      <c r="L1434" s="13" t="s">
        <v>1511</v>
      </c>
      <c r="M1434" s="13">
        <v>0</v>
      </c>
      <c r="N1434" s="74"/>
    </row>
    <row r="1435" ht="18.95" customHeight="1" spans="8:14">
      <c r="H1435" s="67" t="s">
        <v>77</v>
      </c>
      <c r="I1435" s="33" t="s">
        <v>5456</v>
      </c>
      <c r="J1435" s="403" t="s">
        <v>5456</v>
      </c>
      <c r="K1435" s="33" t="s">
        <v>1858</v>
      </c>
      <c r="L1435" s="13" t="s">
        <v>1511</v>
      </c>
      <c r="M1435" s="13">
        <v>0</v>
      </c>
      <c r="N1435" s="74"/>
    </row>
    <row r="1436" ht="18.95" customHeight="1" spans="8:14">
      <c r="H1436" s="67" t="s">
        <v>78</v>
      </c>
      <c r="I1436" s="33" t="s">
        <v>5457</v>
      </c>
      <c r="J1436" s="403" t="s">
        <v>5457</v>
      </c>
      <c r="K1436" s="33" t="s">
        <v>1861</v>
      </c>
      <c r="L1436" s="13" t="s">
        <v>1511</v>
      </c>
      <c r="M1436" s="13">
        <v>0</v>
      </c>
      <c r="N1436" s="74"/>
    </row>
    <row r="1437" ht="18.95" customHeight="1" spans="8:14">
      <c r="H1437" s="67" t="s">
        <v>5458</v>
      </c>
      <c r="I1437" s="33" t="s">
        <v>5459</v>
      </c>
      <c r="J1437" s="403" t="s">
        <v>5459</v>
      </c>
      <c r="K1437" s="33" t="s">
        <v>1867</v>
      </c>
      <c r="L1437" s="13" t="s">
        <v>1511</v>
      </c>
      <c r="M1437" s="13">
        <v>0</v>
      </c>
      <c r="N1437" s="74"/>
    </row>
    <row r="1438" ht="18.95" customHeight="1" spans="8:14">
      <c r="H1438" s="67" t="s">
        <v>80</v>
      </c>
      <c r="I1438" s="33" t="s">
        <v>5460</v>
      </c>
      <c r="J1438" s="403" t="s">
        <v>5460</v>
      </c>
      <c r="K1438" s="33" t="s">
        <v>1872</v>
      </c>
      <c r="L1438" s="13" t="s">
        <v>1511</v>
      </c>
      <c r="M1438" s="13">
        <v>0</v>
      </c>
      <c r="N1438" s="74"/>
    </row>
    <row r="1439" ht="18.95" customHeight="1" spans="8:14">
      <c r="H1439" s="67" t="s">
        <v>81</v>
      </c>
      <c r="I1439" s="33" t="s">
        <v>5461</v>
      </c>
      <c r="J1439" s="403" t="s">
        <v>5461</v>
      </c>
      <c r="K1439" s="33" t="s">
        <v>1877</v>
      </c>
      <c r="L1439" s="13" t="s">
        <v>1511</v>
      </c>
      <c r="M1439" s="13">
        <v>0</v>
      </c>
      <c r="N1439" s="74"/>
    </row>
    <row r="1440" ht="18.95" customHeight="1" spans="8:14">
      <c r="H1440" s="61" t="s">
        <v>4903</v>
      </c>
      <c r="I1440" s="33" t="s">
        <v>5462</v>
      </c>
      <c r="J1440" s="403" t="s">
        <v>5462</v>
      </c>
      <c r="K1440" s="33" t="s">
        <v>4905</v>
      </c>
      <c r="L1440" s="13" t="s">
        <v>1511</v>
      </c>
      <c r="M1440" s="13">
        <v>0</v>
      </c>
      <c r="N1440" s="74"/>
    </row>
    <row r="1441" ht="18.95" customHeight="1" spans="8:14">
      <c r="H1441" s="68" t="s">
        <v>5463</v>
      </c>
      <c r="I1441" s="33" t="s">
        <v>5464</v>
      </c>
      <c r="J1441" s="33" t="s">
        <v>5464</v>
      </c>
      <c r="K1441" s="33" t="s">
        <v>5465</v>
      </c>
      <c r="L1441" s="13" t="s">
        <v>1511</v>
      </c>
      <c r="M1441" s="13">
        <v>0</v>
      </c>
      <c r="N1441" s="74"/>
    </row>
    <row r="1442" ht="18.95" customHeight="1" spans="8:14">
      <c r="H1442" s="51" t="s">
        <v>5466</v>
      </c>
      <c r="I1442" s="33" t="s">
        <v>5467</v>
      </c>
      <c r="J1442" s="403" t="s">
        <v>5468</v>
      </c>
      <c r="K1442" s="33" t="s">
        <v>5469</v>
      </c>
      <c r="L1442" s="13" t="s">
        <v>1511</v>
      </c>
      <c r="M1442" s="13">
        <v>64</v>
      </c>
      <c r="N1442" s="74"/>
    </row>
    <row r="1443" ht="18.95" customHeight="1" spans="8:14">
      <c r="H1443" s="61" t="s">
        <v>699</v>
      </c>
      <c r="I1443" s="33" t="s">
        <v>5470</v>
      </c>
      <c r="J1443" s="403" t="s">
        <v>5470</v>
      </c>
      <c r="K1443" s="33" t="s">
        <v>5471</v>
      </c>
      <c r="L1443" s="13" t="s">
        <v>1511</v>
      </c>
      <c r="M1443" s="13">
        <v>0</v>
      </c>
      <c r="N1443" s="74"/>
    </row>
    <row r="1444" ht="18.95" customHeight="1" spans="8:14">
      <c r="H1444" s="61" t="s">
        <v>5472</v>
      </c>
      <c r="I1444" s="403" t="s">
        <v>5473</v>
      </c>
      <c r="J1444" s="403" t="s">
        <v>5473</v>
      </c>
      <c r="K1444" s="33" t="s">
        <v>5474</v>
      </c>
      <c r="L1444" s="13" t="s">
        <v>1511</v>
      </c>
      <c r="M1444" s="13">
        <v>628</v>
      </c>
      <c r="N1444" s="74"/>
    </row>
    <row r="1445" ht="18.95" customHeight="1" spans="8:14">
      <c r="H1445" s="61" t="s">
        <v>5475</v>
      </c>
      <c r="I1445" s="33" t="s">
        <v>5476</v>
      </c>
      <c r="J1445" s="33" t="s">
        <v>5476</v>
      </c>
      <c r="K1445" s="33" t="s">
        <v>1920</v>
      </c>
      <c r="L1445" s="13" t="s">
        <v>1511</v>
      </c>
      <c r="M1445" s="13">
        <v>303</v>
      </c>
      <c r="N1445" s="74"/>
    </row>
    <row r="1446" ht="18.95" customHeight="1" spans="8:14">
      <c r="H1446" s="61" t="s">
        <v>1924</v>
      </c>
      <c r="I1446" s="33" t="s">
        <v>5477</v>
      </c>
      <c r="J1446" s="33" t="s">
        <v>5477</v>
      </c>
      <c r="K1446" s="33" t="s">
        <v>1926</v>
      </c>
      <c r="L1446" s="13" t="s">
        <v>1511</v>
      </c>
      <c r="M1446" s="13">
        <v>325</v>
      </c>
      <c r="N1446" s="74"/>
    </row>
    <row r="1447" ht="18.95" customHeight="1" spans="8:14">
      <c r="H1447" s="69" t="s">
        <v>5478</v>
      </c>
      <c r="I1447" s="33" t="s">
        <v>5479</v>
      </c>
      <c r="J1447" s="403" t="s">
        <v>5479</v>
      </c>
      <c r="K1447" s="33" t="s">
        <v>5480</v>
      </c>
      <c r="L1447" s="13" t="s">
        <v>1511</v>
      </c>
      <c r="M1447" s="13">
        <v>0</v>
      </c>
      <c r="N1447" s="74"/>
    </row>
    <row r="1448" ht="18.95" customHeight="1" spans="8:14">
      <c r="H1448" s="69" t="s">
        <v>5481</v>
      </c>
      <c r="I1448" s="33" t="s">
        <v>5482</v>
      </c>
      <c r="J1448" s="403" t="s">
        <v>5482</v>
      </c>
      <c r="K1448" s="33" t="s">
        <v>4894</v>
      </c>
      <c r="L1448" s="13" t="s">
        <v>1511</v>
      </c>
      <c r="M1448" s="13">
        <v>0</v>
      </c>
      <c r="N1448" s="74"/>
    </row>
    <row r="1449" ht="18.95" customHeight="1" spans="8:14">
      <c r="H1449" s="70" t="s">
        <v>5483</v>
      </c>
      <c r="I1449" s="409" t="s">
        <v>5484</v>
      </c>
      <c r="J1449" s="409" t="s">
        <v>5484</v>
      </c>
      <c r="K1449" s="49" t="s">
        <v>5485</v>
      </c>
      <c r="L1449" s="13" t="s">
        <v>1511</v>
      </c>
      <c r="M1449" s="13">
        <v>0</v>
      </c>
      <c r="N1449" s="74"/>
    </row>
    <row r="1450" ht="18.95" customHeight="1" spans="8:14">
      <c r="H1450" s="70" t="s">
        <v>5486</v>
      </c>
      <c r="I1450" s="16" t="s">
        <v>5434</v>
      </c>
      <c r="J1450" s="409" t="s">
        <v>5434</v>
      </c>
      <c r="K1450" s="49" t="s">
        <v>5435</v>
      </c>
      <c r="L1450" s="13" t="s">
        <v>1511</v>
      </c>
      <c r="M1450" s="13">
        <v>0</v>
      </c>
      <c r="N1450" s="74"/>
    </row>
    <row r="1451" ht="18.95" customHeight="1" spans="8:14">
      <c r="H1451" s="59" t="s">
        <v>5487</v>
      </c>
      <c r="I1451" s="58" t="str">
        <f>""</f>
        <v/>
      </c>
      <c r="J1451" s="75" t="str">
        <f>""</f>
        <v/>
      </c>
      <c r="K1451" s="64" t="s">
        <v>5487</v>
      </c>
      <c r="L1451" s="73" t="s">
        <v>1511</v>
      </c>
      <c r="M1451" s="13">
        <v>187153</v>
      </c>
      <c r="N1451" s="74"/>
    </row>
    <row r="1452" ht="18.95" customHeight="1" spans="8:14">
      <c r="H1452" s="71"/>
      <c r="I1452" s="33"/>
      <c r="J1452" s="403" t="s">
        <v>2789</v>
      </c>
      <c r="K1452" s="33" t="s">
        <v>1811</v>
      </c>
      <c r="L1452" s="13" t="s">
        <v>1952</v>
      </c>
      <c r="M1452" s="73">
        <v>0</v>
      </c>
      <c r="N1452" s="65"/>
    </row>
    <row r="1453" ht="18.95" customHeight="1" spans="8:14">
      <c r="H1453" s="71"/>
      <c r="I1453" s="403" t="s">
        <v>5488</v>
      </c>
      <c r="J1453" s="403" t="s">
        <v>5489</v>
      </c>
      <c r="K1453" s="33" t="s">
        <v>5490</v>
      </c>
      <c r="L1453" s="13" t="s">
        <v>1952</v>
      </c>
      <c r="M1453" s="13">
        <v>0</v>
      </c>
      <c r="N1453" s="74"/>
    </row>
    <row r="1454" ht="18.95" customHeight="1" spans="8:14">
      <c r="H1454" s="71"/>
      <c r="I1454" s="33"/>
      <c r="J1454" s="403" t="s">
        <v>5491</v>
      </c>
      <c r="K1454" s="33" t="s">
        <v>2924</v>
      </c>
      <c r="L1454" s="13" t="s">
        <v>1952</v>
      </c>
      <c r="M1454" s="13">
        <v>0</v>
      </c>
      <c r="N1454" s="74"/>
    </row>
    <row r="1455" ht="18.95" customHeight="1" spans="8:14">
      <c r="H1455" s="71"/>
      <c r="I1455" s="33"/>
      <c r="J1455" s="403" t="s">
        <v>5492</v>
      </c>
      <c r="K1455" s="33" t="s">
        <v>2927</v>
      </c>
      <c r="L1455" s="13" t="s">
        <v>1952</v>
      </c>
      <c r="M1455" s="13">
        <v>0</v>
      </c>
      <c r="N1455" s="74"/>
    </row>
    <row r="1456" ht="18.95" customHeight="1" spans="8:14">
      <c r="H1456" s="71"/>
      <c r="I1456" s="33"/>
      <c r="J1456" s="403" t="s">
        <v>5493</v>
      </c>
      <c r="K1456" s="33" t="s">
        <v>2930</v>
      </c>
      <c r="L1456" s="13" t="s">
        <v>1952</v>
      </c>
      <c r="M1456" s="13">
        <v>0</v>
      </c>
      <c r="N1456" s="74"/>
    </row>
    <row r="1457" ht="18.95" customHeight="1" spans="8:14">
      <c r="H1457" s="71"/>
      <c r="I1457" s="33"/>
      <c r="J1457" s="403" t="s">
        <v>5494</v>
      </c>
      <c r="K1457" s="33" t="s">
        <v>2933</v>
      </c>
      <c r="L1457" s="13" t="s">
        <v>1952</v>
      </c>
      <c r="M1457" s="13">
        <v>0</v>
      </c>
      <c r="N1457" s="74"/>
    </row>
    <row r="1458" ht="18.95" customHeight="1" spans="8:14">
      <c r="H1458" s="71"/>
      <c r="I1458" s="33"/>
      <c r="J1458" s="403" t="s">
        <v>5495</v>
      </c>
      <c r="K1458" s="33" t="s">
        <v>2936</v>
      </c>
      <c r="L1458" s="13" t="s">
        <v>1952</v>
      </c>
      <c r="M1458" s="13">
        <v>0</v>
      </c>
      <c r="N1458" s="74"/>
    </row>
    <row r="1459" ht="18.95" customHeight="1" spans="8:14">
      <c r="H1459" s="71"/>
      <c r="I1459" s="33"/>
      <c r="J1459" s="403" t="s">
        <v>5496</v>
      </c>
      <c r="K1459" s="33" t="s">
        <v>5497</v>
      </c>
      <c r="L1459" s="13" t="s">
        <v>1952</v>
      </c>
      <c r="M1459" s="13">
        <v>0</v>
      </c>
      <c r="N1459" s="74"/>
    </row>
    <row r="1460" ht="18.95" customHeight="1" spans="8:14">
      <c r="H1460" s="72" t="s">
        <v>5498</v>
      </c>
      <c r="I1460" s="33" t="s">
        <v>3090</v>
      </c>
      <c r="J1460" s="403" t="s">
        <v>3090</v>
      </c>
      <c r="K1460" s="33" t="s">
        <v>1822</v>
      </c>
      <c r="L1460" s="13" t="s">
        <v>1952</v>
      </c>
      <c r="M1460" s="13">
        <v>459</v>
      </c>
      <c r="N1460" s="74"/>
    </row>
    <row r="1461" ht="18.95" customHeight="1" spans="8:14">
      <c r="H1461" s="46"/>
      <c r="I1461" s="403" t="s">
        <v>5499</v>
      </c>
      <c r="J1461" s="403" t="s">
        <v>5500</v>
      </c>
      <c r="K1461" s="33" t="s">
        <v>5501</v>
      </c>
      <c r="L1461" s="13" t="s">
        <v>1952</v>
      </c>
      <c r="M1461" s="13">
        <v>459</v>
      </c>
      <c r="N1461" s="74"/>
    </row>
    <row r="1462" ht="18.95" customHeight="1" spans="8:14">
      <c r="H1462" s="46"/>
      <c r="I1462" s="33"/>
      <c r="J1462" s="403" t="s">
        <v>5502</v>
      </c>
      <c r="K1462" s="33" t="s">
        <v>5503</v>
      </c>
      <c r="L1462" s="13" t="s">
        <v>1952</v>
      </c>
      <c r="M1462" s="13">
        <v>300</v>
      </c>
      <c r="N1462" s="74"/>
    </row>
    <row r="1463" ht="18.95" customHeight="1" spans="8:14">
      <c r="H1463" s="46"/>
      <c r="I1463" s="33"/>
      <c r="J1463" s="403" t="s">
        <v>5504</v>
      </c>
      <c r="K1463" s="33" t="s">
        <v>5505</v>
      </c>
      <c r="L1463" s="13" t="s">
        <v>1952</v>
      </c>
      <c r="M1463" s="13">
        <v>0</v>
      </c>
      <c r="N1463" s="74"/>
    </row>
    <row r="1464" ht="18.95" customHeight="1" spans="8:14">
      <c r="H1464" s="46"/>
      <c r="I1464" s="33"/>
      <c r="J1464" s="403" t="s">
        <v>5506</v>
      </c>
      <c r="K1464" s="33" t="s">
        <v>5507</v>
      </c>
      <c r="L1464" s="13" t="s">
        <v>1952</v>
      </c>
      <c r="M1464" s="13">
        <v>0</v>
      </c>
      <c r="N1464" s="74"/>
    </row>
    <row r="1465" ht="18.95" customHeight="1" spans="8:14">
      <c r="H1465" s="46"/>
      <c r="I1465" s="33"/>
      <c r="J1465" s="403" t="s">
        <v>5508</v>
      </c>
      <c r="K1465" s="33" t="s">
        <v>5509</v>
      </c>
      <c r="L1465" s="13" t="s">
        <v>1952</v>
      </c>
      <c r="M1465" s="13">
        <v>99</v>
      </c>
      <c r="N1465" s="74"/>
    </row>
    <row r="1466" ht="18.95" customHeight="1" spans="8:14">
      <c r="H1466" s="46"/>
      <c r="I1466" s="33"/>
      <c r="J1466" s="403" t="s">
        <v>5510</v>
      </c>
      <c r="K1466" s="33" t="s">
        <v>5511</v>
      </c>
      <c r="L1466" s="13" t="s">
        <v>1952</v>
      </c>
      <c r="M1466" s="13">
        <v>0</v>
      </c>
      <c r="N1466" s="74"/>
    </row>
    <row r="1467" ht="18.95" customHeight="1" spans="8:14">
      <c r="H1467" s="46"/>
      <c r="I1467" s="33"/>
      <c r="J1467" s="403" t="s">
        <v>5512</v>
      </c>
      <c r="K1467" s="33" t="s">
        <v>5513</v>
      </c>
      <c r="L1467" s="13" t="s">
        <v>1952</v>
      </c>
      <c r="M1467" s="13">
        <v>60</v>
      </c>
      <c r="N1467" s="74"/>
    </row>
    <row r="1468" ht="18.95" customHeight="1" spans="8:14">
      <c r="H1468" s="46" t="s">
        <v>5514</v>
      </c>
      <c r="I1468" s="33" t="s">
        <v>5515</v>
      </c>
      <c r="J1468" s="403" t="s">
        <v>5515</v>
      </c>
      <c r="K1468" s="33" t="s">
        <v>5516</v>
      </c>
      <c r="L1468" s="13" t="s">
        <v>1952</v>
      </c>
      <c r="M1468" s="13">
        <v>0</v>
      </c>
      <c r="N1468" s="74"/>
    </row>
    <row r="1469" ht="18.95" customHeight="1" spans="8:14">
      <c r="H1469" s="46" t="s">
        <v>5517</v>
      </c>
      <c r="I1469" s="33" t="s">
        <v>5518</v>
      </c>
      <c r="J1469" s="403" t="s">
        <v>5518</v>
      </c>
      <c r="K1469" s="33" t="s">
        <v>5519</v>
      </c>
      <c r="L1469" s="13" t="s">
        <v>1952</v>
      </c>
      <c r="M1469" s="13">
        <v>0</v>
      </c>
      <c r="N1469" s="74"/>
    </row>
    <row r="1470" ht="18.95" customHeight="1" spans="8:14">
      <c r="H1470" s="46" t="s">
        <v>5520</v>
      </c>
      <c r="I1470" s="33" t="s">
        <v>5521</v>
      </c>
      <c r="J1470" s="403" t="s">
        <v>5521</v>
      </c>
      <c r="K1470" s="33" t="s">
        <v>5522</v>
      </c>
      <c r="L1470" s="13" t="s">
        <v>1952</v>
      </c>
      <c r="M1470" s="13">
        <v>0</v>
      </c>
      <c r="N1470" s="74"/>
    </row>
    <row r="1471" ht="18.95" customHeight="1" spans="8:14">
      <c r="H1471" s="46" t="s">
        <v>5523</v>
      </c>
      <c r="I1471" s="33" t="s">
        <v>5524</v>
      </c>
      <c r="J1471" s="403" t="s">
        <v>5524</v>
      </c>
      <c r="K1471" s="33" t="s">
        <v>5525</v>
      </c>
      <c r="L1471" s="13" t="s">
        <v>1952</v>
      </c>
      <c r="M1471" s="13">
        <v>0</v>
      </c>
      <c r="N1471" s="74"/>
    </row>
    <row r="1472" ht="18.95" customHeight="1" spans="8:14">
      <c r="H1472" s="46" t="s">
        <v>5526</v>
      </c>
      <c r="I1472" s="33" t="s">
        <v>5527</v>
      </c>
      <c r="J1472" s="403" t="s">
        <v>5527</v>
      </c>
      <c r="K1472" s="33" t="s">
        <v>5528</v>
      </c>
      <c r="L1472" s="13" t="s">
        <v>1952</v>
      </c>
      <c r="M1472" s="13">
        <v>0</v>
      </c>
      <c r="N1472" s="74"/>
    </row>
    <row r="1473" ht="18.95" customHeight="1" spans="8:14">
      <c r="H1473" s="72" t="s">
        <v>709</v>
      </c>
      <c r="I1473" s="33" t="s">
        <v>3225</v>
      </c>
      <c r="J1473" s="403" t="s">
        <v>3225</v>
      </c>
      <c r="K1473" s="33" t="s">
        <v>1827</v>
      </c>
      <c r="L1473" s="13" t="s">
        <v>1952</v>
      </c>
      <c r="M1473" s="13">
        <v>473</v>
      </c>
      <c r="N1473" s="74"/>
    </row>
    <row r="1474" ht="18.95" customHeight="1" spans="8:14">
      <c r="H1474" s="46" t="s">
        <v>5529</v>
      </c>
      <c r="I1474" s="33" t="s">
        <v>5530</v>
      </c>
      <c r="J1474" s="403" t="s">
        <v>5530</v>
      </c>
      <c r="K1474" s="33" t="s">
        <v>5531</v>
      </c>
      <c r="L1474" s="13" t="s">
        <v>1952</v>
      </c>
      <c r="M1474" s="13">
        <v>243</v>
      </c>
      <c r="N1474" s="74"/>
    </row>
    <row r="1475" ht="18.95" customHeight="1" spans="8:14">
      <c r="H1475" s="46" t="s">
        <v>5532</v>
      </c>
      <c r="I1475" s="33" t="s">
        <v>5533</v>
      </c>
      <c r="J1475" s="403" t="s">
        <v>5533</v>
      </c>
      <c r="K1475" s="33" t="s">
        <v>5534</v>
      </c>
      <c r="L1475" s="13" t="s">
        <v>1952</v>
      </c>
      <c r="M1475" s="13">
        <v>60</v>
      </c>
      <c r="N1475" s="74"/>
    </row>
    <row r="1476" ht="18.95" customHeight="1" spans="8:14">
      <c r="H1476" s="46" t="s">
        <v>5535</v>
      </c>
      <c r="I1476" s="33" t="s">
        <v>5536</v>
      </c>
      <c r="J1476" s="403" t="s">
        <v>5536</v>
      </c>
      <c r="K1476" s="33" t="s">
        <v>5537</v>
      </c>
      <c r="L1476" s="13" t="s">
        <v>1952</v>
      </c>
      <c r="M1476" s="13">
        <v>183</v>
      </c>
      <c r="N1476" s="74"/>
    </row>
    <row r="1477" ht="18.95" customHeight="1" spans="8:14">
      <c r="H1477" s="46" t="s">
        <v>5538</v>
      </c>
      <c r="I1477" s="33" t="s">
        <v>5539</v>
      </c>
      <c r="J1477" s="403" t="s">
        <v>5539</v>
      </c>
      <c r="K1477" s="33" t="s">
        <v>5540</v>
      </c>
      <c r="L1477" s="13" t="s">
        <v>1952</v>
      </c>
      <c r="M1477" s="13">
        <v>0</v>
      </c>
      <c r="N1477" s="74"/>
    </row>
    <row r="1478" ht="18.95" customHeight="1" spans="8:14">
      <c r="H1478" s="46" t="s">
        <v>5541</v>
      </c>
      <c r="I1478" s="33" t="s">
        <v>5542</v>
      </c>
      <c r="J1478" s="403" t="s">
        <v>5542</v>
      </c>
      <c r="K1478" s="33" t="s">
        <v>5543</v>
      </c>
      <c r="L1478" s="13" t="s">
        <v>1952</v>
      </c>
      <c r="M1478" s="13">
        <v>0</v>
      </c>
      <c r="N1478" s="74"/>
    </row>
    <row r="1479" ht="18.95" customHeight="1" spans="8:14">
      <c r="H1479" s="46" t="s">
        <v>5532</v>
      </c>
      <c r="I1479" s="33" t="s">
        <v>5544</v>
      </c>
      <c r="J1479" s="403" t="s">
        <v>5544</v>
      </c>
      <c r="K1479" s="33" t="s">
        <v>5534</v>
      </c>
      <c r="L1479" s="13" t="s">
        <v>1952</v>
      </c>
      <c r="M1479" s="13">
        <v>0</v>
      </c>
      <c r="N1479" s="74"/>
    </row>
    <row r="1480" ht="18.95" customHeight="1" spans="8:14">
      <c r="H1480" s="46" t="s">
        <v>5535</v>
      </c>
      <c r="I1480" s="33" t="s">
        <v>5545</v>
      </c>
      <c r="J1480" s="403" t="s">
        <v>5545</v>
      </c>
      <c r="K1480" s="33" t="s">
        <v>5537</v>
      </c>
      <c r="L1480" s="13" t="s">
        <v>1952</v>
      </c>
      <c r="M1480" s="13">
        <v>0</v>
      </c>
      <c r="N1480" s="74"/>
    </row>
    <row r="1481" ht="18.95" customHeight="1" spans="8:14">
      <c r="H1481" s="76" t="s">
        <v>5546</v>
      </c>
      <c r="I1481" s="33" t="s">
        <v>5547</v>
      </c>
      <c r="J1481" s="403" t="s">
        <v>5547</v>
      </c>
      <c r="K1481" s="33" t="s">
        <v>5548</v>
      </c>
      <c r="L1481" s="13" t="s">
        <v>1952</v>
      </c>
      <c r="M1481" s="13">
        <v>0</v>
      </c>
      <c r="N1481" s="74"/>
    </row>
    <row r="1482" ht="18.95" customHeight="1" spans="8:14">
      <c r="H1482" s="46"/>
      <c r="I1482" s="403" t="s">
        <v>5499</v>
      </c>
      <c r="J1482" s="403" t="s">
        <v>5549</v>
      </c>
      <c r="K1482" s="33" t="s">
        <v>5550</v>
      </c>
      <c r="L1482" s="13" t="s">
        <v>1952</v>
      </c>
      <c r="M1482" s="13">
        <v>230</v>
      </c>
      <c r="N1482" s="74"/>
    </row>
    <row r="1483" ht="18.95" customHeight="1" spans="8:14">
      <c r="H1483" s="46"/>
      <c r="I1483" s="33"/>
      <c r="J1483" s="403" t="s">
        <v>5551</v>
      </c>
      <c r="K1483" s="33" t="s">
        <v>5552</v>
      </c>
      <c r="L1483" s="13" t="s">
        <v>1952</v>
      </c>
      <c r="M1483" s="13">
        <v>26</v>
      </c>
      <c r="N1483" s="74"/>
    </row>
    <row r="1484" ht="18.95" customHeight="1" spans="8:14">
      <c r="H1484" s="46"/>
      <c r="I1484" s="33"/>
      <c r="J1484" s="403" t="s">
        <v>5553</v>
      </c>
      <c r="K1484" s="33" t="s">
        <v>5554</v>
      </c>
      <c r="L1484" s="13" t="s">
        <v>1952</v>
      </c>
      <c r="M1484" s="13">
        <v>24</v>
      </c>
      <c r="N1484" s="74"/>
    </row>
    <row r="1485" ht="18.95" customHeight="1" spans="8:14">
      <c r="H1485" s="46"/>
      <c r="I1485" s="33"/>
      <c r="J1485" s="403" t="s">
        <v>5555</v>
      </c>
      <c r="K1485" s="33" t="s">
        <v>5556</v>
      </c>
      <c r="L1485" s="13" t="s">
        <v>1952</v>
      </c>
      <c r="M1485" s="13">
        <v>4</v>
      </c>
      <c r="N1485" s="74"/>
    </row>
    <row r="1486" ht="18.95" customHeight="1" spans="8:14">
      <c r="H1486" s="46"/>
      <c r="I1486" s="33"/>
      <c r="J1486" s="403" t="s">
        <v>5557</v>
      </c>
      <c r="K1486" s="33" t="s">
        <v>5558</v>
      </c>
      <c r="L1486" s="13" t="s">
        <v>1952</v>
      </c>
      <c r="M1486" s="13">
        <v>0</v>
      </c>
      <c r="N1486" s="74"/>
    </row>
    <row r="1487" ht="18.95" customHeight="1" spans="8:14">
      <c r="H1487" s="46"/>
      <c r="I1487" s="33"/>
      <c r="J1487" s="403" t="s">
        <v>5559</v>
      </c>
      <c r="K1487" s="33" t="s">
        <v>5560</v>
      </c>
      <c r="L1487" s="13" t="s">
        <v>1952</v>
      </c>
      <c r="M1487" s="13">
        <v>176</v>
      </c>
      <c r="N1487" s="74"/>
    </row>
    <row r="1488" ht="18.95" customHeight="1" spans="8:14">
      <c r="H1488" s="72" t="s">
        <v>710</v>
      </c>
      <c r="I1488" s="33" t="s">
        <v>3774</v>
      </c>
      <c r="J1488" s="403" t="s">
        <v>3774</v>
      </c>
      <c r="K1488" s="33" t="s">
        <v>554</v>
      </c>
      <c r="L1488" s="13" t="s">
        <v>1952</v>
      </c>
      <c r="M1488" s="13"/>
      <c r="N1488" s="74"/>
    </row>
    <row r="1489" ht="18.95" customHeight="1" spans="8:14">
      <c r="H1489" s="72" t="s">
        <v>5561</v>
      </c>
      <c r="I1489" s="33" t="s">
        <v>5562</v>
      </c>
      <c r="J1489" s="403" t="s">
        <v>5562</v>
      </c>
      <c r="K1489" s="33" t="s">
        <v>5563</v>
      </c>
      <c r="L1489" s="13" t="s">
        <v>1952</v>
      </c>
      <c r="M1489" s="13">
        <v>0</v>
      </c>
      <c r="N1489" s="74"/>
    </row>
    <row r="1490" ht="18.95" customHeight="1" spans="8:14">
      <c r="H1490" s="72" t="s">
        <v>5564</v>
      </c>
      <c r="I1490" s="33" t="s">
        <v>5565</v>
      </c>
      <c r="J1490" s="403" t="s">
        <v>5565</v>
      </c>
      <c r="K1490" s="33" t="s">
        <v>5566</v>
      </c>
      <c r="L1490" s="13" t="s">
        <v>1952</v>
      </c>
      <c r="M1490" s="13"/>
      <c r="N1490" s="74"/>
    </row>
    <row r="1491" ht="18.95" customHeight="1" spans="8:14">
      <c r="H1491" s="72" t="s">
        <v>5567</v>
      </c>
      <c r="I1491" s="33" t="s">
        <v>5568</v>
      </c>
      <c r="J1491" s="403" t="s">
        <v>5568</v>
      </c>
      <c r="K1491" s="33" t="s">
        <v>5569</v>
      </c>
      <c r="L1491" s="13" t="s">
        <v>1952</v>
      </c>
      <c r="M1491" s="13">
        <v>0</v>
      </c>
      <c r="N1491" s="74"/>
    </row>
    <row r="1492" ht="18.95" customHeight="1" spans="8:14">
      <c r="H1492" s="72" t="s">
        <v>5570</v>
      </c>
      <c r="I1492" s="403" t="s">
        <v>5571</v>
      </c>
      <c r="J1492" s="403" t="s">
        <v>5572</v>
      </c>
      <c r="K1492" s="33" t="s">
        <v>5573</v>
      </c>
      <c r="L1492" s="13" t="s">
        <v>1952</v>
      </c>
      <c r="M1492" s="13">
        <v>0</v>
      </c>
      <c r="N1492" s="74"/>
    </row>
    <row r="1493" ht="18.95" customHeight="1" spans="8:14">
      <c r="H1493" s="72" t="s">
        <v>5574</v>
      </c>
      <c r="I1493" s="403" t="s">
        <v>5575</v>
      </c>
      <c r="J1493" s="403" t="s">
        <v>5575</v>
      </c>
      <c r="K1493" s="33" t="s">
        <v>4702</v>
      </c>
      <c r="L1493" s="13" t="s">
        <v>1952</v>
      </c>
      <c r="M1493" s="13">
        <v>0</v>
      </c>
      <c r="N1493" s="74"/>
    </row>
    <row r="1494" ht="18.95" customHeight="1" spans="8:14">
      <c r="H1494" s="72" t="s">
        <v>5576</v>
      </c>
      <c r="I1494" s="403" t="s">
        <v>5577</v>
      </c>
      <c r="J1494" s="403" t="s">
        <v>5577</v>
      </c>
      <c r="K1494" s="33" t="s">
        <v>5578</v>
      </c>
      <c r="L1494" s="13" t="s">
        <v>1952</v>
      </c>
      <c r="M1494" s="13">
        <v>0</v>
      </c>
      <c r="N1494" s="74"/>
    </row>
    <row r="1495" ht="18.95" customHeight="1" spans="8:14">
      <c r="H1495" s="72" t="s">
        <v>5579</v>
      </c>
      <c r="I1495" s="403" t="s">
        <v>5580</v>
      </c>
      <c r="J1495" s="403" t="s">
        <v>5580</v>
      </c>
      <c r="K1495" s="33" t="s">
        <v>5581</v>
      </c>
      <c r="L1495" s="13" t="s">
        <v>1952</v>
      </c>
      <c r="M1495" s="13">
        <v>0</v>
      </c>
      <c r="N1495" s="74"/>
    </row>
    <row r="1496" ht="18.95" customHeight="1" spans="8:14">
      <c r="H1496" s="72" t="s">
        <v>711</v>
      </c>
      <c r="I1496" s="33" t="s">
        <v>4003</v>
      </c>
      <c r="J1496" s="403" t="s">
        <v>4003</v>
      </c>
      <c r="K1496" s="33" t="s">
        <v>1841</v>
      </c>
      <c r="L1496" s="13" t="s">
        <v>1952</v>
      </c>
      <c r="M1496" s="13">
        <v>26943</v>
      </c>
      <c r="N1496" s="74"/>
    </row>
    <row r="1497" ht="18.95" customHeight="1" spans="8:14">
      <c r="H1497" s="72" t="s">
        <v>5582</v>
      </c>
      <c r="I1497" s="33" t="s">
        <v>5583</v>
      </c>
      <c r="J1497" s="403" t="s">
        <v>5583</v>
      </c>
      <c r="K1497" s="33" t="s">
        <v>5584</v>
      </c>
      <c r="L1497" s="13" t="s">
        <v>1952</v>
      </c>
      <c r="M1497" s="13">
        <v>330</v>
      </c>
      <c r="N1497" s="74"/>
    </row>
    <row r="1498" ht="18.95" customHeight="1" spans="8:14">
      <c r="H1498" s="76" t="s">
        <v>5585</v>
      </c>
      <c r="I1498" s="33" t="s">
        <v>5586</v>
      </c>
      <c r="J1498" s="403" t="s">
        <v>5586</v>
      </c>
      <c r="K1498" s="33" t="s">
        <v>5566</v>
      </c>
      <c r="L1498" s="13" t="s">
        <v>1952</v>
      </c>
      <c r="M1498" s="13">
        <v>0</v>
      </c>
      <c r="N1498" s="74"/>
    </row>
    <row r="1499" ht="18.95" customHeight="1" spans="8:14">
      <c r="H1499" s="76" t="s">
        <v>5587</v>
      </c>
      <c r="I1499" s="33" t="s">
        <v>5588</v>
      </c>
      <c r="J1499" s="403" t="s">
        <v>5588</v>
      </c>
      <c r="K1499" s="33" t="s">
        <v>5589</v>
      </c>
      <c r="L1499" s="13" t="s">
        <v>1952</v>
      </c>
      <c r="M1499" s="13">
        <v>156</v>
      </c>
      <c r="N1499" s="74"/>
    </row>
    <row r="1500" ht="18.95" customHeight="1" spans="8:14">
      <c r="H1500" s="76"/>
      <c r="I1500" s="403" t="s">
        <v>5590</v>
      </c>
      <c r="J1500" s="403" t="s">
        <v>5591</v>
      </c>
      <c r="K1500" s="33" t="s">
        <v>5592</v>
      </c>
      <c r="L1500" s="13" t="s">
        <v>1952</v>
      </c>
      <c r="M1500" s="13">
        <v>18</v>
      </c>
      <c r="N1500" s="74"/>
    </row>
    <row r="1501" ht="18.95" customHeight="1" spans="8:14">
      <c r="H1501" s="77" t="s">
        <v>5593</v>
      </c>
      <c r="I1501" s="33" t="s">
        <v>5594</v>
      </c>
      <c r="J1501" s="403" t="s">
        <v>5594</v>
      </c>
      <c r="K1501" s="33" t="s">
        <v>5595</v>
      </c>
      <c r="L1501" s="13" t="s">
        <v>1952</v>
      </c>
      <c r="M1501" s="13">
        <v>156</v>
      </c>
      <c r="N1501" s="74"/>
    </row>
    <row r="1502" ht="18.95" customHeight="1" spans="8:14">
      <c r="H1502" s="77" t="s">
        <v>5596</v>
      </c>
      <c r="I1502" s="33" t="s">
        <v>5597</v>
      </c>
      <c r="J1502" s="403" t="s">
        <v>5597</v>
      </c>
      <c r="K1502" s="33" t="s">
        <v>5598</v>
      </c>
      <c r="L1502" s="13" t="s">
        <v>1952</v>
      </c>
      <c r="M1502" s="13">
        <v>0</v>
      </c>
      <c r="N1502" s="74"/>
    </row>
    <row r="1503" ht="18.95" customHeight="1" spans="8:14">
      <c r="H1503" s="77" t="s">
        <v>5599</v>
      </c>
      <c r="I1503" s="403" t="s">
        <v>5600</v>
      </c>
      <c r="J1503" s="403" t="s">
        <v>5601</v>
      </c>
      <c r="K1503" s="33" t="s">
        <v>5137</v>
      </c>
      <c r="L1503" s="13" t="s">
        <v>1952</v>
      </c>
      <c r="M1503" s="13"/>
      <c r="N1503" s="74"/>
    </row>
    <row r="1504" ht="18.95" customHeight="1" spans="8:14">
      <c r="H1504" s="76" t="s">
        <v>5602</v>
      </c>
      <c r="I1504" s="33" t="s">
        <v>5590</v>
      </c>
      <c r="J1504" s="403" t="s">
        <v>5590</v>
      </c>
      <c r="K1504" s="33" t="s">
        <v>5603</v>
      </c>
      <c r="L1504" s="13" t="s">
        <v>1952</v>
      </c>
      <c r="M1504" s="13">
        <v>0</v>
      </c>
      <c r="N1504" s="74"/>
    </row>
    <row r="1505" ht="18.95" customHeight="1" spans="8:14">
      <c r="H1505" s="72" t="s">
        <v>5604</v>
      </c>
      <c r="I1505" s="33" t="s">
        <v>5605</v>
      </c>
      <c r="J1505" s="403" t="s">
        <v>5605</v>
      </c>
      <c r="K1505" s="33" t="s">
        <v>5606</v>
      </c>
      <c r="L1505" s="13" t="s">
        <v>1952</v>
      </c>
      <c r="M1505" s="13">
        <v>25669</v>
      </c>
      <c r="N1505" s="74"/>
    </row>
    <row r="1506" ht="18.95" customHeight="1" spans="8:14">
      <c r="H1506" s="76" t="s">
        <v>5607</v>
      </c>
      <c r="I1506" s="33" t="s">
        <v>5608</v>
      </c>
      <c r="J1506" s="403" t="s">
        <v>5608</v>
      </c>
      <c r="K1506" s="33" t="s">
        <v>5609</v>
      </c>
      <c r="L1506" s="13" t="s">
        <v>1952</v>
      </c>
      <c r="M1506" s="13">
        <v>11204</v>
      </c>
      <c r="N1506" s="74"/>
    </row>
    <row r="1507" ht="18.95" customHeight="1" spans="8:14">
      <c r="H1507" s="76" t="s">
        <v>5610</v>
      </c>
      <c r="I1507" s="33" t="s">
        <v>5611</v>
      </c>
      <c r="J1507" s="403" t="s">
        <v>5611</v>
      </c>
      <c r="K1507" s="33" t="s">
        <v>5612</v>
      </c>
      <c r="L1507" s="13" t="s">
        <v>1952</v>
      </c>
      <c r="M1507" s="13">
        <v>1054</v>
      </c>
      <c r="N1507" s="74"/>
    </row>
    <row r="1508" ht="18.95" customHeight="1" spans="8:14">
      <c r="H1508" s="76" t="s">
        <v>5613</v>
      </c>
      <c r="I1508" s="33" t="s">
        <v>5614</v>
      </c>
      <c r="J1508" s="403" t="s">
        <v>5614</v>
      </c>
      <c r="K1508" s="33" t="s">
        <v>5615</v>
      </c>
      <c r="L1508" s="13" t="s">
        <v>1952</v>
      </c>
      <c r="M1508" s="13">
        <v>4213</v>
      </c>
      <c r="N1508" s="74"/>
    </row>
    <row r="1509" ht="18.95" customHeight="1" spans="8:14">
      <c r="H1509" s="76" t="s">
        <v>5616</v>
      </c>
      <c r="I1509" s="33" t="s">
        <v>5617</v>
      </c>
      <c r="J1509" s="403" t="s">
        <v>5617</v>
      </c>
      <c r="K1509" s="33" t="s">
        <v>5618</v>
      </c>
      <c r="L1509" s="13" t="s">
        <v>1952</v>
      </c>
      <c r="M1509" s="13">
        <v>807</v>
      </c>
      <c r="N1509" s="74"/>
    </row>
    <row r="1510" ht="18.95" customHeight="1" spans="8:14">
      <c r="H1510" s="76" t="s">
        <v>5619</v>
      </c>
      <c r="I1510" s="33" t="s">
        <v>5620</v>
      </c>
      <c r="J1510" s="403" t="s">
        <v>5620</v>
      </c>
      <c r="K1510" s="33" t="s">
        <v>5621</v>
      </c>
      <c r="L1510" s="13" t="s">
        <v>1952</v>
      </c>
      <c r="M1510" s="13">
        <v>0</v>
      </c>
      <c r="N1510" s="74"/>
    </row>
    <row r="1511" ht="18.95" customHeight="1" spans="8:14">
      <c r="H1511" s="76" t="s">
        <v>5622</v>
      </c>
      <c r="I1511" s="33" t="s">
        <v>5623</v>
      </c>
      <c r="J1511" s="403" t="s">
        <v>5623</v>
      </c>
      <c r="K1511" s="33" t="s">
        <v>5624</v>
      </c>
      <c r="L1511" s="13" t="s">
        <v>1952</v>
      </c>
      <c r="M1511" s="13">
        <v>180</v>
      </c>
      <c r="N1511" s="74"/>
    </row>
    <row r="1512" ht="18.95" customHeight="1" spans="8:14">
      <c r="H1512" s="76" t="s">
        <v>5587</v>
      </c>
      <c r="I1512" s="33" t="s">
        <v>5625</v>
      </c>
      <c r="J1512" s="403" t="s">
        <v>5625</v>
      </c>
      <c r="K1512" s="33" t="s">
        <v>5589</v>
      </c>
      <c r="L1512" s="13" t="s">
        <v>1952</v>
      </c>
      <c r="M1512" s="13">
        <v>0</v>
      </c>
      <c r="N1512" s="74"/>
    </row>
    <row r="1513" ht="18.95" customHeight="1" spans="8:14">
      <c r="H1513" s="46"/>
      <c r="I1513" s="403" t="s">
        <v>5626</v>
      </c>
      <c r="J1513" s="403" t="s">
        <v>5627</v>
      </c>
      <c r="K1513" s="33" t="s">
        <v>5628</v>
      </c>
      <c r="L1513" s="13" t="s">
        <v>1952</v>
      </c>
      <c r="M1513" s="13">
        <v>475</v>
      </c>
      <c r="N1513" s="74"/>
    </row>
    <row r="1514" ht="18.95" customHeight="1" spans="8:14">
      <c r="H1514" s="76" t="s">
        <v>5629</v>
      </c>
      <c r="I1514" s="33" t="s">
        <v>5630</v>
      </c>
      <c r="J1514" s="403" t="s">
        <v>5630</v>
      </c>
      <c r="K1514" s="33" t="s">
        <v>5631</v>
      </c>
      <c r="L1514" s="13" t="s">
        <v>1952</v>
      </c>
      <c r="M1514" s="13">
        <v>0</v>
      </c>
      <c r="N1514" s="74"/>
    </row>
    <row r="1515" ht="18.95" customHeight="1" spans="8:14">
      <c r="H1515" s="76" t="s">
        <v>5632</v>
      </c>
      <c r="I1515" s="33" t="s">
        <v>5633</v>
      </c>
      <c r="J1515" s="403" t="s">
        <v>5633</v>
      </c>
      <c r="K1515" s="33" t="s">
        <v>5634</v>
      </c>
      <c r="L1515" s="13" t="s">
        <v>1952</v>
      </c>
      <c r="M1515" s="13">
        <v>0</v>
      </c>
      <c r="N1515" s="74"/>
    </row>
    <row r="1516" ht="18.95" customHeight="1" spans="8:14">
      <c r="H1516" s="77" t="s">
        <v>5593</v>
      </c>
      <c r="I1516" s="33" t="s">
        <v>5635</v>
      </c>
      <c r="J1516" s="403" t="s">
        <v>5635</v>
      </c>
      <c r="K1516" s="33" t="s">
        <v>5595</v>
      </c>
      <c r="L1516" s="13" t="s">
        <v>1952</v>
      </c>
      <c r="M1516" s="13">
        <v>1141</v>
      </c>
      <c r="N1516" s="74"/>
    </row>
    <row r="1517" ht="18.95" customHeight="1" spans="8:14">
      <c r="H1517" s="77"/>
      <c r="I1517" s="403" t="s">
        <v>5626</v>
      </c>
      <c r="J1517" s="403" t="s">
        <v>5636</v>
      </c>
      <c r="K1517" s="33" t="s">
        <v>5637</v>
      </c>
      <c r="L1517" s="13" t="s">
        <v>1952</v>
      </c>
      <c r="M1517" s="13">
        <v>4136</v>
      </c>
      <c r="N1517" s="74"/>
    </row>
    <row r="1518" ht="18.95" customHeight="1" spans="8:14">
      <c r="H1518" s="77" t="s">
        <v>5599</v>
      </c>
      <c r="I1518" s="403" t="s">
        <v>5638</v>
      </c>
      <c r="J1518" s="403" t="s">
        <v>5639</v>
      </c>
      <c r="K1518" s="33" t="s">
        <v>5137</v>
      </c>
      <c r="L1518" s="13" t="s">
        <v>1952</v>
      </c>
      <c r="M1518" s="13"/>
      <c r="N1518" s="74"/>
    </row>
    <row r="1519" ht="18.95" customHeight="1" spans="8:14">
      <c r="H1519" s="76" t="s">
        <v>5640</v>
      </c>
      <c r="I1519" s="33" t="s">
        <v>5626</v>
      </c>
      <c r="J1519" s="403" t="s">
        <v>5626</v>
      </c>
      <c r="K1519" s="33" t="s">
        <v>5641</v>
      </c>
      <c r="L1519" s="13" t="s">
        <v>1952</v>
      </c>
      <c r="M1519" s="13">
        <v>2459</v>
      </c>
      <c r="N1519" s="74"/>
    </row>
    <row r="1520" ht="18.95" customHeight="1" spans="8:14">
      <c r="H1520" s="72" t="s">
        <v>5642</v>
      </c>
      <c r="I1520" s="33" t="s">
        <v>5643</v>
      </c>
      <c r="J1520" s="403" t="s">
        <v>5643</v>
      </c>
      <c r="K1520" s="33" t="s">
        <v>5644</v>
      </c>
      <c r="L1520" s="13" t="s">
        <v>1952</v>
      </c>
      <c r="M1520" s="13">
        <v>0</v>
      </c>
      <c r="N1520" s="74"/>
    </row>
    <row r="1521" ht="18.95" customHeight="1" spans="8:14">
      <c r="H1521" s="76" t="s">
        <v>5645</v>
      </c>
      <c r="I1521" s="33" t="s">
        <v>5646</v>
      </c>
      <c r="J1521" s="403" t="s">
        <v>5646</v>
      </c>
      <c r="K1521" s="33" t="s">
        <v>5647</v>
      </c>
      <c r="L1521" s="13" t="s">
        <v>1952</v>
      </c>
      <c r="M1521" s="13">
        <v>0</v>
      </c>
      <c r="N1521" s="74"/>
    </row>
    <row r="1522" ht="18.95" customHeight="1" spans="8:14">
      <c r="H1522" s="76" t="s">
        <v>5648</v>
      </c>
      <c r="I1522" s="33" t="s">
        <v>5649</v>
      </c>
      <c r="J1522" s="403" t="s">
        <v>5649</v>
      </c>
      <c r="K1522" s="33" t="s">
        <v>5650</v>
      </c>
      <c r="L1522" s="13" t="s">
        <v>1952</v>
      </c>
      <c r="M1522" s="13">
        <v>0</v>
      </c>
      <c r="N1522" s="74"/>
    </row>
    <row r="1523" ht="18.95" customHeight="1" spans="8:14">
      <c r="H1523" s="76" t="s">
        <v>5651</v>
      </c>
      <c r="I1523" s="33" t="s">
        <v>5652</v>
      </c>
      <c r="J1523" s="403" t="s">
        <v>5652</v>
      </c>
      <c r="K1523" s="33" t="s">
        <v>5653</v>
      </c>
      <c r="L1523" s="13" t="s">
        <v>1952</v>
      </c>
      <c r="M1523" s="13">
        <v>0</v>
      </c>
      <c r="N1523" s="74"/>
    </row>
    <row r="1524" ht="18.95" customHeight="1" spans="8:14">
      <c r="H1524" s="76" t="s">
        <v>5654</v>
      </c>
      <c r="I1524" s="33" t="s">
        <v>5655</v>
      </c>
      <c r="J1524" s="403" t="s">
        <v>5655</v>
      </c>
      <c r="K1524" s="33" t="s">
        <v>5656</v>
      </c>
      <c r="L1524" s="13" t="s">
        <v>1952</v>
      </c>
      <c r="M1524" s="13">
        <v>0</v>
      </c>
      <c r="N1524" s="74"/>
    </row>
    <row r="1525" ht="18.95" customHeight="1" spans="8:14">
      <c r="H1525" s="76" t="s">
        <v>5657</v>
      </c>
      <c r="I1525" s="33" t="s">
        <v>5658</v>
      </c>
      <c r="J1525" s="403" t="s">
        <v>5658</v>
      </c>
      <c r="K1525" s="33" t="s">
        <v>5659</v>
      </c>
      <c r="L1525" s="13" t="s">
        <v>1952</v>
      </c>
      <c r="M1525" s="13">
        <v>0</v>
      </c>
      <c r="N1525" s="74"/>
    </row>
    <row r="1526" ht="18.95" customHeight="1" spans="8:14">
      <c r="H1526" s="72" t="s">
        <v>5660</v>
      </c>
      <c r="I1526" s="33" t="s">
        <v>5661</v>
      </c>
      <c r="J1526" s="403" t="s">
        <v>5661</v>
      </c>
      <c r="K1526" s="33" t="s">
        <v>5662</v>
      </c>
      <c r="L1526" s="13" t="s">
        <v>1952</v>
      </c>
      <c r="M1526" s="13">
        <v>46</v>
      </c>
      <c r="N1526" s="74"/>
    </row>
    <row r="1527" ht="18.95" customHeight="1" spans="8:14">
      <c r="H1527" s="76" t="s">
        <v>5663</v>
      </c>
      <c r="I1527" s="33" t="s">
        <v>5664</v>
      </c>
      <c r="J1527" s="403" t="s">
        <v>5664</v>
      </c>
      <c r="K1527" s="33" t="s">
        <v>5609</v>
      </c>
      <c r="L1527" s="13" t="s">
        <v>1952</v>
      </c>
      <c r="M1527" s="13">
        <v>0</v>
      </c>
      <c r="N1527" s="74"/>
    </row>
    <row r="1528" ht="18.95" customHeight="1" spans="8:14">
      <c r="H1528" s="76" t="s">
        <v>5665</v>
      </c>
      <c r="I1528" s="33" t="s">
        <v>5666</v>
      </c>
      <c r="J1528" s="403" t="s">
        <v>5666</v>
      </c>
      <c r="K1528" s="33" t="s">
        <v>5612</v>
      </c>
      <c r="L1528" s="13" t="s">
        <v>1952</v>
      </c>
      <c r="M1528" s="13">
        <v>46</v>
      </c>
      <c r="N1528" s="74"/>
    </row>
    <row r="1529" ht="18.95" customHeight="1" spans="8:14">
      <c r="H1529" s="76" t="s">
        <v>5667</v>
      </c>
      <c r="I1529" s="33" t="s">
        <v>5668</v>
      </c>
      <c r="J1529" s="403" t="s">
        <v>5668</v>
      </c>
      <c r="K1529" s="33" t="s">
        <v>5669</v>
      </c>
      <c r="L1529" s="13" t="s">
        <v>1952</v>
      </c>
      <c r="M1529" s="13">
        <v>0</v>
      </c>
      <c r="N1529" s="74"/>
    </row>
    <row r="1530" ht="18.95" customHeight="1" spans="8:14">
      <c r="H1530" s="72" t="s">
        <v>5670</v>
      </c>
      <c r="I1530" s="33" t="s">
        <v>5671</v>
      </c>
      <c r="J1530" s="403" t="s">
        <v>5671</v>
      </c>
      <c r="K1530" s="33" t="s">
        <v>5672</v>
      </c>
      <c r="L1530" s="13" t="s">
        <v>1952</v>
      </c>
      <c r="M1530" s="13">
        <v>96</v>
      </c>
      <c r="N1530" s="74"/>
    </row>
    <row r="1531" ht="18.95" customHeight="1" spans="8:14">
      <c r="H1531" s="72" t="s">
        <v>5673</v>
      </c>
      <c r="I1531" s="33" t="s">
        <v>5674</v>
      </c>
      <c r="J1531" s="403" t="s">
        <v>5674</v>
      </c>
      <c r="K1531" s="33" t="s">
        <v>5675</v>
      </c>
      <c r="L1531" s="13" t="s">
        <v>1952</v>
      </c>
      <c r="M1531" s="13">
        <v>802</v>
      </c>
      <c r="N1531" s="74"/>
    </row>
    <row r="1532" ht="18.95" customHeight="1" spans="8:14">
      <c r="H1532" s="76" t="s">
        <v>5676</v>
      </c>
      <c r="I1532" s="33" t="s">
        <v>5677</v>
      </c>
      <c r="J1532" s="403" t="s">
        <v>5677</v>
      </c>
      <c r="K1532" s="33" t="s">
        <v>5678</v>
      </c>
      <c r="L1532" s="13" t="s">
        <v>1952</v>
      </c>
      <c r="M1532" s="13">
        <v>0</v>
      </c>
      <c r="N1532" s="74"/>
    </row>
    <row r="1533" ht="18.95" customHeight="1" spans="8:14">
      <c r="H1533" s="76" t="s">
        <v>5679</v>
      </c>
      <c r="I1533" s="33" t="s">
        <v>5680</v>
      </c>
      <c r="J1533" s="403" t="s">
        <v>5680</v>
      </c>
      <c r="K1533" s="33" t="s">
        <v>5681</v>
      </c>
      <c r="L1533" s="13" t="s">
        <v>1952</v>
      </c>
      <c r="M1533" s="13">
        <v>19</v>
      </c>
      <c r="N1533" s="74"/>
    </row>
    <row r="1534" ht="18.95" customHeight="1" spans="8:14">
      <c r="H1534" s="76" t="s">
        <v>5682</v>
      </c>
      <c r="I1534" s="33" t="s">
        <v>5683</v>
      </c>
      <c r="J1534" s="403" t="s">
        <v>5683</v>
      </c>
      <c r="K1534" s="33" t="s">
        <v>5684</v>
      </c>
      <c r="L1534" s="13" t="s">
        <v>1952</v>
      </c>
      <c r="M1534" s="13">
        <v>783</v>
      </c>
      <c r="N1534" s="74"/>
    </row>
    <row r="1535" ht="18.95" customHeight="1" spans="8:14">
      <c r="H1535" s="76" t="s">
        <v>5685</v>
      </c>
      <c r="I1535" s="33" t="s">
        <v>5686</v>
      </c>
      <c r="J1535" s="403" t="s">
        <v>5686</v>
      </c>
      <c r="K1535" s="33" t="s">
        <v>5687</v>
      </c>
      <c r="L1535" s="13" t="s">
        <v>1952</v>
      </c>
      <c r="M1535" s="13">
        <v>0</v>
      </c>
      <c r="N1535" s="74"/>
    </row>
    <row r="1536" ht="18.95" customHeight="1" spans="8:14">
      <c r="H1536" s="72" t="s">
        <v>5688</v>
      </c>
      <c r="I1536" s="33" t="s">
        <v>5689</v>
      </c>
      <c r="J1536" s="403" t="s">
        <v>5689</v>
      </c>
      <c r="K1536" s="33" t="s">
        <v>5690</v>
      </c>
      <c r="L1536" s="13" t="s">
        <v>1952</v>
      </c>
      <c r="M1536" s="13">
        <v>0</v>
      </c>
      <c r="N1536" s="74"/>
    </row>
    <row r="1537" ht="18.95" customHeight="1" spans="8:14">
      <c r="H1537" s="76" t="s">
        <v>5645</v>
      </c>
      <c r="I1537" s="33" t="s">
        <v>5691</v>
      </c>
      <c r="J1537" s="403" t="s">
        <v>5691</v>
      </c>
      <c r="K1537" s="33" t="s">
        <v>5647</v>
      </c>
      <c r="L1537" s="13" t="s">
        <v>1952</v>
      </c>
      <c r="M1537" s="13">
        <v>0</v>
      </c>
      <c r="N1537" s="74"/>
    </row>
    <row r="1538" ht="18.95" customHeight="1" spans="8:14">
      <c r="H1538" s="76" t="s">
        <v>5648</v>
      </c>
      <c r="I1538" s="33" t="s">
        <v>5692</v>
      </c>
      <c r="J1538" s="403" t="s">
        <v>5692</v>
      </c>
      <c r="K1538" s="33" t="s">
        <v>5650</v>
      </c>
      <c r="L1538" s="13" t="s">
        <v>1952</v>
      </c>
      <c r="M1538" s="13">
        <v>0</v>
      </c>
      <c r="N1538" s="74"/>
    </row>
    <row r="1539" ht="18.95" customHeight="1" spans="8:14">
      <c r="H1539" s="76" t="s">
        <v>5651</v>
      </c>
      <c r="I1539" s="33" t="s">
        <v>5693</v>
      </c>
      <c r="J1539" s="403" t="s">
        <v>5693</v>
      </c>
      <c r="K1539" s="33" t="s">
        <v>5653</v>
      </c>
      <c r="L1539" s="13" t="s">
        <v>1952</v>
      </c>
      <c r="M1539" s="13">
        <v>0</v>
      </c>
      <c r="N1539" s="74"/>
    </row>
    <row r="1540" ht="18.95" customHeight="1" spans="8:14">
      <c r="H1540" s="76" t="s">
        <v>5654</v>
      </c>
      <c r="I1540" s="33" t="s">
        <v>5694</v>
      </c>
      <c r="J1540" s="403" t="s">
        <v>5694</v>
      </c>
      <c r="K1540" s="33" t="s">
        <v>5656</v>
      </c>
      <c r="L1540" s="13" t="s">
        <v>1952</v>
      </c>
      <c r="M1540" s="13">
        <v>0</v>
      </c>
      <c r="N1540" s="74"/>
    </row>
    <row r="1541" ht="18.95" customHeight="1" spans="8:14">
      <c r="H1541" s="76" t="s">
        <v>5695</v>
      </c>
      <c r="I1541" s="33" t="s">
        <v>5696</v>
      </c>
      <c r="J1541" s="403" t="s">
        <v>5696</v>
      </c>
      <c r="K1541" s="33" t="s">
        <v>5697</v>
      </c>
      <c r="L1541" s="13" t="s">
        <v>1952</v>
      </c>
      <c r="M1541" s="13">
        <v>0</v>
      </c>
      <c r="N1541" s="74"/>
    </row>
    <row r="1542" ht="18.95" customHeight="1" spans="8:14">
      <c r="H1542" s="72" t="s">
        <v>712</v>
      </c>
      <c r="I1542" s="33" t="s">
        <v>4059</v>
      </c>
      <c r="J1542" s="403" t="s">
        <v>4059</v>
      </c>
      <c r="K1542" s="33" t="s">
        <v>1846</v>
      </c>
      <c r="L1542" s="13" t="s">
        <v>1952</v>
      </c>
      <c r="M1542" s="13">
        <v>1648</v>
      </c>
      <c r="N1542" s="74"/>
    </row>
    <row r="1543" ht="18.95" customHeight="1" spans="8:14">
      <c r="H1543" s="76" t="s">
        <v>5698</v>
      </c>
      <c r="I1543" s="33" t="s">
        <v>5699</v>
      </c>
      <c r="J1543" s="403" t="s">
        <v>5699</v>
      </c>
      <c r="K1543" s="33" t="s">
        <v>5700</v>
      </c>
      <c r="L1543" s="13" t="s">
        <v>1952</v>
      </c>
      <c r="M1543" s="13">
        <v>0</v>
      </c>
      <c r="N1543" s="74"/>
    </row>
    <row r="1544" ht="18.95" customHeight="1" spans="8:14">
      <c r="H1544" s="78" t="s">
        <v>5701</v>
      </c>
      <c r="I1544" s="33" t="s">
        <v>5702</v>
      </c>
      <c r="J1544" s="403" t="s">
        <v>5702</v>
      </c>
      <c r="K1544" s="33" t="s">
        <v>5703</v>
      </c>
      <c r="L1544" s="13" t="s">
        <v>1952</v>
      </c>
      <c r="M1544" s="13">
        <v>0</v>
      </c>
      <c r="N1544" s="74"/>
    </row>
    <row r="1545" ht="18.95" customHeight="1" spans="8:14">
      <c r="H1545" s="78" t="s">
        <v>5704</v>
      </c>
      <c r="I1545" s="33" t="s">
        <v>5705</v>
      </c>
      <c r="J1545" s="403" t="s">
        <v>5705</v>
      </c>
      <c r="K1545" s="33" t="s">
        <v>5706</v>
      </c>
      <c r="L1545" s="13" t="s">
        <v>1952</v>
      </c>
      <c r="M1545" s="13">
        <v>0</v>
      </c>
      <c r="N1545" s="74"/>
    </row>
    <row r="1546" ht="18.95" customHeight="1" spans="8:14">
      <c r="H1546" s="78" t="s">
        <v>5707</v>
      </c>
      <c r="I1546" s="33" t="s">
        <v>5708</v>
      </c>
      <c r="J1546" s="403" t="s">
        <v>5708</v>
      </c>
      <c r="K1546" s="33" t="s">
        <v>5709</v>
      </c>
      <c r="L1546" s="13" t="s">
        <v>1952</v>
      </c>
      <c r="M1546" s="13">
        <v>0</v>
      </c>
      <c r="N1546" s="74"/>
    </row>
    <row r="1547" ht="18.95" customHeight="1" spans="8:14">
      <c r="H1547" s="78" t="s">
        <v>5710</v>
      </c>
      <c r="I1547" s="33" t="s">
        <v>5711</v>
      </c>
      <c r="J1547" s="403" t="s">
        <v>5711</v>
      </c>
      <c r="K1547" s="33" t="s">
        <v>5712</v>
      </c>
      <c r="L1547" s="13" t="s">
        <v>1952</v>
      </c>
      <c r="M1547" s="13">
        <v>0</v>
      </c>
      <c r="N1547" s="74"/>
    </row>
    <row r="1548" ht="18.95" customHeight="1" spans="8:14">
      <c r="H1548" s="78" t="s">
        <v>5713</v>
      </c>
      <c r="I1548" s="33" t="s">
        <v>5714</v>
      </c>
      <c r="J1548" s="403" t="s">
        <v>5714</v>
      </c>
      <c r="K1548" s="33" t="s">
        <v>5715</v>
      </c>
      <c r="L1548" s="13" t="s">
        <v>1952</v>
      </c>
      <c r="M1548" s="13">
        <v>0</v>
      </c>
      <c r="N1548" s="74"/>
    </row>
    <row r="1549" ht="18.95" customHeight="1" spans="8:14">
      <c r="H1549" s="46"/>
      <c r="I1549" s="403" t="s">
        <v>5499</v>
      </c>
      <c r="J1549" s="403" t="s">
        <v>5716</v>
      </c>
      <c r="K1549" s="33" t="s">
        <v>5717</v>
      </c>
      <c r="L1549" s="13" t="s">
        <v>1952</v>
      </c>
      <c r="M1549" s="13">
        <v>41</v>
      </c>
      <c r="N1549" s="74"/>
    </row>
    <row r="1550" ht="18.95" customHeight="1" spans="8:14">
      <c r="H1550" s="46"/>
      <c r="I1550" s="33"/>
      <c r="J1550" s="403" t="s">
        <v>5718</v>
      </c>
      <c r="K1550" s="33" t="s">
        <v>4151</v>
      </c>
      <c r="L1550" s="13" t="s">
        <v>1952</v>
      </c>
      <c r="M1550" s="13">
        <v>0</v>
      </c>
      <c r="N1550" s="74"/>
    </row>
    <row r="1551" ht="18.95" customHeight="1" spans="8:14">
      <c r="H1551" s="46"/>
      <c r="I1551" s="33"/>
      <c r="J1551" s="403" t="s">
        <v>5719</v>
      </c>
      <c r="K1551" s="33" t="s">
        <v>5720</v>
      </c>
      <c r="L1551" s="13" t="s">
        <v>1952</v>
      </c>
      <c r="M1551" s="13">
        <v>0</v>
      </c>
      <c r="N1551" s="74"/>
    </row>
    <row r="1552" ht="18.95" customHeight="1" spans="8:14">
      <c r="H1552" s="46"/>
      <c r="I1552" s="33"/>
      <c r="J1552" s="403" t="s">
        <v>5721</v>
      </c>
      <c r="K1552" s="33" t="s">
        <v>5722</v>
      </c>
      <c r="L1552" s="13" t="s">
        <v>1952</v>
      </c>
      <c r="M1552" s="13">
        <v>28</v>
      </c>
      <c r="N1552" s="74"/>
    </row>
    <row r="1553" ht="18.95" customHeight="1" spans="8:14">
      <c r="H1553" s="46"/>
      <c r="I1553" s="33"/>
      <c r="J1553" s="403" t="s">
        <v>5723</v>
      </c>
      <c r="K1553" s="33" t="s">
        <v>4160</v>
      </c>
      <c r="L1553" s="13" t="s">
        <v>1952</v>
      </c>
      <c r="M1553" s="13">
        <v>0</v>
      </c>
      <c r="N1553" s="74"/>
    </row>
    <row r="1554" ht="18.95" customHeight="1" spans="8:14">
      <c r="H1554" s="46"/>
      <c r="I1554" s="33"/>
      <c r="J1554" s="403" t="s">
        <v>5724</v>
      </c>
      <c r="K1554" s="33" t="s">
        <v>4154</v>
      </c>
      <c r="L1554" s="13" t="s">
        <v>1952</v>
      </c>
      <c r="M1554" s="13">
        <v>0</v>
      </c>
      <c r="N1554" s="74"/>
    </row>
    <row r="1555" ht="18.95" customHeight="1" spans="8:14">
      <c r="H1555" s="46"/>
      <c r="I1555" s="33"/>
      <c r="J1555" s="403" t="s">
        <v>5725</v>
      </c>
      <c r="K1555" s="33" t="s">
        <v>4205</v>
      </c>
      <c r="L1555" s="13" t="s">
        <v>1952</v>
      </c>
      <c r="M1555" s="13">
        <v>0</v>
      </c>
      <c r="N1555" s="74"/>
    </row>
    <row r="1556" ht="18.95" customHeight="1" spans="8:14">
      <c r="H1556" s="46"/>
      <c r="I1556" s="33"/>
      <c r="J1556" s="403" t="s">
        <v>5726</v>
      </c>
      <c r="K1556" s="33" t="s">
        <v>5727</v>
      </c>
      <c r="L1556" s="13" t="s">
        <v>1952</v>
      </c>
      <c r="M1556" s="13">
        <v>13</v>
      </c>
      <c r="N1556" s="74"/>
    </row>
    <row r="1557" ht="18.95" customHeight="1" spans="8:14">
      <c r="H1557" s="46"/>
      <c r="I1557" s="403" t="s">
        <v>5499</v>
      </c>
      <c r="J1557" s="403" t="s">
        <v>5728</v>
      </c>
      <c r="K1557" s="33" t="s">
        <v>5729</v>
      </c>
      <c r="L1557" s="13" t="s">
        <v>1952</v>
      </c>
      <c r="M1557" s="13">
        <v>681</v>
      </c>
      <c r="N1557" s="74"/>
    </row>
    <row r="1558" ht="18.95" customHeight="1" spans="8:14">
      <c r="H1558" s="46"/>
      <c r="I1558" s="33"/>
      <c r="J1558" s="403" t="s">
        <v>5730</v>
      </c>
      <c r="K1558" s="33" t="s">
        <v>5731</v>
      </c>
      <c r="L1558" s="13" t="s">
        <v>1952</v>
      </c>
      <c r="M1558" s="13">
        <v>0</v>
      </c>
      <c r="N1558" s="74"/>
    </row>
    <row r="1559" ht="18.95" customHeight="1" spans="8:14">
      <c r="H1559" s="46"/>
      <c r="I1559" s="33"/>
      <c r="J1559" s="403" t="s">
        <v>5732</v>
      </c>
      <c r="K1559" s="33" t="s">
        <v>5733</v>
      </c>
      <c r="L1559" s="13" t="s">
        <v>1952</v>
      </c>
      <c r="M1559" s="13">
        <v>0</v>
      </c>
      <c r="N1559" s="74"/>
    </row>
    <row r="1560" ht="18.95" customHeight="1" spans="8:14">
      <c r="H1560" s="46"/>
      <c r="I1560" s="33"/>
      <c r="J1560" s="403" t="s">
        <v>5734</v>
      </c>
      <c r="K1560" s="33" t="s">
        <v>4151</v>
      </c>
      <c r="L1560" s="13" t="s">
        <v>1952</v>
      </c>
      <c r="M1560" s="13">
        <v>35</v>
      </c>
      <c r="N1560" s="74"/>
    </row>
    <row r="1561" ht="18.95" customHeight="1" spans="8:14">
      <c r="H1561" s="46"/>
      <c r="I1561" s="33"/>
      <c r="J1561" s="403" t="s">
        <v>5735</v>
      </c>
      <c r="K1561" s="33" t="s">
        <v>5720</v>
      </c>
      <c r="L1561" s="13" t="s">
        <v>1952</v>
      </c>
      <c r="M1561" s="13">
        <v>24</v>
      </c>
      <c r="N1561" s="74"/>
    </row>
    <row r="1562" ht="18.95" customHeight="1" spans="8:14">
      <c r="H1562" s="46"/>
      <c r="I1562" s="33"/>
      <c r="J1562" s="403" t="s">
        <v>5736</v>
      </c>
      <c r="K1562" s="33" t="s">
        <v>5722</v>
      </c>
      <c r="L1562" s="13" t="s">
        <v>1952</v>
      </c>
      <c r="M1562" s="13">
        <v>159</v>
      </c>
      <c r="N1562" s="74"/>
    </row>
    <row r="1563" ht="18.95" customHeight="1" spans="8:14">
      <c r="H1563" s="46"/>
      <c r="I1563" s="33"/>
      <c r="J1563" s="403" t="s">
        <v>5737</v>
      </c>
      <c r="K1563" s="33" t="s">
        <v>5738</v>
      </c>
      <c r="L1563" s="13" t="s">
        <v>1952</v>
      </c>
      <c r="M1563" s="13">
        <v>20</v>
      </c>
      <c r="N1563" s="74"/>
    </row>
    <row r="1564" ht="18.95" customHeight="1" spans="8:14">
      <c r="H1564" s="46"/>
      <c r="I1564" s="33"/>
      <c r="J1564" s="403" t="s">
        <v>5739</v>
      </c>
      <c r="K1564" s="33" t="s">
        <v>5740</v>
      </c>
      <c r="L1564" s="13" t="s">
        <v>1952</v>
      </c>
      <c r="M1564" s="13">
        <v>443</v>
      </c>
      <c r="N1564" s="74"/>
    </row>
    <row r="1565" ht="18.95" customHeight="1" spans="8:14">
      <c r="H1565" s="46"/>
      <c r="I1565" s="403" t="s">
        <v>5499</v>
      </c>
      <c r="J1565" s="403" t="s">
        <v>5741</v>
      </c>
      <c r="K1565" s="33" t="s">
        <v>5742</v>
      </c>
      <c r="L1565" s="13" t="s">
        <v>1952</v>
      </c>
      <c r="M1565" s="13">
        <v>160</v>
      </c>
      <c r="N1565" s="74"/>
    </row>
    <row r="1566" ht="18.95" customHeight="1" spans="8:14">
      <c r="H1566" s="46"/>
      <c r="I1566" s="33"/>
      <c r="J1566" s="403" t="s">
        <v>5743</v>
      </c>
      <c r="K1566" s="33" t="s">
        <v>4232</v>
      </c>
      <c r="L1566" s="13" t="s">
        <v>1952</v>
      </c>
      <c r="M1566" s="13">
        <v>0</v>
      </c>
      <c r="N1566" s="74"/>
    </row>
    <row r="1567" ht="18.95" customHeight="1" spans="8:14">
      <c r="H1567" s="46"/>
      <c r="I1567" s="33"/>
      <c r="J1567" s="403" t="s">
        <v>5744</v>
      </c>
      <c r="K1567" s="33" t="s">
        <v>5745</v>
      </c>
      <c r="L1567" s="13" t="s">
        <v>1952</v>
      </c>
      <c r="M1567" s="13">
        <v>0</v>
      </c>
      <c r="N1567" s="74"/>
    </row>
    <row r="1568" ht="18.95" customHeight="1" spans="8:14">
      <c r="H1568" s="46"/>
      <c r="I1568" s="33"/>
      <c r="J1568" s="403" t="s">
        <v>5746</v>
      </c>
      <c r="K1568" s="33" t="s">
        <v>5747</v>
      </c>
      <c r="L1568" s="13" t="s">
        <v>1952</v>
      </c>
      <c r="M1568" s="13"/>
      <c r="N1568" s="74"/>
    </row>
    <row r="1569" ht="18.95" customHeight="1" spans="8:14">
      <c r="H1569" s="46"/>
      <c r="I1569" s="33"/>
      <c r="J1569" s="403" t="s">
        <v>5748</v>
      </c>
      <c r="K1569" s="33" t="s">
        <v>5749</v>
      </c>
      <c r="L1569" s="13" t="s">
        <v>1952</v>
      </c>
      <c r="M1569" s="13">
        <v>100</v>
      </c>
      <c r="N1569" s="74"/>
    </row>
    <row r="1570" ht="18.95" customHeight="1" spans="8:14">
      <c r="H1570" s="46"/>
      <c r="I1570" s="403" t="s">
        <v>5499</v>
      </c>
      <c r="J1570" s="403" t="s">
        <v>5750</v>
      </c>
      <c r="K1570" s="33" t="s">
        <v>5751</v>
      </c>
      <c r="L1570" s="13" t="s">
        <v>1952</v>
      </c>
      <c r="M1570" s="13">
        <v>600</v>
      </c>
      <c r="N1570" s="74"/>
    </row>
    <row r="1571" ht="18.95" customHeight="1" spans="8:14">
      <c r="H1571" s="46"/>
      <c r="I1571" s="33"/>
      <c r="J1571" s="403" t="s">
        <v>5752</v>
      </c>
      <c r="K1571" s="33" t="s">
        <v>4232</v>
      </c>
      <c r="L1571" s="13" t="s">
        <v>1952</v>
      </c>
      <c r="M1571" s="13">
        <v>0</v>
      </c>
      <c r="N1571" s="74"/>
    </row>
    <row r="1572" ht="18.95" customHeight="1" spans="8:14">
      <c r="H1572" s="46"/>
      <c r="I1572" s="33"/>
      <c r="J1572" s="403" t="s">
        <v>5753</v>
      </c>
      <c r="K1572" s="33" t="s">
        <v>5745</v>
      </c>
      <c r="L1572" s="13" t="s">
        <v>1952</v>
      </c>
      <c r="M1572" s="13">
        <v>0</v>
      </c>
      <c r="N1572" s="74"/>
    </row>
    <row r="1573" ht="18.95" customHeight="1" spans="8:14">
      <c r="H1573" s="46"/>
      <c r="I1573" s="33"/>
      <c r="J1573" s="403" t="s">
        <v>5754</v>
      </c>
      <c r="K1573" s="33" t="s">
        <v>4247</v>
      </c>
      <c r="L1573" s="13" t="s">
        <v>1952</v>
      </c>
      <c r="M1573" s="13">
        <v>10</v>
      </c>
      <c r="N1573" s="74"/>
    </row>
    <row r="1574" ht="18.95" customHeight="1" spans="8:14">
      <c r="H1574" s="46"/>
      <c r="I1574" s="33"/>
      <c r="J1574" s="403" t="s">
        <v>5755</v>
      </c>
      <c r="K1574" s="33" t="s">
        <v>5656</v>
      </c>
      <c r="L1574" s="13" t="s">
        <v>1952</v>
      </c>
      <c r="M1574" s="13">
        <v>0</v>
      </c>
      <c r="N1574" s="74"/>
    </row>
    <row r="1575" ht="18.95" customHeight="1" spans="8:14">
      <c r="H1575" s="46"/>
      <c r="I1575" s="33"/>
      <c r="J1575" s="403" t="s">
        <v>5756</v>
      </c>
      <c r="K1575" s="33" t="s">
        <v>5757</v>
      </c>
      <c r="L1575" s="13" t="s">
        <v>1952</v>
      </c>
      <c r="M1575" s="13">
        <v>590</v>
      </c>
      <c r="N1575" s="74"/>
    </row>
    <row r="1576" ht="18.95" customHeight="1" spans="8:14">
      <c r="H1576" s="76" t="s">
        <v>5758</v>
      </c>
      <c r="I1576" s="33" t="s">
        <v>5759</v>
      </c>
      <c r="J1576" s="403" t="s">
        <v>5759</v>
      </c>
      <c r="K1576" s="33" t="s">
        <v>5760</v>
      </c>
      <c r="L1576" s="13" t="s">
        <v>1952</v>
      </c>
      <c r="M1576" s="13">
        <v>166</v>
      </c>
      <c r="N1576" s="74"/>
    </row>
    <row r="1577" ht="18.95" customHeight="1" spans="8:14">
      <c r="H1577" s="76" t="s">
        <v>5535</v>
      </c>
      <c r="I1577" s="33" t="s">
        <v>5761</v>
      </c>
      <c r="J1577" s="403" t="s">
        <v>5761</v>
      </c>
      <c r="K1577" s="33" t="s">
        <v>5537</v>
      </c>
      <c r="L1577" s="13" t="s">
        <v>1952</v>
      </c>
      <c r="M1577" s="13">
        <v>151</v>
      </c>
      <c r="N1577" s="74"/>
    </row>
    <row r="1578" ht="18.95" customHeight="1" spans="8:14">
      <c r="H1578" s="76" t="s">
        <v>5762</v>
      </c>
      <c r="I1578" s="33" t="s">
        <v>5763</v>
      </c>
      <c r="J1578" s="403" t="s">
        <v>5763</v>
      </c>
      <c r="K1578" s="33" t="s">
        <v>5764</v>
      </c>
      <c r="L1578" s="13" t="s">
        <v>1952</v>
      </c>
      <c r="M1578" s="13">
        <v>0</v>
      </c>
      <c r="N1578" s="74"/>
    </row>
    <row r="1579" ht="18.95" customHeight="1" spans="8:14">
      <c r="H1579" s="76" t="s">
        <v>5765</v>
      </c>
      <c r="I1579" s="33" t="s">
        <v>5766</v>
      </c>
      <c r="J1579" s="403" t="s">
        <v>5766</v>
      </c>
      <c r="K1579" s="33" t="s">
        <v>5767</v>
      </c>
      <c r="L1579" s="13" t="s">
        <v>1952</v>
      </c>
      <c r="M1579" s="13">
        <v>0</v>
      </c>
      <c r="N1579" s="74"/>
    </row>
    <row r="1580" ht="18.95" customHeight="1" spans="8:14">
      <c r="H1580" s="76" t="s">
        <v>5768</v>
      </c>
      <c r="I1580" s="33" t="s">
        <v>5769</v>
      </c>
      <c r="J1580" s="403" t="s">
        <v>5769</v>
      </c>
      <c r="K1580" s="33" t="s">
        <v>5770</v>
      </c>
      <c r="L1580" s="13" t="s">
        <v>1952</v>
      </c>
      <c r="M1580" s="13">
        <v>15</v>
      </c>
      <c r="N1580" s="74"/>
    </row>
    <row r="1581" ht="18.95" customHeight="1" spans="8:14">
      <c r="H1581" s="76" t="s">
        <v>5771</v>
      </c>
      <c r="I1581" s="33" t="s">
        <v>5772</v>
      </c>
      <c r="J1581" s="403" t="s">
        <v>5772</v>
      </c>
      <c r="K1581" s="33" t="s">
        <v>5773</v>
      </c>
      <c r="L1581" s="13" t="s">
        <v>1952</v>
      </c>
      <c r="M1581" s="13">
        <v>0</v>
      </c>
      <c r="N1581" s="74"/>
    </row>
    <row r="1582" ht="18.95" customHeight="1" spans="8:14">
      <c r="H1582" s="76" t="s">
        <v>5535</v>
      </c>
      <c r="I1582" s="33" t="s">
        <v>5774</v>
      </c>
      <c r="J1582" s="403" t="s">
        <v>5774</v>
      </c>
      <c r="K1582" s="33" t="s">
        <v>5537</v>
      </c>
      <c r="L1582" s="13" t="s">
        <v>1952</v>
      </c>
      <c r="M1582" s="13">
        <v>0</v>
      </c>
      <c r="N1582" s="74"/>
    </row>
    <row r="1583" ht="18.95" customHeight="1" spans="8:14">
      <c r="H1583" s="76" t="s">
        <v>5762</v>
      </c>
      <c r="I1583" s="33" t="s">
        <v>5775</v>
      </c>
      <c r="J1583" s="403" t="s">
        <v>5775</v>
      </c>
      <c r="K1583" s="33" t="s">
        <v>5764</v>
      </c>
      <c r="L1583" s="13" t="s">
        <v>1952</v>
      </c>
      <c r="M1583" s="13">
        <v>0</v>
      </c>
      <c r="N1583" s="74"/>
    </row>
    <row r="1584" ht="18.95" customHeight="1" spans="8:14">
      <c r="H1584" s="76" t="s">
        <v>5776</v>
      </c>
      <c r="I1584" s="33" t="s">
        <v>5777</v>
      </c>
      <c r="J1584" s="403" t="s">
        <v>5777</v>
      </c>
      <c r="K1584" s="33" t="s">
        <v>5778</v>
      </c>
      <c r="L1584" s="13" t="s">
        <v>1952</v>
      </c>
      <c r="M1584" s="13">
        <v>0</v>
      </c>
      <c r="N1584" s="74"/>
    </row>
    <row r="1585" ht="18.95" customHeight="1" spans="8:14">
      <c r="H1585" s="76" t="s">
        <v>5779</v>
      </c>
      <c r="I1585" s="33" t="s">
        <v>5780</v>
      </c>
      <c r="J1585" s="403" t="s">
        <v>5780</v>
      </c>
      <c r="K1585" s="33" t="s">
        <v>5781</v>
      </c>
      <c r="L1585" s="13" t="s">
        <v>1952</v>
      </c>
      <c r="M1585" s="13">
        <v>0</v>
      </c>
      <c r="N1585" s="74"/>
    </row>
    <row r="1586" ht="18.95" customHeight="1" spans="8:14">
      <c r="H1586" s="76" t="s">
        <v>5782</v>
      </c>
      <c r="I1586" s="33" t="s">
        <v>5783</v>
      </c>
      <c r="J1586" s="403" t="s">
        <v>5783</v>
      </c>
      <c r="K1586" s="33" t="s">
        <v>5784</v>
      </c>
      <c r="L1586" s="13" t="s">
        <v>1952</v>
      </c>
      <c r="M1586" s="13">
        <v>0</v>
      </c>
      <c r="N1586" s="74"/>
    </row>
    <row r="1587" ht="18.95" customHeight="1" spans="8:14">
      <c r="H1587" s="76" t="s">
        <v>5785</v>
      </c>
      <c r="I1587" s="33" t="s">
        <v>5786</v>
      </c>
      <c r="J1587" s="403" t="s">
        <v>5786</v>
      </c>
      <c r="K1587" s="33" t="s">
        <v>4302</v>
      </c>
      <c r="L1587" s="13" t="s">
        <v>1952</v>
      </c>
      <c r="M1587" s="13">
        <v>0</v>
      </c>
      <c r="N1587" s="74"/>
    </row>
    <row r="1588" ht="18.95" customHeight="1" spans="8:14">
      <c r="H1588" s="76" t="s">
        <v>5787</v>
      </c>
      <c r="I1588" s="33" t="s">
        <v>5788</v>
      </c>
      <c r="J1588" s="403" t="s">
        <v>5788</v>
      </c>
      <c r="K1588" s="33" t="s">
        <v>5789</v>
      </c>
      <c r="L1588" s="13" t="s">
        <v>1952</v>
      </c>
      <c r="M1588" s="13">
        <v>0</v>
      </c>
      <c r="N1588" s="74"/>
    </row>
    <row r="1589" ht="18.95" customHeight="1" spans="8:14">
      <c r="H1589" s="76" t="s">
        <v>5790</v>
      </c>
      <c r="I1589" s="33" t="s">
        <v>5791</v>
      </c>
      <c r="J1589" s="403" t="s">
        <v>5791</v>
      </c>
      <c r="K1589" s="33" t="s">
        <v>5792</v>
      </c>
      <c r="L1589" s="13" t="s">
        <v>1952</v>
      </c>
      <c r="M1589" s="13">
        <v>0</v>
      </c>
      <c r="N1589" s="74"/>
    </row>
    <row r="1590" ht="18.95" customHeight="1" spans="8:14">
      <c r="H1590" s="76" t="s">
        <v>5785</v>
      </c>
      <c r="I1590" s="33" t="s">
        <v>5793</v>
      </c>
      <c r="J1590" s="403" t="s">
        <v>5793</v>
      </c>
      <c r="K1590" s="33" t="s">
        <v>4302</v>
      </c>
      <c r="L1590" s="13" t="s">
        <v>1952</v>
      </c>
      <c r="M1590" s="13">
        <v>0</v>
      </c>
      <c r="N1590" s="74"/>
    </row>
    <row r="1591" ht="18.95" customHeight="1" spans="8:14">
      <c r="H1591" s="76" t="s">
        <v>5794</v>
      </c>
      <c r="I1591" s="33" t="s">
        <v>5795</v>
      </c>
      <c r="J1591" s="403" t="s">
        <v>5795</v>
      </c>
      <c r="K1591" s="33" t="s">
        <v>5796</v>
      </c>
      <c r="L1591" s="13" t="s">
        <v>1952</v>
      </c>
      <c r="M1591" s="13">
        <v>0</v>
      </c>
      <c r="N1591" s="74"/>
    </row>
    <row r="1592" ht="18.95" customHeight="1" spans="8:14">
      <c r="H1592" s="76" t="s">
        <v>5797</v>
      </c>
      <c r="I1592" s="33" t="s">
        <v>5798</v>
      </c>
      <c r="J1592" s="403" t="s">
        <v>5798</v>
      </c>
      <c r="K1592" s="33" t="s">
        <v>5799</v>
      </c>
      <c r="L1592" s="13" t="s">
        <v>1952</v>
      </c>
      <c r="M1592" s="13">
        <v>0</v>
      </c>
      <c r="N1592" s="74"/>
    </row>
    <row r="1593" ht="18.95" customHeight="1" spans="8:14">
      <c r="H1593" s="76" t="s">
        <v>5800</v>
      </c>
      <c r="I1593" s="33" t="s">
        <v>5801</v>
      </c>
      <c r="J1593" s="403" t="s">
        <v>5801</v>
      </c>
      <c r="K1593" s="33" t="s">
        <v>5802</v>
      </c>
      <c r="L1593" s="13" t="s">
        <v>1952</v>
      </c>
      <c r="M1593" s="13">
        <v>0</v>
      </c>
      <c r="N1593" s="74"/>
    </row>
    <row r="1594" ht="18.95" customHeight="1" spans="8:14">
      <c r="H1594" s="76" t="s">
        <v>5803</v>
      </c>
      <c r="I1594" s="403" t="s">
        <v>5804</v>
      </c>
      <c r="J1594" s="403" t="s">
        <v>5805</v>
      </c>
      <c r="K1594" s="33" t="s">
        <v>5806</v>
      </c>
      <c r="L1594" s="13" t="s">
        <v>1952</v>
      </c>
      <c r="M1594" s="13"/>
      <c r="N1594" s="74"/>
    </row>
    <row r="1595" ht="18.95" customHeight="1" spans="8:14">
      <c r="H1595" s="76" t="s">
        <v>5807</v>
      </c>
      <c r="I1595" s="403" t="s">
        <v>5808</v>
      </c>
      <c r="J1595" s="403" t="s">
        <v>5809</v>
      </c>
      <c r="K1595" s="33" t="s">
        <v>5810</v>
      </c>
      <c r="L1595" s="13" t="s">
        <v>1952</v>
      </c>
      <c r="M1595" s="13"/>
      <c r="N1595" s="74"/>
    </row>
    <row r="1596" ht="18.95" customHeight="1" spans="8:14">
      <c r="H1596" s="76" t="s">
        <v>5811</v>
      </c>
      <c r="I1596" s="403" t="s">
        <v>5812</v>
      </c>
      <c r="J1596" s="403" t="s">
        <v>5813</v>
      </c>
      <c r="K1596" s="33" t="s">
        <v>5814</v>
      </c>
      <c r="L1596" s="13" t="s">
        <v>1952</v>
      </c>
      <c r="M1596" s="13"/>
      <c r="N1596" s="74"/>
    </row>
    <row r="1597" ht="18.95" customHeight="1" spans="8:14">
      <c r="H1597" s="76" t="s">
        <v>5815</v>
      </c>
      <c r="I1597" s="403" t="s">
        <v>5816</v>
      </c>
      <c r="J1597" s="403" t="s">
        <v>5817</v>
      </c>
      <c r="K1597" s="33" t="s">
        <v>5818</v>
      </c>
      <c r="L1597" s="13" t="s">
        <v>1952</v>
      </c>
      <c r="M1597" s="13"/>
      <c r="N1597" s="74"/>
    </row>
    <row r="1598" ht="18.95" customHeight="1" spans="8:14">
      <c r="H1598" s="46" t="s">
        <v>713</v>
      </c>
      <c r="I1598" s="33" t="s">
        <v>4419</v>
      </c>
      <c r="J1598" s="403" t="s">
        <v>4419</v>
      </c>
      <c r="K1598" s="33" t="s">
        <v>1851</v>
      </c>
      <c r="L1598" s="13" t="s">
        <v>1952</v>
      </c>
      <c r="M1598" s="13">
        <v>0</v>
      </c>
      <c r="N1598" s="74"/>
    </row>
    <row r="1599" ht="18.95" customHeight="1" spans="8:14">
      <c r="H1599" s="46"/>
      <c r="I1599" s="403" t="s">
        <v>5499</v>
      </c>
      <c r="J1599" s="403" t="s">
        <v>4421</v>
      </c>
      <c r="K1599" s="33" t="s">
        <v>4422</v>
      </c>
      <c r="L1599" s="13" t="s">
        <v>1952</v>
      </c>
      <c r="M1599" s="13">
        <v>0</v>
      </c>
      <c r="N1599" s="74"/>
    </row>
    <row r="1600" ht="18.95" customHeight="1" spans="8:14">
      <c r="H1600" s="46"/>
      <c r="I1600" s="33"/>
      <c r="J1600" s="403" t="s">
        <v>5819</v>
      </c>
      <c r="K1600" s="33" t="s">
        <v>5820</v>
      </c>
      <c r="L1600" s="13" t="s">
        <v>1952</v>
      </c>
      <c r="M1600" s="13">
        <v>0</v>
      </c>
      <c r="N1600" s="74"/>
    </row>
    <row r="1601" ht="18.95" customHeight="1" spans="8:14">
      <c r="H1601" s="46"/>
      <c r="I1601" s="33"/>
      <c r="J1601" s="403" t="s">
        <v>5821</v>
      </c>
      <c r="K1601" s="33" t="s">
        <v>5822</v>
      </c>
      <c r="L1601" s="13" t="s">
        <v>1952</v>
      </c>
      <c r="M1601" s="13">
        <v>0</v>
      </c>
      <c r="N1601" s="74"/>
    </row>
    <row r="1602" ht="18.95" customHeight="1" spans="8:14">
      <c r="H1602" s="46" t="s">
        <v>5823</v>
      </c>
      <c r="I1602" s="403" t="s">
        <v>5824</v>
      </c>
      <c r="J1602" s="403" t="s">
        <v>4505</v>
      </c>
      <c r="K1602" s="33" t="s">
        <v>4506</v>
      </c>
      <c r="L1602" s="13" t="s">
        <v>1952</v>
      </c>
      <c r="M1602" s="13">
        <v>0</v>
      </c>
      <c r="N1602" s="74"/>
    </row>
    <row r="1603" ht="18.95" customHeight="1" spans="8:14">
      <c r="H1603" s="46" t="s">
        <v>5825</v>
      </c>
      <c r="I1603" s="403" t="s">
        <v>5826</v>
      </c>
      <c r="J1603" s="403" t="s">
        <v>5827</v>
      </c>
      <c r="K1603" s="33" t="s">
        <v>5828</v>
      </c>
      <c r="L1603" s="13" t="s">
        <v>1952</v>
      </c>
      <c r="M1603" s="13">
        <v>0</v>
      </c>
      <c r="N1603" s="74"/>
    </row>
    <row r="1604" ht="18.95" customHeight="1" spans="8:14">
      <c r="H1604" s="76" t="s">
        <v>5829</v>
      </c>
      <c r="I1604" s="33" t="s">
        <v>5830</v>
      </c>
      <c r="J1604" s="403" t="s">
        <v>5830</v>
      </c>
      <c r="K1604" s="33" t="s">
        <v>5831</v>
      </c>
      <c r="L1604" s="13" t="s">
        <v>1952</v>
      </c>
      <c r="M1604" s="13">
        <v>0</v>
      </c>
      <c r="N1604" s="74"/>
    </row>
    <row r="1605" ht="18.95" customHeight="1" spans="8:14">
      <c r="H1605" s="76" t="s">
        <v>5832</v>
      </c>
      <c r="I1605" s="33" t="s">
        <v>5833</v>
      </c>
      <c r="J1605" s="403" t="s">
        <v>5833</v>
      </c>
      <c r="K1605" s="33" t="s">
        <v>5834</v>
      </c>
      <c r="L1605" s="13" t="s">
        <v>1952</v>
      </c>
      <c r="M1605" s="13">
        <v>0</v>
      </c>
      <c r="N1605" s="74"/>
    </row>
    <row r="1606" ht="18.95" customHeight="1" spans="8:14">
      <c r="H1606" s="76" t="s">
        <v>5835</v>
      </c>
      <c r="I1606" s="33" t="s">
        <v>5836</v>
      </c>
      <c r="J1606" s="403" t="s">
        <v>5836</v>
      </c>
      <c r="K1606" s="33" t="s">
        <v>4434</v>
      </c>
      <c r="L1606" s="13" t="s">
        <v>1952</v>
      </c>
      <c r="M1606" s="13">
        <v>0</v>
      </c>
      <c r="N1606" s="74"/>
    </row>
    <row r="1607" ht="18.95" customHeight="1" spans="8:14">
      <c r="H1607" s="76" t="s">
        <v>5837</v>
      </c>
      <c r="I1607" s="33" t="s">
        <v>5838</v>
      </c>
      <c r="J1607" s="403" t="s">
        <v>5838</v>
      </c>
      <c r="K1607" s="33" t="s">
        <v>5839</v>
      </c>
      <c r="L1607" s="13" t="s">
        <v>1952</v>
      </c>
      <c r="M1607" s="13">
        <v>0</v>
      </c>
      <c r="N1607" s="74"/>
    </row>
    <row r="1608" ht="18.95" customHeight="1" spans="8:14">
      <c r="H1608" s="76" t="s">
        <v>5840</v>
      </c>
      <c r="I1608" s="33" t="s">
        <v>5841</v>
      </c>
      <c r="J1608" s="403" t="s">
        <v>5841</v>
      </c>
      <c r="K1608" s="33" t="s">
        <v>5842</v>
      </c>
      <c r="L1608" s="13" t="s">
        <v>1952</v>
      </c>
      <c r="M1608" s="13">
        <v>0</v>
      </c>
      <c r="N1608" s="74"/>
    </row>
    <row r="1609" ht="18.95" customHeight="1" spans="8:14">
      <c r="H1609" s="46"/>
      <c r="I1609" s="403" t="s">
        <v>5499</v>
      </c>
      <c r="J1609" s="403" t="s">
        <v>5843</v>
      </c>
      <c r="K1609" s="33" t="s">
        <v>5844</v>
      </c>
      <c r="L1609" s="13" t="s">
        <v>1952</v>
      </c>
      <c r="M1609" s="13">
        <v>0</v>
      </c>
      <c r="N1609" s="74"/>
    </row>
    <row r="1610" ht="18.95" customHeight="1" spans="8:14">
      <c r="H1610" s="46"/>
      <c r="I1610" s="33"/>
      <c r="J1610" s="403" t="s">
        <v>5845</v>
      </c>
      <c r="K1610" s="33" t="s">
        <v>5839</v>
      </c>
      <c r="L1610" s="13" t="s">
        <v>1952</v>
      </c>
      <c r="M1610" s="13">
        <v>0</v>
      </c>
      <c r="N1610" s="74"/>
    </row>
    <row r="1611" ht="18.95" customHeight="1" spans="8:14">
      <c r="H1611" s="46"/>
      <c r="I1611" s="33"/>
      <c r="J1611" s="403" t="s">
        <v>5846</v>
      </c>
      <c r="K1611" s="33" t="s">
        <v>5834</v>
      </c>
      <c r="L1611" s="13" t="s">
        <v>1952</v>
      </c>
      <c r="M1611" s="13">
        <v>0</v>
      </c>
      <c r="N1611" s="74"/>
    </row>
    <row r="1612" ht="18.95" customHeight="1" spans="8:14">
      <c r="H1612" s="46"/>
      <c r="I1612" s="33"/>
      <c r="J1612" s="403" t="s">
        <v>5847</v>
      </c>
      <c r="K1612" s="33" t="s">
        <v>5848</v>
      </c>
      <c r="L1612" s="13" t="s">
        <v>1952</v>
      </c>
      <c r="M1612" s="13">
        <v>0</v>
      </c>
      <c r="N1612" s="74"/>
    </row>
    <row r="1613" ht="18.95" customHeight="1" spans="8:14">
      <c r="H1613" s="76" t="s">
        <v>5849</v>
      </c>
      <c r="I1613" s="33" t="s">
        <v>5850</v>
      </c>
      <c r="J1613" s="403" t="s">
        <v>5850</v>
      </c>
      <c r="K1613" s="33" t="s">
        <v>5851</v>
      </c>
      <c r="L1613" s="13" t="s">
        <v>1952</v>
      </c>
      <c r="M1613" s="13">
        <v>0</v>
      </c>
      <c r="N1613" s="74"/>
    </row>
    <row r="1614" ht="18.95" customHeight="1" spans="8:14">
      <c r="H1614" s="76" t="s">
        <v>5837</v>
      </c>
      <c r="I1614" s="33" t="s">
        <v>5852</v>
      </c>
      <c r="J1614" s="403" t="s">
        <v>5852</v>
      </c>
      <c r="K1614" s="33" t="s">
        <v>5839</v>
      </c>
      <c r="L1614" s="13" t="s">
        <v>1952</v>
      </c>
      <c r="M1614" s="13">
        <v>0</v>
      </c>
      <c r="N1614" s="74"/>
    </row>
    <row r="1615" ht="18.95" customHeight="1" spans="8:14">
      <c r="H1615" s="76" t="s">
        <v>5853</v>
      </c>
      <c r="I1615" s="33" t="s">
        <v>5854</v>
      </c>
      <c r="J1615" s="403" t="s">
        <v>5854</v>
      </c>
      <c r="K1615" s="33" t="s">
        <v>5855</v>
      </c>
      <c r="L1615" s="13" t="s">
        <v>1952</v>
      </c>
      <c r="M1615" s="13">
        <v>0</v>
      </c>
      <c r="N1615" s="74"/>
    </row>
    <row r="1616" ht="18.95" customHeight="1" spans="8:14">
      <c r="H1616" s="76" t="s">
        <v>5856</v>
      </c>
      <c r="I1616" s="33" t="s">
        <v>5857</v>
      </c>
      <c r="J1616" s="403" t="s">
        <v>5857</v>
      </c>
      <c r="K1616" s="33" t="s">
        <v>5858</v>
      </c>
      <c r="L1616" s="13" t="s">
        <v>1952</v>
      </c>
      <c r="M1616" s="13">
        <v>0</v>
      </c>
      <c r="N1616" s="74"/>
    </row>
    <row r="1617" ht="18.95" customHeight="1" spans="8:14">
      <c r="H1617" s="76" t="s">
        <v>5859</v>
      </c>
      <c r="I1617" s="33" t="s">
        <v>5860</v>
      </c>
      <c r="J1617" s="403" t="s">
        <v>5860</v>
      </c>
      <c r="K1617" s="33" t="s">
        <v>5861</v>
      </c>
      <c r="L1617" s="13" t="s">
        <v>1952</v>
      </c>
      <c r="M1617" s="13">
        <v>0</v>
      </c>
      <c r="N1617" s="74"/>
    </row>
    <row r="1618" ht="18.95" customHeight="1" spans="8:14">
      <c r="H1618" s="76" t="s">
        <v>5862</v>
      </c>
      <c r="I1618" s="33" t="s">
        <v>5863</v>
      </c>
      <c r="J1618" s="403" t="s">
        <v>5863</v>
      </c>
      <c r="K1618" s="33" t="s">
        <v>5864</v>
      </c>
      <c r="L1618" s="13" t="s">
        <v>1952</v>
      </c>
      <c r="M1618" s="13">
        <v>0</v>
      </c>
      <c r="N1618" s="74"/>
    </row>
    <row r="1619" ht="18.95" customHeight="1" spans="8:14">
      <c r="H1619" s="76" t="s">
        <v>5865</v>
      </c>
      <c r="I1619" s="33" t="s">
        <v>5866</v>
      </c>
      <c r="J1619" s="403" t="s">
        <v>5866</v>
      </c>
      <c r="K1619" s="33" t="s">
        <v>4461</v>
      </c>
      <c r="L1619" s="13" t="s">
        <v>1952</v>
      </c>
      <c r="M1619" s="13">
        <v>0</v>
      </c>
      <c r="N1619" s="74"/>
    </row>
    <row r="1620" ht="18.95" customHeight="1" spans="8:14">
      <c r="H1620" s="76" t="s">
        <v>5867</v>
      </c>
      <c r="I1620" s="33" t="s">
        <v>5868</v>
      </c>
      <c r="J1620" s="403" t="s">
        <v>5868</v>
      </c>
      <c r="K1620" s="33" t="s">
        <v>5869</v>
      </c>
      <c r="L1620" s="13" t="s">
        <v>1952</v>
      </c>
      <c r="M1620" s="13">
        <v>0</v>
      </c>
      <c r="N1620" s="74"/>
    </row>
    <row r="1621" ht="18.95" customHeight="1" spans="8:14">
      <c r="H1621" s="76" t="s">
        <v>5870</v>
      </c>
      <c r="I1621" s="33" t="s">
        <v>5871</v>
      </c>
      <c r="J1621" s="403" t="s">
        <v>5871</v>
      </c>
      <c r="K1621" s="33" t="s">
        <v>5872</v>
      </c>
      <c r="L1621" s="13" t="s">
        <v>1952</v>
      </c>
      <c r="M1621" s="13">
        <v>0</v>
      </c>
      <c r="N1621" s="74"/>
    </row>
    <row r="1622" ht="18.95" customHeight="1" spans="8:14">
      <c r="H1622" s="76" t="s">
        <v>5873</v>
      </c>
      <c r="I1622" s="33" t="s">
        <v>5874</v>
      </c>
      <c r="J1622" s="403" t="s">
        <v>5874</v>
      </c>
      <c r="K1622" s="33" t="s">
        <v>5875</v>
      </c>
      <c r="L1622" s="13" t="s">
        <v>1952</v>
      </c>
      <c r="M1622" s="13">
        <v>0</v>
      </c>
      <c r="N1622" s="74"/>
    </row>
    <row r="1623" ht="18.95" customHeight="1" spans="8:14">
      <c r="H1623" s="76" t="s">
        <v>5876</v>
      </c>
      <c r="I1623" s="33" t="s">
        <v>5877</v>
      </c>
      <c r="J1623" s="403" t="s">
        <v>5877</v>
      </c>
      <c r="K1623" s="33" t="s">
        <v>5878</v>
      </c>
      <c r="L1623" s="13" t="s">
        <v>1952</v>
      </c>
      <c r="M1623" s="13">
        <v>0</v>
      </c>
      <c r="N1623" s="74"/>
    </row>
    <row r="1624" ht="18.95" customHeight="1" spans="8:14">
      <c r="H1624" s="76" t="s">
        <v>5879</v>
      </c>
      <c r="I1624" s="33" t="s">
        <v>5880</v>
      </c>
      <c r="J1624" s="403" t="s">
        <v>5880</v>
      </c>
      <c r="K1624" s="33" t="s">
        <v>5881</v>
      </c>
      <c r="L1624" s="13" t="s">
        <v>1952</v>
      </c>
      <c r="M1624" s="13">
        <v>0</v>
      </c>
      <c r="N1624" s="74"/>
    </row>
    <row r="1625" ht="18.95" customHeight="1" spans="8:14">
      <c r="H1625" s="76" t="s">
        <v>5882</v>
      </c>
      <c r="I1625" s="403" t="s">
        <v>5883</v>
      </c>
      <c r="J1625" s="403" t="s">
        <v>5883</v>
      </c>
      <c r="K1625" s="33" t="s">
        <v>5884</v>
      </c>
      <c r="L1625" s="13" t="s">
        <v>1952</v>
      </c>
      <c r="M1625" s="13">
        <v>0</v>
      </c>
      <c r="N1625" s="74"/>
    </row>
    <row r="1626" ht="18.95" customHeight="1" spans="8:14">
      <c r="H1626" s="76" t="s">
        <v>5885</v>
      </c>
      <c r="I1626" s="403" t="s">
        <v>5886</v>
      </c>
      <c r="J1626" s="403" t="s">
        <v>5886</v>
      </c>
      <c r="K1626" s="33" t="s">
        <v>5887</v>
      </c>
      <c r="L1626" s="13" t="s">
        <v>1952</v>
      </c>
      <c r="M1626" s="13">
        <v>0</v>
      </c>
      <c r="N1626" s="74"/>
    </row>
    <row r="1627" ht="18.95" customHeight="1" spans="8:14">
      <c r="H1627" s="76" t="s">
        <v>5888</v>
      </c>
      <c r="I1627" s="403" t="s">
        <v>5889</v>
      </c>
      <c r="J1627" s="403" t="s">
        <v>5889</v>
      </c>
      <c r="K1627" s="33" t="s">
        <v>5890</v>
      </c>
      <c r="L1627" s="13" t="s">
        <v>1952</v>
      </c>
      <c r="M1627" s="13">
        <v>0</v>
      </c>
      <c r="N1627" s="74"/>
    </row>
    <row r="1628" ht="18.95" customHeight="1" spans="8:14">
      <c r="H1628" s="76" t="s">
        <v>5891</v>
      </c>
      <c r="I1628" s="403" t="s">
        <v>5892</v>
      </c>
      <c r="J1628" s="403" t="s">
        <v>5892</v>
      </c>
      <c r="K1628" s="33" t="s">
        <v>5893</v>
      </c>
      <c r="L1628" s="13" t="s">
        <v>1952</v>
      </c>
      <c r="M1628" s="13">
        <v>0</v>
      </c>
      <c r="N1628" s="74"/>
    </row>
    <row r="1629" ht="18.95" customHeight="1" spans="8:14">
      <c r="H1629" s="76" t="s">
        <v>5894</v>
      </c>
      <c r="I1629" s="403" t="s">
        <v>5895</v>
      </c>
      <c r="J1629" s="403" t="s">
        <v>5895</v>
      </c>
      <c r="K1629" s="33" t="s">
        <v>5896</v>
      </c>
      <c r="L1629" s="13" t="s">
        <v>1952</v>
      </c>
      <c r="M1629" s="13">
        <v>0</v>
      </c>
      <c r="N1629" s="74"/>
    </row>
    <row r="1630" ht="18.95" customHeight="1" spans="8:14">
      <c r="H1630" s="76" t="s">
        <v>5897</v>
      </c>
      <c r="I1630" s="403" t="s">
        <v>5898</v>
      </c>
      <c r="J1630" s="403" t="s">
        <v>5898</v>
      </c>
      <c r="K1630" s="33" t="s">
        <v>5899</v>
      </c>
      <c r="L1630" s="13" t="s">
        <v>1952</v>
      </c>
      <c r="M1630" s="13">
        <v>0</v>
      </c>
      <c r="N1630" s="74"/>
    </row>
    <row r="1631" ht="18.95" customHeight="1" spans="8:14">
      <c r="H1631" s="76" t="s">
        <v>5900</v>
      </c>
      <c r="I1631" s="403" t="s">
        <v>5901</v>
      </c>
      <c r="J1631" s="403" t="s">
        <v>5901</v>
      </c>
      <c r="K1631" s="33" t="s">
        <v>5902</v>
      </c>
      <c r="L1631" s="13" t="s">
        <v>1952</v>
      </c>
      <c r="M1631" s="13">
        <v>0</v>
      </c>
      <c r="N1631" s="74"/>
    </row>
    <row r="1632" ht="18.95" customHeight="1" spans="8:14">
      <c r="H1632" s="76" t="s">
        <v>5903</v>
      </c>
      <c r="I1632" s="403" t="s">
        <v>5904</v>
      </c>
      <c r="J1632" s="403" t="s">
        <v>5904</v>
      </c>
      <c r="K1632" s="33" t="s">
        <v>5905</v>
      </c>
      <c r="L1632" s="13" t="s">
        <v>1952</v>
      </c>
      <c r="M1632" s="13">
        <v>0</v>
      </c>
      <c r="N1632" s="74"/>
    </row>
    <row r="1633" ht="18.95" customHeight="1" spans="8:14">
      <c r="H1633" s="76" t="s">
        <v>5906</v>
      </c>
      <c r="I1633" s="403" t="s">
        <v>5907</v>
      </c>
      <c r="J1633" s="403" t="s">
        <v>5907</v>
      </c>
      <c r="K1633" s="33" t="s">
        <v>5908</v>
      </c>
      <c r="L1633" s="13" t="s">
        <v>1952</v>
      </c>
      <c r="M1633" s="13">
        <v>0</v>
      </c>
      <c r="N1633" s="74"/>
    </row>
    <row r="1634" ht="18.95" customHeight="1" spans="8:14">
      <c r="H1634" s="76" t="s">
        <v>5909</v>
      </c>
      <c r="I1634" s="403" t="s">
        <v>5910</v>
      </c>
      <c r="J1634" s="403" t="s">
        <v>5910</v>
      </c>
      <c r="K1634" s="33" t="s">
        <v>5911</v>
      </c>
      <c r="L1634" s="13" t="s">
        <v>1952</v>
      </c>
      <c r="M1634" s="13">
        <v>0</v>
      </c>
      <c r="N1634" s="74"/>
    </row>
    <row r="1635" ht="18.95" customHeight="1" spans="8:14">
      <c r="H1635" s="76" t="s">
        <v>5912</v>
      </c>
      <c r="I1635" s="403" t="s">
        <v>5913</v>
      </c>
      <c r="J1635" s="403" t="s">
        <v>5913</v>
      </c>
      <c r="K1635" s="33" t="s">
        <v>5914</v>
      </c>
      <c r="L1635" s="13" t="s">
        <v>1952</v>
      </c>
      <c r="M1635" s="13">
        <v>0</v>
      </c>
      <c r="N1635" s="74"/>
    </row>
    <row r="1636" ht="18.95" customHeight="1" spans="8:14">
      <c r="H1636" s="76" t="s">
        <v>5915</v>
      </c>
      <c r="I1636" s="403" t="s">
        <v>5916</v>
      </c>
      <c r="J1636" s="403" t="s">
        <v>5916</v>
      </c>
      <c r="K1636" s="33" t="s">
        <v>5917</v>
      </c>
      <c r="L1636" s="13" t="s">
        <v>1952</v>
      </c>
      <c r="M1636" s="13">
        <v>0</v>
      </c>
      <c r="N1636" s="74"/>
    </row>
    <row r="1637" ht="18.95" customHeight="1" spans="8:14">
      <c r="H1637" s="76" t="s">
        <v>5918</v>
      </c>
      <c r="I1637" s="403" t="s">
        <v>5919</v>
      </c>
      <c r="J1637" s="403" t="s">
        <v>5919</v>
      </c>
      <c r="K1637" s="33" t="s">
        <v>5920</v>
      </c>
      <c r="L1637" s="13" t="s">
        <v>1952</v>
      </c>
      <c r="M1637" s="13">
        <v>0</v>
      </c>
      <c r="N1637" s="74"/>
    </row>
    <row r="1638" ht="18.95" customHeight="1" spans="8:14">
      <c r="H1638" s="76" t="s">
        <v>5921</v>
      </c>
      <c r="I1638" s="403" t="s">
        <v>5922</v>
      </c>
      <c r="J1638" s="403" t="s">
        <v>5922</v>
      </c>
      <c r="K1638" s="33" t="s">
        <v>5923</v>
      </c>
      <c r="L1638" s="13" t="s">
        <v>1952</v>
      </c>
      <c r="M1638" s="13">
        <v>0</v>
      </c>
      <c r="N1638" s="74"/>
    </row>
    <row r="1639" ht="18.95" customHeight="1" spans="8:14">
      <c r="H1639" s="76" t="s">
        <v>5924</v>
      </c>
      <c r="I1639" s="403" t="s">
        <v>5925</v>
      </c>
      <c r="J1639" s="403" t="s">
        <v>5925</v>
      </c>
      <c r="K1639" s="33" t="s">
        <v>5926</v>
      </c>
      <c r="L1639" s="13" t="s">
        <v>1952</v>
      </c>
      <c r="M1639" s="13">
        <v>0</v>
      </c>
      <c r="N1639" s="74"/>
    </row>
    <row r="1640" ht="18.95" customHeight="1" spans="8:14">
      <c r="H1640" s="76" t="s">
        <v>5927</v>
      </c>
      <c r="I1640" s="403" t="s">
        <v>5928</v>
      </c>
      <c r="J1640" s="403" t="s">
        <v>5928</v>
      </c>
      <c r="K1640" s="33" t="s">
        <v>5929</v>
      </c>
      <c r="L1640" s="13" t="s">
        <v>1952</v>
      </c>
      <c r="M1640" s="13">
        <v>0</v>
      </c>
      <c r="N1640" s="74"/>
    </row>
    <row r="1641" ht="18.95" customHeight="1" spans="8:14">
      <c r="H1641" s="76" t="s">
        <v>5930</v>
      </c>
      <c r="I1641" s="403" t="s">
        <v>5931</v>
      </c>
      <c r="J1641" s="403" t="s">
        <v>5931</v>
      </c>
      <c r="K1641" s="33" t="s">
        <v>4540</v>
      </c>
      <c r="L1641" s="13" t="s">
        <v>1952</v>
      </c>
      <c r="M1641" s="13">
        <v>0</v>
      </c>
      <c r="N1641" s="74"/>
    </row>
    <row r="1642" ht="18.95" customHeight="1" spans="8:14">
      <c r="H1642" s="76" t="s">
        <v>5932</v>
      </c>
      <c r="I1642" s="33" t="s">
        <v>5933</v>
      </c>
      <c r="J1642" s="403" t="s">
        <v>5933</v>
      </c>
      <c r="K1642" s="33" t="s">
        <v>5934</v>
      </c>
      <c r="L1642" s="13" t="s">
        <v>1952</v>
      </c>
      <c r="M1642" s="13">
        <v>0</v>
      </c>
      <c r="N1642" s="74"/>
    </row>
    <row r="1643" ht="18.95" customHeight="1" spans="8:14">
      <c r="H1643" s="76" t="s">
        <v>5935</v>
      </c>
      <c r="I1643" s="403" t="s">
        <v>5936</v>
      </c>
      <c r="J1643" s="403" t="s">
        <v>5936</v>
      </c>
      <c r="K1643" s="33" t="s">
        <v>5937</v>
      </c>
      <c r="L1643" s="13" t="s">
        <v>1952</v>
      </c>
      <c r="M1643" s="13">
        <v>0</v>
      </c>
      <c r="N1643" s="74"/>
    </row>
    <row r="1644" ht="18.95" customHeight="1" spans="8:14">
      <c r="H1644" s="76" t="s">
        <v>5938</v>
      </c>
      <c r="I1644" s="403" t="s">
        <v>5939</v>
      </c>
      <c r="J1644" s="403" t="s">
        <v>5939</v>
      </c>
      <c r="K1644" s="33" t="s">
        <v>5940</v>
      </c>
      <c r="L1644" s="13" t="s">
        <v>1952</v>
      </c>
      <c r="M1644" s="13">
        <v>0</v>
      </c>
      <c r="N1644" s="74"/>
    </row>
    <row r="1645" ht="18.95" customHeight="1" spans="8:14">
      <c r="H1645" s="76" t="s">
        <v>5941</v>
      </c>
      <c r="I1645" s="33" t="s">
        <v>5942</v>
      </c>
      <c r="J1645" s="403" t="s">
        <v>5942</v>
      </c>
      <c r="K1645" s="33" t="s">
        <v>5943</v>
      </c>
      <c r="L1645" s="13" t="s">
        <v>1952</v>
      </c>
      <c r="M1645" s="13">
        <v>0</v>
      </c>
      <c r="N1645" s="74"/>
    </row>
    <row r="1646" ht="18.95" customHeight="1" spans="8:14">
      <c r="H1646" s="76" t="s">
        <v>5944</v>
      </c>
      <c r="I1646" s="33" t="s">
        <v>5945</v>
      </c>
      <c r="J1646" s="403" t="s">
        <v>5945</v>
      </c>
      <c r="K1646" s="33" t="s">
        <v>5946</v>
      </c>
      <c r="L1646" s="13" t="s">
        <v>1952</v>
      </c>
      <c r="M1646" s="13">
        <v>0</v>
      </c>
      <c r="N1646" s="74"/>
    </row>
    <row r="1647" ht="18.95" customHeight="1" spans="8:14">
      <c r="H1647" s="76" t="s">
        <v>5947</v>
      </c>
      <c r="I1647" s="33" t="s">
        <v>5948</v>
      </c>
      <c r="J1647" s="403" t="s">
        <v>5948</v>
      </c>
      <c r="K1647" s="33" t="s">
        <v>5949</v>
      </c>
      <c r="L1647" s="13" t="s">
        <v>1952</v>
      </c>
      <c r="M1647" s="13">
        <v>0</v>
      </c>
      <c r="N1647" s="74"/>
    </row>
    <row r="1648" ht="18.95" customHeight="1" spans="8:14">
      <c r="H1648" s="76" t="s">
        <v>5950</v>
      </c>
      <c r="I1648" s="33" t="s">
        <v>5951</v>
      </c>
      <c r="J1648" s="403" t="s">
        <v>5951</v>
      </c>
      <c r="K1648" s="33" t="s">
        <v>5952</v>
      </c>
      <c r="L1648" s="13" t="s">
        <v>1952</v>
      </c>
      <c r="M1648" s="13">
        <v>0</v>
      </c>
      <c r="N1648" s="74"/>
    </row>
    <row r="1649" ht="18.95" customHeight="1" spans="8:14">
      <c r="H1649" s="46" t="s">
        <v>5953</v>
      </c>
      <c r="I1649" s="33" t="s">
        <v>4607</v>
      </c>
      <c r="J1649" s="403" t="s">
        <v>4607</v>
      </c>
      <c r="K1649" s="33" t="s">
        <v>1855</v>
      </c>
      <c r="L1649" s="13" t="s">
        <v>1952</v>
      </c>
      <c r="M1649" s="13">
        <v>0</v>
      </c>
      <c r="N1649" s="74"/>
    </row>
    <row r="1650" ht="18.95" customHeight="1" spans="8:14">
      <c r="H1650" s="76" t="s">
        <v>5954</v>
      </c>
      <c r="I1650" s="33" t="s">
        <v>4709</v>
      </c>
      <c r="J1650" s="403" t="s">
        <v>4709</v>
      </c>
      <c r="K1650" s="33" t="s">
        <v>4710</v>
      </c>
      <c r="L1650" s="13" t="s">
        <v>1952</v>
      </c>
      <c r="M1650" s="13"/>
      <c r="N1650" s="74"/>
    </row>
    <row r="1651" ht="18.95" customHeight="1" spans="8:14">
      <c r="H1651" s="76" t="s">
        <v>5955</v>
      </c>
      <c r="I1651" s="33" t="s">
        <v>5956</v>
      </c>
      <c r="J1651" s="403" t="s">
        <v>5956</v>
      </c>
      <c r="K1651" s="33" t="s">
        <v>5957</v>
      </c>
      <c r="L1651" s="13" t="s">
        <v>1952</v>
      </c>
      <c r="M1651" s="13">
        <v>0</v>
      </c>
      <c r="N1651" s="74"/>
    </row>
    <row r="1652" ht="18.95" customHeight="1" spans="8:14">
      <c r="H1652" s="76" t="s">
        <v>5958</v>
      </c>
      <c r="I1652" s="33" t="s">
        <v>5959</v>
      </c>
      <c r="J1652" s="403" t="s">
        <v>5959</v>
      </c>
      <c r="K1652" s="33" t="s">
        <v>5960</v>
      </c>
      <c r="L1652" s="13" t="s">
        <v>1952</v>
      </c>
      <c r="M1652" s="13">
        <v>0</v>
      </c>
      <c r="N1652" s="74"/>
    </row>
    <row r="1653" ht="18.95" customHeight="1" spans="8:14">
      <c r="H1653" s="76" t="s">
        <v>5961</v>
      </c>
      <c r="I1653" s="33" t="s">
        <v>5962</v>
      </c>
      <c r="J1653" s="403" t="s">
        <v>5962</v>
      </c>
      <c r="K1653" s="33" t="s">
        <v>5963</v>
      </c>
      <c r="L1653" s="13" t="s">
        <v>1952</v>
      </c>
      <c r="M1653" s="13">
        <v>0</v>
      </c>
      <c r="N1653" s="74"/>
    </row>
    <row r="1654" ht="18.95" customHeight="1" spans="8:14">
      <c r="H1654" s="76" t="s">
        <v>5964</v>
      </c>
      <c r="I1654" s="33" t="s">
        <v>5965</v>
      </c>
      <c r="J1654" s="403" t="s">
        <v>5965</v>
      </c>
      <c r="K1654" s="33" t="s">
        <v>5966</v>
      </c>
      <c r="L1654" s="13" t="s">
        <v>1952</v>
      </c>
      <c r="M1654" s="13">
        <v>0</v>
      </c>
      <c r="N1654" s="74"/>
    </row>
    <row r="1655" ht="18.95" customHeight="1" spans="8:14">
      <c r="H1655" s="76" t="s">
        <v>5967</v>
      </c>
      <c r="I1655" s="33" t="s">
        <v>5968</v>
      </c>
      <c r="J1655" s="403" t="s">
        <v>5968</v>
      </c>
      <c r="K1655" s="33" t="s">
        <v>5969</v>
      </c>
      <c r="L1655" s="13" t="s">
        <v>1952</v>
      </c>
      <c r="M1655" s="13">
        <v>0</v>
      </c>
      <c r="N1655" s="74"/>
    </row>
    <row r="1656" ht="18.95" customHeight="1" spans="8:14">
      <c r="H1656" s="76" t="s">
        <v>5970</v>
      </c>
      <c r="I1656" s="33" t="s">
        <v>5971</v>
      </c>
      <c r="J1656" s="403" t="s">
        <v>5971</v>
      </c>
      <c r="K1656" s="33" t="s">
        <v>5972</v>
      </c>
      <c r="L1656" s="13" t="s">
        <v>1952</v>
      </c>
      <c r="M1656" s="13">
        <v>0</v>
      </c>
      <c r="N1656" s="74"/>
    </row>
    <row r="1657" ht="18.95" customHeight="1" spans="8:14">
      <c r="H1657" s="76" t="s">
        <v>5973</v>
      </c>
      <c r="I1657" s="33" t="s">
        <v>5974</v>
      </c>
      <c r="J1657" s="403" t="s">
        <v>5974</v>
      </c>
      <c r="K1657" s="33" t="s">
        <v>5975</v>
      </c>
      <c r="L1657" s="13" t="s">
        <v>1952</v>
      </c>
      <c r="M1657" s="13">
        <v>0</v>
      </c>
      <c r="N1657" s="74"/>
    </row>
    <row r="1658" ht="18.95" customHeight="1" spans="8:14">
      <c r="H1658" s="76" t="s">
        <v>5976</v>
      </c>
      <c r="I1658" s="33" t="s">
        <v>5977</v>
      </c>
      <c r="J1658" s="403" t="s">
        <v>5977</v>
      </c>
      <c r="K1658" s="33" t="s">
        <v>5978</v>
      </c>
      <c r="L1658" s="13" t="s">
        <v>1952</v>
      </c>
      <c r="M1658" s="13">
        <v>0</v>
      </c>
      <c r="N1658" s="74"/>
    </row>
    <row r="1659" ht="18.95" customHeight="1" spans="8:14">
      <c r="H1659" s="76" t="s">
        <v>5979</v>
      </c>
      <c r="I1659" s="33" t="s">
        <v>5980</v>
      </c>
      <c r="J1659" s="403" t="s">
        <v>5980</v>
      </c>
      <c r="K1659" s="33" t="s">
        <v>5981</v>
      </c>
      <c r="L1659" s="13" t="s">
        <v>1952</v>
      </c>
      <c r="M1659" s="13">
        <v>0</v>
      </c>
      <c r="N1659" s="74"/>
    </row>
    <row r="1660" ht="18.95" customHeight="1" spans="8:14">
      <c r="H1660" s="76" t="s">
        <v>5982</v>
      </c>
      <c r="I1660" s="33" t="s">
        <v>5983</v>
      </c>
      <c r="J1660" s="403" t="s">
        <v>5983</v>
      </c>
      <c r="K1660" s="33" t="s">
        <v>5984</v>
      </c>
      <c r="L1660" s="13" t="s">
        <v>1952</v>
      </c>
      <c r="M1660" s="13">
        <v>0</v>
      </c>
      <c r="N1660" s="74"/>
    </row>
    <row r="1661" ht="18.95" customHeight="1" spans="8:14">
      <c r="H1661" s="76" t="s">
        <v>5985</v>
      </c>
      <c r="I1661" s="33" t="s">
        <v>5986</v>
      </c>
      <c r="J1661" s="403" t="s">
        <v>5986</v>
      </c>
      <c r="K1661" s="33" t="s">
        <v>5987</v>
      </c>
      <c r="L1661" s="13" t="s">
        <v>1952</v>
      </c>
      <c r="M1661" s="13">
        <v>0</v>
      </c>
      <c r="N1661" s="74"/>
    </row>
    <row r="1662" ht="18.95" customHeight="1" spans="8:14">
      <c r="H1662" s="76" t="s">
        <v>5988</v>
      </c>
      <c r="I1662" s="33" t="s">
        <v>5989</v>
      </c>
      <c r="J1662" s="403" t="s">
        <v>5989</v>
      </c>
      <c r="K1662" s="33" t="s">
        <v>5990</v>
      </c>
      <c r="L1662" s="13" t="s">
        <v>1952</v>
      </c>
      <c r="M1662" s="13">
        <v>0</v>
      </c>
      <c r="N1662" s="74"/>
    </row>
    <row r="1663" ht="18.95" customHeight="1" spans="8:14">
      <c r="H1663" s="76" t="s">
        <v>5991</v>
      </c>
      <c r="I1663" s="33" t="s">
        <v>5992</v>
      </c>
      <c r="J1663" s="403" t="s">
        <v>5992</v>
      </c>
      <c r="K1663" s="33" t="s">
        <v>5993</v>
      </c>
      <c r="L1663" s="13" t="s">
        <v>1952</v>
      </c>
      <c r="M1663" s="13">
        <v>0</v>
      </c>
      <c r="N1663" s="74"/>
    </row>
    <row r="1664" ht="18.95" customHeight="1" spans="8:14">
      <c r="H1664" s="76" t="s">
        <v>5994</v>
      </c>
      <c r="I1664" s="33" t="s">
        <v>5995</v>
      </c>
      <c r="J1664" s="403" t="s">
        <v>5995</v>
      </c>
      <c r="K1664" s="33" t="s">
        <v>5996</v>
      </c>
      <c r="L1664" s="13" t="s">
        <v>1952</v>
      </c>
      <c r="M1664" s="13">
        <v>0</v>
      </c>
      <c r="N1664" s="74"/>
    </row>
    <row r="1665" ht="18.95" customHeight="1" spans="8:14">
      <c r="H1665" s="76" t="s">
        <v>5997</v>
      </c>
      <c r="I1665" s="33" t="s">
        <v>5998</v>
      </c>
      <c r="J1665" s="403" t="s">
        <v>5998</v>
      </c>
      <c r="K1665" s="33" t="s">
        <v>5999</v>
      </c>
      <c r="L1665" s="13" t="s">
        <v>1952</v>
      </c>
      <c r="M1665" s="13">
        <v>0</v>
      </c>
      <c r="N1665" s="74"/>
    </row>
    <row r="1666" ht="18.95" customHeight="1" spans="8:14">
      <c r="H1666" s="76" t="s">
        <v>6000</v>
      </c>
      <c r="I1666" s="403" t="s">
        <v>6001</v>
      </c>
      <c r="J1666" s="403" t="s">
        <v>6001</v>
      </c>
      <c r="K1666" s="33" t="s">
        <v>6002</v>
      </c>
      <c r="L1666" s="13" t="s">
        <v>1952</v>
      </c>
      <c r="M1666" s="13">
        <v>0</v>
      </c>
      <c r="N1666" s="74"/>
    </row>
    <row r="1667" ht="18.95" customHeight="1" spans="8:14">
      <c r="H1667" s="76" t="s">
        <v>6003</v>
      </c>
      <c r="I1667" s="33" t="s">
        <v>6004</v>
      </c>
      <c r="J1667" s="403" t="s">
        <v>6004</v>
      </c>
      <c r="K1667" s="33" t="s">
        <v>6005</v>
      </c>
      <c r="L1667" s="13" t="s">
        <v>1952</v>
      </c>
      <c r="M1667" s="13">
        <v>0</v>
      </c>
      <c r="N1667" s="74"/>
    </row>
    <row r="1668" ht="18.95" customHeight="1" spans="8:14">
      <c r="H1668" s="46"/>
      <c r="I1668" s="403" t="s">
        <v>5499</v>
      </c>
      <c r="J1668" s="403" t="s">
        <v>6006</v>
      </c>
      <c r="K1668" s="33" t="s">
        <v>6007</v>
      </c>
      <c r="L1668" s="13" t="s">
        <v>1952</v>
      </c>
      <c r="M1668" s="13">
        <v>0</v>
      </c>
      <c r="N1668" s="74"/>
    </row>
    <row r="1669" ht="18.95" customHeight="1" spans="8:14">
      <c r="H1669" s="46"/>
      <c r="I1669" s="33"/>
      <c r="J1669" s="403" t="s">
        <v>6008</v>
      </c>
      <c r="K1669" s="33" t="s">
        <v>6009</v>
      </c>
      <c r="L1669" s="13" t="s">
        <v>1952</v>
      </c>
      <c r="M1669" s="13">
        <v>0</v>
      </c>
      <c r="N1669" s="74"/>
    </row>
    <row r="1670" ht="18.95" customHeight="1" spans="8:14">
      <c r="H1670" s="46"/>
      <c r="I1670" s="33"/>
      <c r="J1670" s="403" t="s">
        <v>6010</v>
      </c>
      <c r="K1670" s="33" t="s">
        <v>6011</v>
      </c>
      <c r="L1670" s="13" t="s">
        <v>1952</v>
      </c>
      <c r="M1670" s="13">
        <v>0</v>
      </c>
      <c r="N1670" s="74"/>
    </row>
    <row r="1671" ht="18.95" customHeight="1" spans="8:14">
      <c r="H1671" s="46"/>
      <c r="I1671" s="33"/>
      <c r="J1671" s="403" t="s">
        <v>6012</v>
      </c>
      <c r="K1671" s="33" t="s">
        <v>6013</v>
      </c>
      <c r="L1671" s="13" t="s">
        <v>1952</v>
      </c>
      <c r="M1671" s="13">
        <v>0</v>
      </c>
      <c r="N1671" s="74"/>
    </row>
    <row r="1672" ht="18.95" customHeight="1" spans="8:14">
      <c r="H1672" s="46"/>
      <c r="I1672" s="33"/>
      <c r="J1672" s="403" t="s">
        <v>6014</v>
      </c>
      <c r="K1672" s="33" t="s">
        <v>6015</v>
      </c>
      <c r="L1672" s="13" t="s">
        <v>1952</v>
      </c>
      <c r="M1672" s="13">
        <v>0</v>
      </c>
      <c r="N1672" s="74"/>
    </row>
    <row r="1673" ht="18.95" customHeight="1" spans="8:14">
      <c r="H1673" s="77" t="s">
        <v>6016</v>
      </c>
      <c r="I1673" s="33" t="s">
        <v>6017</v>
      </c>
      <c r="J1673" s="403" t="s">
        <v>6017</v>
      </c>
      <c r="K1673" s="33" t="s">
        <v>6018</v>
      </c>
      <c r="L1673" s="13" t="s">
        <v>1952</v>
      </c>
      <c r="M1673" s="13">
        <v>0</v>
      </c>
      <c r="N1673" s="74"/>
    </row>
    <row r="1674" ht="18.95" customHeight="1" spans="8:14">
      <c r="H1674" s="46" t="s">
        <v>6019</v>
      </c>
      <c r="I1674" s="33" t="s">
        <v>4813</v>
      </c>
      <c r="J1674" s="403" t="s">
        <v>4813</v>
      </c>
      <c r="K1674" s="33" t="s">
        <v>1858</v>
      </c>
      <c r="L1674" s="13" t="s">
        <v>1952</v>
      </c>
      <c r="M1674" s="13">
        <v>0</v>
      </c>
      <c r="N1674" s="74"/>
    </row>
    <row r="1675" ht="18.95" customHeight="1" spans="8:14">
      <c r="H1675" s="76" t="s">
        <v>6020</v>
      </c>
      <c r="I1675" s="33" t="s">
        <v>6021</v>
      </c>
      <c r="J1675" s="403" t="s">
        <v>6021</v>
      </c>
      <c r="K1675" s="33" t="s">
        <v>6022</v>
      </c>
      <c r="L1675" s="13" t="s">
        <v>1952</v>
      </c>
      <c r="M1675" s="13">
        <v>0</v>
      </c>
      <c r="N1675" s="74"/>
    </row>
    <row r="1676" ht="18.95" customHeight="1" spans="8:14">
      <c r="H1676" s="76" t="s">
        <v>6023</v>
      </c>
      <c r="I1676" s="33" t="s">
        <v>6024</v>
      </c>
      <c r="J1676" s="403" t="s">
        <v>6024</v>
      </c>
      <c r="K1676" s="33" t="s">
        <v>6025</v>
      </c>
      <c r="L1676" s="13" t="s">
        <v>1952</v>
      </c>
      <c r="M1676" s="13">
        <v>0</v>
      </c>
      <c r="N1676" s="74"/>
    </row>
    <row r="1677" ht="18.95" customHeight="1" spans="8:14">
      <c r="H1677" s="76" t="s">
        <v>6026</v>
      </c>
      <c r="I1677" s="33" t="s">
        <v>6027</v>
      </c>
      <c r="J1677" s="403" t="s">
        <v>6027</v>
      </c>
      <c r="K1677" s="33" t="s">
        <v>6028</v>
      </c>
      <c r="L1677" s="13" t="s">
        <v>1952</v>
      </c>
      <c r="M1677" s="13">
        <v>0</v>
      </c>
      <c r="N1677" s="74"/>
    </row>
    <row r="1678" ht="18.95" customHeight="1" spans="8:14">
      <c r="H1678" s="76" t="s">
        <v>6029</v>
      </c>
      <c r="I1678" s="33" t="s">
        <v>6030</v>
      </c>
      <c r="J1678" s="403" t="s">
        <v>6030</v>
      </c>
      <c r="K1678" s="33" t="s">
        <v>6031</v>
      </c>
      <c r="L1678" s="13" t="s">
        <v>1952</v>
      </c>
      <c r="M1678" s="13">
        <v>0</v>
      </c>
      <c r="N1678" s="74"/>
    </row>
    <row r="1679" ht="18.95" customHeight="1" spans="8:14">
      <c r="H1679" s="76" t="s">
        <v>6032</v>
      </c>
      <c r="I1679" s="33" t="s">
        <v>6033</v>
      </c>
      <c r="J1679" s="403" t="s">
        <v>6033</v>
      </c>
      <c r="K1679" s="33" t="s">
        <v>6034</v>
      </c>
      <c r="L1679" s="13" t="s">
        <v>1952</v>
      </c>
      <c r="M1679" s="13">
        <v>0</v>
      </c>
      <c r="N1679" s="74"/>
    </row>
    <row r="1680" ht="18.95" customHeight="1" spans="8:14">
      <c r="H1680" s="76" t="s">
        <v>6035</v>
      </c>
      <c r="I1680" s="33" t="s">
        <v>6036</v>
      </c>
      <c r="J1680" s="403" t="s">
        <v>6036</v>
      </c>
      <c r="K1680" s="33" t="s">
        <v>6037</v>
      </c>
      <c r="L1680" s="13" t="s">
        <v>1952</v>
      </c>
      <c r="M1680" s="13">
        <v>0</v>
      </c>
      <c r="N1680" s="74"/>
    </row>
    <row r="1681" ht="18.95" customHeight="1" spans="8:14">
      <c r="H1681" s="46" t="s">
        <v>6038</v>
      </c>
      <c r="I1681" s="33" t="s">
        <v>5332</v>
      </c>
      <c r="J1681" s="403" t="s">
        <v>5332</v>
      </c>
      <c r="K1681" s="33" t="s">
        <v>4905</v>
      </c>
      <c r="L1681" s="13" t="s">
        <v>1952</v>
      </c>
      <c r="M1681" s="13">
        <v>1337</v>
      </c>
      <c r="N1681" s="74"/>
    </row>
    <row r="1682" ht="18.95" customHeight="1" spans="8:14">
      <c r="H1682" s="76" t="s">
        <v>6039</v>
      </c>
      <c r="I1682" s="33" t="s">
        <v>6040</v>
      </c>
      <c r="J1682" s="403" t="s">
        <v>6040</v>
      </c>
      <c r="K1682" s="33" t="s">
        <v>6041</v>
      </c>
      <c r="L1682" s="13" t="s">
        <v>1952</v>
      </c>
      <c r="M1682" s="13">
        <v>0</v>
      </c>
      <c r="N1682" s="74"/>
    </row>
    <row r="1683" ht="18.95" customHeight="1" spans="8:14">
      <c r="H1683" s="76" t="s">
        <v>6042</v>
      </c>
      <c r="I1683" s="403" t="s">
        <v>6043</v>
      </c>
      <c r="J1683" s="403" t="s">
        <v>6044</v>
      </c>
      <c r="K1683" s="33" t="s">
        <v>6045</v>
      </c>
      <c r="L1683" s="13" t="s">
        <v>1952</v>
      </c>
      <c r="M1683" s="13"/>
      <c r="N1683" s="74"/>
    </row>
    <row r="1684" ht="18.95" customHeight="1" spans="8:14">
      <c r="H1684" s="77" t="s">
        <v>6046</v>
      </c>
      <c r="I1684" s="403" t="s">
        <v>6047</v>
      </c>
      <c r="J1684" s="403" t="s">
        <v>6048</v>
      </c>
      <c r="K1684" s="33" t="s">
        <v>6049</v>
      </c>
      <c r="L1684" s="13" t="s">
        <v>1952</v>
      </c>
      <c r="M1684" s="13"/>
      <c r="N1684" s="74"/>
    </row>
    <row r="1685" ht="18.75" customHeight="1" spans="8:14">
      <c r="H1685" s="76" t="s">
        <v>6050</v>
      </c>
      <c r="I1685" s="403" t="s">
        <v>6051</v>
      </c>
      <c r="J1685" s="403" t="s">
        <v>6052</v>
      </c>
      <c r="K1685" s="33" t="s">
        <v>6053</v>
      </c>
      <c r="L1685" s="13" t="s">
        <v>1952</v>
      </c>
      <c r="M1685" s="13"/>
      <c r="N1685" s="74"/>
    </row>
    <row r="1686" ht="18.95" customHeight="1" spans="8:14">
      <c r="H1686" s="76" t="s">
        <v>6054</v>
      </c>
      <c r="I1686" s="403" t="s">
        <v>6055</v>
      </c>
      <c r="J1686" s="403" t="s">
        <v>6056</v>
      </c>
      <c r="K1686" s="33" t="s">
        <v>6057</v>
      </c>
      <c r="L1686" s="13" t="s">
        <v>1952</v>
      </c>
      <c r="M1686" s="13"/>
      <c r="N1686" s="74"/>
    </row>
    <row r="1687" ht="18.95" customHeight="1" spans="8:14">
      <c r="H1687" s="76" t="s">
        <v>6058</v>
      </c>
      <c r="I1687" s="403" t="s">
        <v>6059</v>
      </c>
      <c r="J1687" s="403" t="s">
        <v>6060</v>
      </c>
      <c r="K1687" s="33" t="s">
        <v>6061</v>
      </c>
      <c r="L1687" s="13" t="s">
        <v>1952</v>
      </c>
      <c r="M1687" s="13"/>
      <c r="N1687" s="74"/>
    </row>
    <row r="1688" ht="18.95" customHeight="1" spans="8:14">
      <c r="H1688" s="76" t="s">
        <v>6062</v>
      </c>
      <c r="I1688" s="403" t="s">
        <v>6063</v>
      </c>
      <c r="J1688" s="403" t="s">
        <v>6064</v>
      </c>
      <c r="K1688" s="33" t="s">
        <v>6065</v>
      </c>
      <c r="L1688" s="13" t="s">
        <v>1952</v>
      </c>
      <c r="M1688" s="13"/>
      <c r="N1688" s="74"/>
    </row>
    <row r="1689" ht="18.95" customHeight="1" spans="8:14">
      <c r="H1689" s="76" t="s">
        <v>6066</v>
      </c>
      <c r="I1689" s="403" t="s">
        <v>6067</v>
      </c>
      <c r="J1689" s="403" t="s">
        <v>6068</v>
      </c>
      <c r="K1689" s="33" t="s">
        <v>6069</v>
      </c>
      <c r="L1689" s="13" t="s">
        <v>1952</v>
      </c>
      <c r="M1689" s="13"/>
      <c r="N1689" s="74"/>
    </row>
    <row r="1690" ht="18.95" customHeight="1" spans="8:14">
      <c r="H1690" s="76" t="s">
        <v>6070</v>
      </c>
      <c r="I1690" s="403" t="s">
        <v>6071</v>
      </c>
      <c r="J1690" s="403" t="s">
        <v>6072</v>
      </c>
      <c r="K1690" s="33" t="s">
        <v>6073</v>
      </c>
      <c r="L1690" s="13" t="s">
        <v>1952</v>
      </c>
      <c r="M1690" s="13"/>
      <c r="N1690" s="74"/>
    </row>
    <row r="1691" ht="18.95" customHeight="1" spans="8:14">
      <c r="H1691" s="76" t="s">
        <v>6074</v>
      </c>
      <c r="I1691" s="403" t="s">
        <v>6075</v>
      </c>
      <c r="J1691" s="403" t="s">
        <v>6076</v>
      </c>
      <c r="K1691" s="33" t="s">
        <v>6077</v>
      </c>
      <c r="L1691" s="13" t="s">
        <v>1952</v>
      </c>
      <c r="M1691" s="13"/>
      <c r="N1691" s="74"/>
    </row>
    <row r="1692" ht="18.95" customHeight="1" spans="8:14">
      <c r="H1692" s="76" t="s">
        <v>6078</v>
      </c>
      <c r="I1692" s="33" t="s">
        <v>6079</v>
      </c>
      <c r="J1692" s="403" t="s">
        <v>6079</v>
      </c>
      <c r="K1692" s="33" t="s">
        <v>6080</v>
      </c>
      <c r="L1692" s="13" t="s">
        <v>1952</v>
      </c>
      <c r="M1692" s="13">
        <v>1337</v>
      </c>
      <c r="N1692" s="74"/>
    </row>
    <row r="1693" ht="18.95" customHeight="1" spans="8:14">
      <c r="H1693" s="77" t="s">
        <v>6081</v>
      </c>
      <c r="I1693" s="33" t="s">
        <v>6082</v>
      </c>
      <c r="J1693" s="403" t="s">
        <v>6082</v>
      </c>
      <c r="K1693" s="33" t="s">
        <v>6083</v>
      </c>
      <c r="L1693" s="13" t="s">
        <v>1952</v>
      </c>
      <c r="M1693" s="13">
        <v>930</v>
      </c>
      <c r="N1693" s="74"/>
    </row>
    <row r="1694" ht="18.95" customHeight="1" spans="8:14">
      <c r="H1694" s="76" t="s">
        <v>6084</v>
      </c>
      <c r="I1694" s="33" t="s">
        <v>6085</v>
      </c>
      <c r="J1694" s="403" t="s">
        <v>6085</v>
      </c>
      <c r="K1694" s="33" t="s">
        <v>6086</v>
      </c>
      <c r="L1694" s="13" t="s">
        <v>1952</v>
      </c>
      <c r="M1694" s="13">
        <v>181</v>
      </c>
      <c r="N1694" s="74"/>
    </row>
    <row r="1695" ht="18.95" customHeight="1" spans="8:14">
      <c r="H1695" s="76" t="s">
        <v>6087</v>
      </c>
      <c r="I1695" s="33" t="s">
        <v>6088</v>
      </c>
      <c r="J1695" s="403" t="s">
        <v>6088</v>
      </c>
      <c r="K1695" s="33" t="s">
        <v>6089</v>
      </c>
      <c r="L1695" s="13" t="s">
        <v>1952</v>
      </c>
      <c r="M1695" s="13">
        <v>120</v>
      </c>
      <c r="N1695" s="74"/>
    </row>
    <row r="1696" ht="18.95" customHeight="1" spans="8:14">
      <c r="H1696" s="76" t="s">
        <v>6090</v>
      </c>
      <c r="I1696" s="33" t="s">
        <v>6091</v>
      </c>
      <c r="J1696" s="403" t="s">
        <v>6091</v>
      </c>
      <c r="K1696" s="33" t="s">
        <v>6092</v>
      </c>
      <c r="L1696" s="13" t="s">
        <v>1952</v>
      </c>
      <c r="M1696" s="13">
        <v>0</v>
      </c>
      <c r="N1696" s="74"/>
    </row>
    <row r="1697" ht="18.95" customHeight="1" spans="8:14">
      <c r="H1697" s="76" t="s">
        <v>6093</v>
      </c>
      <c r="I1697" s="33" t="s">
        <v>6094</v>
      </c>
      <c r="J1697" s="403" t="s">
        <v>6094</v>
      </c>
      <c r="K1697" s="33" t="s">
        <v>6095</v>
      </c>
      <c r="L1697" s="13" t="s">
        <v>1952</v>
      </c>
      <c r="M1697" s="13">
        <v>39</v>
      </c>
      <c r="N1697" s="74"/>
    </row>
    <row r="1698" ht="18.95" customHeight="1" spans="8:14">
      <c r="H1698" s="72"/>
      <c r="I1698" s="403" t="s">
        <v>6096</v>
      </c>
      <c r="J1698" s="403" t="s">
        <v>6097</v>
      </c>
      <c r="K1698" s="33" t="s">
        <v>6098</v>
      </c>
      <c r="L1698" s="13" t="s">
        <v>1952</v>
      </c>
      <c r="M1698" s="73">
        <v>0</v>
      </c>
      <c r="N1698" s="80"/>
    </row>
    <row r="1699" ht="18.95" customHeight="1" spans="8:14">
      <c r="H1699" s="72"/>
      <c r="I1699" s="403" t="s">
        <v>6096</v>
      </c>
      <c r="J1699" s="403" t="s">
        <v>6099</v>
      </c>
      <c r="K1699" s="33" t="s">
        <v>6100</v>
      </c>
      <c r="L1699" s="13" t="s">
        <v>1952</v>
      </c>
      <c r="M1699" s="13">
        <v>0</v>
      </c>
      <c r="N1699" s="80"/>
    </row>
    <row r="1700" ht="18.95" customHeight="1" spans="8:14">
      <c r="H1700" s="76" t="s">
        <v>6101</v>
      </c>
      <c r="I1700" s="33" t="s">
        <v>6102</v>
      </c>
      <c r="J1700" s="403" t="s">
        <v>6102</v>
      </c>
      <c r="K1700" s="33" t="s">
        <v>6103</v>
      </c>
      <c r="L1700" s="13" t="s">
        <v>1952</v>
      </c>
      <c r="M1700" s="13">
        <v>18</v>
      </c>
      <c r="N1700" s="74"/>
    </row>
    <row r="1701" ht="18.95" customHeight="1" spans="8:14">
      <c r="H1701" s="76" t="s">
        <v>6104</v>
      </c>
      <c r="I1701" s="33" t="s">
        <v>6105</v>
      </c>
      <c r="J1701" s="403" t="s">
        <v>6105</v>
      </c>
      <c r="K1701" s="33" t="s">
        <v>6106</v>
      </c>
      <c r="L1701" s="13" t="s">
        <v>1952</v>
      </c>
      <c r="M1701" s="13">
        <v>0</v>
      </c>
      <c r="N1701" s="74"/>
    </row>
    <row r="1702" ht="18.95" customHeight="1" spans="8:14">
      <c r="H1702" s="76" t="s">
        <v>6107</v>
      </c>
      <c r="I1702" s="33" t="s">
        <v>6108</v>
      </c>
      <c r="J1702" s="403" t="s">
        <v>6108</v>
      </c>
      <c r="K1702" s="33" t="s">
        <v>6109</v>
      </c>
      <c r="L1702" s="13" t="s">
        <v>1952</v>
      </c>
      <c r="M1702" s="13">
        <v>0</v>
      </c>
      <c r="N1702" s="74"/>
    </row>
    <row r="1703" ht="18.95" customHeight="1" spans="8:14">
      <c r="H1703" s="76" t="s">
        <v>6110</v>
      </c>
      <c r="I1703" s="403" t="s">
        <v>6111</v>
      </c>
      <c r="J1703" s="403" t="s">
        <v>6112</v>
      </c>
      <c r="K1703" s="33" t="s">
        <v>6109</v>
      </c>
      <c r="L1703" s="13" t="s">
        <v>1952</v>
      </c>
      <c r="M1703" s="13"/>
      <c r="N1703" s="74"/>
    </row>
    <row r="1704" ht="18.95" customHeight="1" spans="8:14">
      <c r="H1704" s="76" t="s">
        <v>6113</v>
      </c>
      <c r="I1704" s="403" t="s">
        <v>6096</v>
      </c>
      <c r="J1704" s="403" t="s">
        <v>6096</v>
      </c>
      <c r="K1704" s="33" t="s">
        <v>6114</v>
      </c>
      <c r="L1704" s="13" t="s">
        <v>1952</v>
      </c>
      <c r="M1704" s="13">
        <v>49</v>
      </c>
      <c r="N1704" s="74"/>
    </row>
    <row r="1705" ht="18.95" customHeight="1" spans="8:14">
      <c r="H1705" s="79" t="s">
        <v>5337</v>
      </c>
      <c r="I1705" s="58" t="str">
        <f>""</f>
        <v/>
      </c>
      <c r="J1705" s="412" t="s">
        <v>6115</v>
      </c>
      <c r="K1705" s="80" t="s">
        <v>6116</v>
      </c>
      <c r="L1705" s="73" t="s">
        <v>1952</v>
      </c>
      <c r="M1705" s="13">
        <v>30860</v>
      </c>
      <c r="N1705" s="74"/>
    </row>
    <row r="1706" ht="18.95" customHeight="1" spans="8:14">
      <c r="H1706" s="48" t="s">
        <v>696</v>
      </c>
      <c r="I1706" s="16" t="s">
        <v>5340</v>
      </c>
      <c r="J1706" s="75" t="str">
        <f>""</f>
        <v/>
      </c>
      <c r="K1706" s="49"/>
      <c r="L1706" s="13" t="s">
        <v>1952</v>
      </c>
      <c r="M1706" s="73">
        <v>0</v>
      </c>
      <c r="N1706" s="80"/>
    </row>
    <row r="1707" ht="18.95" customHeight="1" spans="8:14">
      <c r="H1707" s="48" t="s">
        <v>6117</v>
      </c>
      <c r="I1707" s="16" t="s">
        <v>6118</v>
      </c>
      <c r="J1707" s="75" t="str">
        <f>""</f>
        <v/>
      </c>
      <c r="K1707" s="49"/>
      <c r="L1707" s="13" t="s">
        <v>1952</v>
      </c>
      <c r="M1707" s="13">
        <v>0</v>
      </c>
      <c r="N1707" s="80"/>
    </row>
    <row r="1708" ht="18.95" customHeight="1" spans="8:14">
      <c r="H1708" s="48" t="s">
        <v>6119</v>
      </c>
      <c r="I1708" s="16" t="s">
        <v>6120</v>
      </c>
      <c r="J1708" s="413" t="s">
        <v>6120</v>
      </c>
      <c r="K1708" s="74" t="s">
        <v>6121</v>
      </c>
      <c r="L1708" s="13" t="s">
        <v>1952</v>
      </c>
      <c r="M1708" s="13">
        <v>0</v>
      </c>
      <c r="N1708" s="74"/>
    </row>
    <row r="1709" ht="18.95" customHeight="1" spans="8:14">
      <c r="H1709" s="48" t="s">
        <v>6122</v>
      </c>
      <c r="I1709" s="16" t="s">
        <v>6123</v>
      </c>
      <c r="J1709" s="413" t="s">
        <v>6123</v>
      </c>
      <c r="K1709" s="74" t="s">
        <v>6124</v>
      </c>
      <c r="L1709" s="13" t="s">
        <v>1952</v>
      </c>
      <c r="M1709" s="13">
        <v>0</v>
      </c>
      <c r="N1709" s="74"/>
    </row>
    <row r="1710" ht="18.95" customHeight="1" spans="8:14">
      <c r="H1710" s="48" t="s">
        <v>6125</v>
      </c>
      <c r="I1710" s="16" t="s">
        <v>6126</v>
      </c>
      <c r="J1710" s="413" t="s">
        <v>6126</v>
      </c>
      <c r="K1710" s="74" t="s">
        <v>5471</v>
      </c>
      <c r="L1710" s="13" t="s">
        <v>1952</v>
      </c>
      <c r="M1710" s="13">
        <v>0</v>
      </c>
      <c r="N1710" s="74"/>
    </row>
    <row r="1711" ht="18.95" customHeight="1" spans="8:14">
      <c r="H1711" s="48" t="s">
        <v>6127</v>
      </c>
      <c r="I1711" s="16" t="s">
        <v>6128</v>
      </c>
      <c r="J1711" s="413" t="s">
        <v>6128</v>
      </c>
      <c r="K1711" s="74" t="s">
        <v>5474</v>
      </c>
      <c r="L1711" s="13" t="s">
        <v>1952</v>
      </c>
      <c r="M1711" s="13">
        <v>520</v>
      </c>
      <c r="N1711" s="81"/>
    </row>
    <row r="1712" spans="8:14">
      <c r="H1712" s="79" t="s">
        <v>5487</v>
      </c>
      <c r="I1712" s="58" t="str">
        <f>""</f>
        <v/>
      </c>
      <c r="J1712" s="82" t="str">
        <f>""</f>
        <v/>
      </c>
      <c r="K1712" s="80" t="s">
        <v>5487</v>
      </c>
      <c r="L1712" s="73" t="s">
        <v>1952</v>
      </c>
      <c r="M1712" s="39">
        <v>31380</v>
      </c>
      <c r="N1712" s="74"/>
    </row>
  </sheetData>
  <autoFilter ref="A6:N1712">
    <extLst/>
  </autoFilter>
  <mergeCells count="3">
    <mergeCell ref="A2:N2"/>
    <mergeCell ref="A4:G4"/>
    <mergeCell ref="H4:N4"/>
  </mergeCells>
  <dataValidations count="4">
    <dataValidation type="textLength" operator="lessThanOrEqual" allowBlank="1" showInputMessage="1" showErrorMessage="1" errorTitle="提示" error="此处最多只能输入 [9] 个字符。" sqref="C7:C158 J7:J1712">
      <formula1>9</formula1>
    </dataValidation>
    <dataValidation type="textLength" operator="lessThanOrEqual" allowBlank="1" showInputMessage="1" showErrorMessage="1" errorTitle="提示" error="此处最多只能输入 [20] 个字符。" sqref="F6:G6 M6:N6 E7:E158 L7:L1712">
      <formula1>20</formula1>
    </dataValidation>
    <dataValidation type="custom" allowBlank="1" showInputMessage="1" showErrorMessage="1" errorTitle="提示" error="对不起，此处只能输入数字。" sqref="F7 G7 M7:N7 F8 G8 M8:N8 F9 G9 M9:N9 F10 G10 M10 N10 F11 G11 M11 N11 F12 G12 M12:N12 F13 G13 M13:N13 F14 G14 M14 N14 F15 G15 M15 N15 F16 G16 M16 N16 F17 G17 M17 N17 F18 G18 M18 N18 F19 G19 M19 N19 F20 G20 M20 N20 F21 G21 M21 N21 F22 G22 M22 N22 F23 G23 M23 N23 F24 G24 M24 N24 F25 G25 M25 N25 F26 G26 M26 N26 F27 G27 M27 N27 F28 G28 M28 N28 F29 G29 M29 N29 F30 G30 M30 N30 F31 G31 M31 N31 F32 G32 M32 N32 F33 G33 M33 N33 F34 G34 M34 N34 F35 G35 M35 N35 F36 G36 M36 N36 F37 G37 M37 N37 F38 G38 M38 N38 F39 G39 M39 N39 F40 G40 M40 N40 F41 G41 M41 N41 F42 G42 M42 N42 F43 G43 M43 N43 F44 G44 M44 N44 F45 G45 M45 N45 F46 G46 M46 N46 F47 G47 M47 N47 F48 G48 M48 N48 F49 G49 M49 N49 F53 G53 M53 N53 F54 G54 M54 N54 F55 G55 M55 N55 F56 G56 M56 N56 F57 G57 M57 N57 F58 G58 M58 N58 F59 G59 M59 N59 F60 G60 M60 N60 F61 G61 M61 N61 F62 G62 M62 N62 F63 G63 M63 N63 F64 G64 M64 N64 F65 G65 M65 N65 F66 G66 M66 N66 F67 G67 M67 N67 F68 G68 M68 N68 F69 G69 M69 N69 F70 G70 M70 N70 F71 G71 M71 N71 F72 G72 M72 N72 F73 G73 M73 N73 F74 G74 M74 N74 F75 G75 M75 N75 F76 G76 M76 N76 F77 G77 M77 N77 F78 G78 M78 N78 F79 G79 M79 N79 F80 G80 M80 N80 F81 G81 M81 N81 F82 G82 M82 N82 F83 G83 M83 N83 F84 G84 M84 N84 F85 G85 M85 N85 F86 G86 M86 N86 F87 G87 M87 N87 F88 G88 M88 N88 F89 G89 M89 N89 F90 G90 M90 N90 F91 G91 M91 N91 F92 G92 M92 N92 F93 G93 M93 N93 F94 G94 M94 N94 F97 G97 M97 N97 F98 G98 M98 N98 F99 G99 M99 N99 F100 G100 M100 N100 F101 G101 M101 N101 F102 G102 M102 N102 F103 G103 M103 N103 F104 G104 M104 N104 F105 G105 M105 N105 F106 G106 M106 N106 F107 G107 M107 N107 F108 G108 M108 N108 F111 G111 M111 N111 F119 G119 M119 N119 F120 G120 M120 N120 F121 G121 M121 N121 F122 G122 M122 N122 F125 G125 M125 N125 F126 G126 M126 N126 F127 G127 M127 N127 F128 G128 M128 N128 F129 G129 M129 N129 F130 G130 M130 N130 F131 G131 M131 N131 F132 G132 M132 N132 F133 G133 M133 N133 F134 G134 M134 N134 F135 G135 M135 N135 F136 G136 M136 N136 F137 G137 M137 N137 F138 G138 M138 N138 F141 G141 M141 N141 F142 G142 M142 N142 F143 G143 M143 N143 F144 G144 M144 N144 F145 G145 M145 N145 F149 G149 M149 N149 F150 G150 M150 N150 F151 G151 M151 N151 F154 G154 M154 N154 F155 G155 M155 N155 F156 G156 M156 N156 F157 G157 M157 N157 F158 G158 M158 N158 M162 N162 M165 N165 M166 N166 M172 N172 M178 N178 M181 N181 M184 N184 M185 N185 M186 N186 M187 N187 M190 N190 M191 N191 M192 N192 M193 N193 M196 N196 M197 N197 M198 N198 M201 N201 M202 N202 M203 N203 M204 N204 M205 N205 M206 N206 M207 N207 M208 N208 M209 N209 M210 N210 M211 N211 M212 N212 M213 N213 M214 N214 M215 N215 M216 N216 M219 N219 M220 N220 M223 N223 M224 N224 M231 N231 M235 N235 M236 N236 M239 N239 M242 N242 M253 N253 M254 N254 M255 N255 M264 N264 M270 N270 M271 N271 M274 N274 M278 N278 M286 N286 M287 N287 M288 N288 M289 N289 M290 N290 M293 N293 M298 N298 M299 N299 M300 N300 M301 N301 M307 N307 M308 N308 M309 N309 M310 N310 M311 N311 M314 N314 M315 N315 M318 N318 M321 N321 M322 N322 M323 N323 M324 N324 M325 N325 M326 N326 M333 N333 M336 N336 M337 N337 M338 N338 M339 N339 M342 N342 M351 N351 M352 N352 M353 N353 M354 N354 M355 N355 M356 N356 M360 N360 M361 N361 M364 N364 M365 N365 M375 N375 M378 N378 M379 N379 M380 N380 M381 N381 M382 N382 M383 N383 M384 N384 M387 N387 M390 N390 M391 N391 M392 N392 M393 N393 M394 N394 M395 N395 M396 N396 M397 N397 M400 N400 M401 N401 M402 N402 M403 N403 M404 N404 M405 N405 M406 N406 M407 N407 M408 N408 M409 N409 M410 N410 M411 N411 M412 N412 M413 N413 M417 N417 M418 N418 M419 N419 M422 N422 M423 N423 M424 N424 M425 N425 M426 N426 M429 N429 M430 N430 M433 N433 M434 N434 M435 N435 M436 N436 M437 N437 M440 N440 M441 N441 M442 N442 M443 N443 M444 N444 M445 N445 M446 N446 M447 N447 M448 N448 M449 N449 M450 N450 M451 N451 M455 N455 M459 N459 M460 N460 M461 N461 M462 N462 M463 N463 M464 N464 M465 N465 M466 N466 M467 N467 M468 N468 M469 N469 M470 N470 M471 N471 M472 N472 M473 N473 M474 N474 M479 N479 M480 N480 M481 N481 M482 N482 M483 N483 M484 N484 M485 N485 M486 N486 M487 N487 M488 N488 M489 N489 M490 N490 M491 N491 M492 N492 M497 N497 M502 N502 M503 N503 M504 N504 M507 N507 M508 N508 M509 N509 M510 N510 M514 N514 M515 N515 M516 N516 M517 N517 M518 N518 M519 N519 M520 N520 M524 N524 M525 N525 M526 N526 M527 N527 M531 N531 M534 N534 M542 N542 M543 N543 M548 N548 M549 N549 M550 N550 M551 N551 F50:F52 F95:F96 F109:F110 F112:F113 F114:F118 F123:F124 F139:F140 F146:F148 F152:F153 G50:G52 G95:G96 G109:G110 G112:G113 G114:G118 G123:G124 G139:G140 G146:G148 G152:G153 M50:M52 M95:M96 M109:M110 M112:M113 M114:M118 M123:M124 M139:M140 M146:M148 M152:M153 M159:M161 M163:M164 M167:M171 M173:M175 M176:M177 M179:M180 M182:M183 M188:M189 M194:M195 M199:M200 M217:M218 M221:M222 M225:M226 M227:M230 M232:M234 M237:M238 M240:M241 M243:M248 M249:M252 M256:M257 M258:M263 M265:M266 M267:M269 M272:M273 M275:M277 M279:M280 M281:M282 M283:M285 M291:M292 M294:M295 M296:M297 M302:M304 M305:M306 M312:M313 M316:M317 M319:M320 M327:M332 M334:M335 M340:M341 M343:M350 M357:M359 M362:M363 M366:M369 M370:M374 M376:M377 M385:M386 M388:M389 M398:M399 M414:M416 M420:M421 M427:M428 M431:M432 M438:M439 M452:M454 M456:M458 M475:M478 M493:M496 M498:M499 M500:M501 M505:M506 M511:M513 M521:M523 M528:M530 M532:M533 M535:M537 M538:M541 M544:M545 M546:M547 M552:M553 M554:M564 M565:M570 M571:M577 M578:M612 M613:M716 M717:M1712 N50:N52 N95:N96 N109:N110 N112:N113 N114:N118 N123:N124 N139:N140 N146:N148 N152:N153 N159:N161 N163:N164 N167:N171 N173:N175 N176:N177 N179:N180 N182:N183 N188:N189 N194:N195 N199:N200 N217:N218 N221:N222 N225:N226 N227:N230 N232:N234 N237:N238 N240:N241 N243:N248 N249:N252 N256:N257 N258:N263 N265:N266 N267:N269 N272:N273 N275:N277 N279:N280 N281:N282 N283:N285 N291:N292 N294:N295 N296:N297 N302:N304 N305:N306 N312:N313 N316:N317 N319:N320 N327:N332 N334:N335 N340:N341 N343:N350 N357:N359 N362:N363 N366:N369 N370:N374 N376:N377 N385:N386 N388:N389 N398:N399 N414:N416 N420:N421 N427:N428 N431:N432 N438:N439 N452:N454 N456:N458 N475:N478 N493:N496 N498:N499 N500:N501 N505:N506 N511:N513 N521:N523 N528:N530 N532:N533 N535:N537 N538:N541 N544:N545 N546:N547 N552:N553 N554:N564 N565:N570 N571:N577 N578:N612 N613:N716 N717:N1712">
      <formula1>OR(F7="",ISNUMBER(F7))</formula1>
    </dataValidation>
    <dataValidation type="textLength" operator="lessThanOrEqual" allowBlank="1" showInputMessage="1" showErrorMessage="1" errorTitle="提示" error="此处最多只能输入 [100] 个字符。" sqref="D7:D158 K7:K1712">
      <formula1>100</formula1>
    </dataValidation>
  </dataValidations>
  <pageMargins left="0.699305555555556" right="0.699305555555556"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480"/>
  <sheetViews>
    <sheetView showZeros="0" workbookViewId="0">
      <pane xSplit="2" ySplit="5" topLeftCell="C460" activePane="bottomRight" state="frozen"/>
      <selection/>
      <selection pane="topRight"/>
      <selection pane="bottomLeft"/>
      <selection pane="bottomRight" activeCell="A2" sqref="A2:E2"/>
    </sheetView>
  </sheetViews>
  <sheetFormatPr defaultColWidth="9" defaultRowHeight="15.75" outlineLevelCol="4"/>
  <cols>
    <col min="1" max="1" width="10.125" style="341" customWidth="1"/>
    <col min="2" max="2" width="44.25" style="342" customWidth="1"/>
    <col min="3" max="4" width="15.75" style="117" customWidth="1"/>
    <col min="5" max="5" width="14.625" style="117" customWidth="1"/>
    <col min="6" max="16384" width="9" style="194"/>
  </cols>
  <sheetData>
    <row r="1" s="117" customFormat="1" ht="20" customHeight="1" spans="1:4">
      <c r="A1" s="182" t="s">
        <v>508</v>
      </c>
      <c r="C1" s="122"/>
      <c r="D1" s="122"/>
    </row>
    <row r="2" s="118" customFormat="1" ht="30" customHeight="1" spans="1:5">
      <c r="A2" s="123" t="s">
        <v>509</v>
      </c>
      <c r="B2" s="262"/>
      <c r="C2" s="262"/>
      <c r="D2" s="262"/>
      <c r="E2" s="262"/>
    </row>
    <row r="3" s="117" customFormat="1" ht="20" customHeight="1" spans="1:5">
      <c r="A3" s="124"/>
      <c r="B3" s="117" t="s">
        <v>99</v>
      </c>
      <c r="C3" s="122"/>
      <c r="D3" s="122"/>
      <c r="E3" s="263" t="s">
        <v>100</v>
      </c>
    </row>
    <row r="4" s="194" customFormat="1" ht="20" customHeight="1" spans="1:5">
      <c r="A4" s="343" t="s">
        <v>101</v>
      </c>
      <c r="B4" s="343" t="s">
        <v>4</v>
      </c>
      <c r="C4" s="265" t="s">
        <v>5</v>
      </c>
      <c r="D4" s="265" t="s">
        <v>6</v>
      </c>
      <c r="E4" s="265" t="s">
        <v>102</v>
      </c>
    </row>
    <row r="5" s="194" customFormat="1" ht="20" customHeight="1" spans="1:5">
      <c r="A5" s="343"/>
      <c r="B5" s="343"/>
      <c r="C5" s="265"/>
      <c r="D5" s="265"/>
      <c r="E5" s="265"/>
    </row>
    <row r="6" s="194" customFormat="1" ht="27" customHeight="1" spans="1:5">
      <c r="A6" s="242">
        <v>201</v>
      </c>
      <c r="B6" s="344" t="s">
        <v>103</v>
      </c>
      <c r="C6" s="345">
        <f>C7+C15+C21+C27+C34+C39+C44+C47+C50+C55+C61+C64+C66+C68+C72+C76+C80+C83+C89+C91+C100</f>
        <v>19861</v>
      </c>
      <c r="D6" s="345">
        <f>D7+D15+D21+D27+D34+D39+D44+D47+D50+D55+D61+D64+D66+D68+D72+D76+D80+D83+D89+D91+D100+D98</f>
        <v>21065</v>
      </c>
      <c r="E6" s="346">
        <f t="shared" ref="E6:E10" si="0">IF(AND(C6&lt;&gt;0,D6&lt;&gt;0),D6/C6,"")</f>
        <v>1.061</v>
      </c>
    </row>
    <row r="7" s="194" customFormat="1" ht="27" customHeight="1" spans="1:5">
      <c r="A7" s="242">
        <v>20101</v>
      </c>
      <c r="B7" s="344" t="s">
        <v>104</v>
      </c>
      <c r="C7" s="347">
        <f>SUM(C8:C14)</f>
        <v>1046</v>
      </c>
      <c r="D7" s="347">
        <f>SUM(D8:D14)</f>
        <v>1168</v>
      </c>
      <c r="E7" s="346">
        <f t="shared" si="0"/>
        <v>1.117</v>
      </c>
    </row>
    <row r="8" s="194" customFormat="1" ht="27" customHeight="1" spans="1:5">
      <c r="A8" s="242">
        <v>2010101</v>
      </c>
      <c r="B8" s="348" t="s">
        <v>105</v>
      </c>
      <c r="C8" s="349">
        <v>850</v>
      </c>
      <c r="D8" s="275">
        <v>877</v>
      </c>
      <c r="E8" s="131">
        <f t="shared" si="0"/>
        <v>1.032</v>
      </c>
    </row>
    <row r="9" s="194" customFormat="1" ht="27" customHeight="1" spans="1:5">
      <c r="A9" s="242">
        <v>2010102</v>
      </c>
      <c r="B9" s="348" t="s">
        <v>106</v>
      </c>
      <c r="C9" s="349">
        <v>11</v>
      </c>
      <c r="D9" s="275">
        <v>88</v>
      </c>
      <c r="E9" s="131">
        <f t="shared" si="0"/>
        <v>8</v>
      </c>
    </row>
    <row r="10" s="194" customFormat="1" ht="27" customHeight="1" spans="1:5">
      <c r="A10" s="242">
        <v>2010104</v>
      </c>
      <c r="B10" s="348" t="s">
        <v>107</v>
      </c>
      <c r="C10" s="349">
        <v>61</v>
      </c>
      <c r="D10" s="275">
        <v>68</v>
      </c>
      <c r="E10" s="131">
        <f t="shared" si="0"/>
        <v>1.115</v>
      </c>
    </row>
    <row r="11" s="194" customFormat="1" ht="27" customHeight="1" spans="1:5">
      <c r="A11" s="242">
        <v>2010106</v>
      </c>
      <c r="B11" s="348" t="s">
        <v>108</v>
      </c>
      <c r="C11" s="349"/>
      <c r="D11" s="275">
        <v>13</v>
      </c>
      <c r="E11" s="131"/>
    </row>
    <row r="12" s="194" customFormat="1" ht="27" customHeight="1" spans="1:5">
      <c r="A12" s="242">
        <v>2010107</v>
      </c>
      <c r="B12" s="348" t="s">
        <v>109</v>
      </c>
      <c r="C12" s="349">
        <v>13</v>
      </c>
      <c r="D12" s="275">
        <v>2</v>
      </c>
      <c r="E12" s="131">
        <f t="shared" ref="E12:E18" si="1">IF(AND(C12&lt;&gt;0,D12&lt;&gt;0),D12/C12,"")</f>
        <v>0.154</v>
      </c>
    </row>
    <row r="13" s="194" customFormat="1" ht="27" customHeight="1" spans="1:5">
      <c r="A13" s="242">
        <v>2010108</v>
      </c>
      <c r="B13" s="348" t="s">
        <v>110</v>
      </c>
      <c r="C13" s="349">
        <v>111</v>
      </c>
      <c r="D13" s="275">
        <v>120</v>
      </c>
      <c r="E13" s="131">
        <f t="shared" si="1"/>
        <v>1.081</v>
      </c>
    </row>
    <row r="14" s="194" customFormat="1" ht="27" customHeight="1" spans="1:5">
      <c r="A14" s="242">
        <v>2010150</v>
      </c>
      <c r="B14" s="348" t="s">
        <v>111</v>
      </c>
      <c r="C14" s="349"/>
      <c r="D14" s="350"/>
      <c r="E14" s="131" t="str">
        <f t="shared" si="1"/>
        <v/>
      </c>
    </row>
    <row r="15" s="194" customFormat="1" ht="27" customHeight="1" spans="1:5">
      <c r="A15" s="242">
        <v>20102</v>
      </c>
      <c r="B15" s="344" t="s">
        <v>112</v>
      </c>
      <c r="C15" s="345">
        <f>SUM(C16:C20)</f>
        <v>630</v>
      </c>
      <c r="D15" s="345">
        <f>SUM(D16:D20)</f>
        <v>619</v>
      </c>
      <c r="E15" s="346">
        <f t="shared" si="1"/>
        <v>0.983</v>
      </c>
    </row>
    <row r="16" s="194" customFormat="1" ht="27" customHeight="1" spans="1:5">
      <c r="A16" s="242">
        <v>2010201</v>
      </c>
      <c r="B16" s="348" t="s">
        <v>105</v>
      </c>
      <c r="C16" s="349">
        <v>578</v>
      </c>
      <c r="D16" s="350">
        <v>544</v>
      </c>
      <c r="E16" s="131">
        <f t="shared" si="1"/>
        <v>0.941</v>
      </c>
    </row>
    <row r="17" s="194" customFormat="1" ht="27" customHeight="1" spans="1:5">
      <c r="A17" s="242">
        <v>2010202</v>
      </c>
      <c r="B17" s="348" t="s">
        <v>106</v>
      </c>
      <c r="C17" s="349">
        <v>12</v>
      </c>
      <c r="D17" s="275">
        <v>3</v>
      </c>
      <c r="E17" s="131">
        <f t="shared" si="1"/>
        <v>0.25</v>
      </c>
    </row>
    <row r="18" s="194" customFormat="1" ht="27" customHeight="1" spans="1:5">
      <c r="A18" s="242">
        <v>2010204</v>
      </c>
      <c r="B18" s="348" t="s">
        <v>113</v>
      </c>
      <c r="C18" s="349">
        <v>36</v>
      </c>
      <c r="D18" s="275">
        <v>36</v>
      </c>
      <c r="E18" s="131">
        <f t="shared" si="1"/>
        <v>1</v>
      </c>
    </row>
    <row r="19" s="194" customFormat="1" ht="27" customHeight="1" spans="1:5">
      <c r="A19" s="242">
        <v>2010205</v>
      </c>
      <c r="B19" s="348" t="s">
        <v>114</v>
      </c>
      <c r="C19" s="349"/>
      <c r="D19" s="275">
        <v>36</v>
      </c>
      <c r="E19" s="131"/>
    </row>
    <row r="20" s="194" customFormat="1" ht="27" customHeight="1" spans="1:5">
      <c r="A20" s="242">
        <v>2010299</v>
      </c>
      <c r="B20" s="348" t="s">
        <v>115</v>
      </c>
      <c r="C20" s="349">
        <v>4</v>
      </c>
      <c r="D20" s="275"/>
      <c r="E20" s="131" t="str">
        <f t="shared" ref="E20:E32" si="2">IF(AND(C20&lt;&gt;0,D20&lt;&gt;0),D20/C20,"")</f>
        <v/>
      </c>
    </row>
    <row r="21" s="194" customFormat="1" ht="27" customHeight="1" spans="1:5">
      <c r="A21" s="287">
        <v>20103</v>
      </c>
      <c r="B21" s="344" t="s">
        <v>116</v>
      </c>
      <c r="C21" s="345">
        <f>SUM(C22:C26)</f>
        <v>8477</v>
      </c>
      <c r="D21" s="345">
        <f>SUM(D22:D26)</f>
        <v>8936</v>
      </c>
      <c r="E21" s="346">
        <f t="shared" si="2"/>
        <v>1.054</v>
      </c>
    </row>
    <row r="22" s="194" customFormat="1" ht="27" customHeight="1" spans="1:5">
      <c r="A22" s="287">
        <v>2010301</v>
      </c>
      <c r="B22" s="348" t="s">
        <v>105</v>
      </c>
      <c r="C22" s="349">
        <v>7147</v>
      </c>
      <c r="D22" s="275">
        <v>7608</v>
      </c>
      <c r="E22" s="131">
        <f t="shared" si="2"/>
        <v>1.065</v>
      </c>
    </row>
    <row r="23" s="194" customFormat="1" ht="27" customHeight="1" spans="1:5">
      <c r="A23" s="287">
        <v>2010302</v>
      </c>
      <c r="B23" s="348" t="s">
        <v>106</v>
      </c>
      <c r="C23" s="349">
        <v>750</v>
      </c>
      <c r="D23" s="350">
        <v>740</v>
      </c>
      <c r="E23" s="131">
        <f t="shared" si="2"/>
        <v>0.987</v>
      </c>
    </row>
    <row r="24" s="194" customFormat="1" ht="27" customHeight="1" spans="1:5">
      <c r="A24" s="351">
        <v>2010308</v>
      </c>
      <c r="B24" s="348" t="s">
        <v>117</v>
      </c>
      <c r="C24" s="349">
        <v>16</v>
      </c>
      <c r="D24" s="350"/>
      <c r="E24" s="131" t="str">
        <f t="shared" si="2"/>
        <v/>
      </c>
    </row>
    <row r="25" s="194" customFormat="1" ht="27" customHeight="1" spans="1:5">
      <c r="A25" s="287">
        <v>2010350</v>
      </c>
      <c r="B25" s="348" t="s">
        <v>111</v>
      </c>
      <c r="C25" s="349">
        <v>427</v>
      </c>
      <c r="D25" s="350">
        <v>365</v>
      </c>
      <c r="E25" s="131">
        <f t="shared" si="2"/>
        <v>0.855</v>
      </c>
    </row>
    <row r="26" s="194" customFormat="1" ht="27" customHeight="1" spans="1:5">
      <c r="A26" s="287">
        <v>2010399</v>
      </c>
      <c r="B26" s="348" t="s">
        <v>118</v>
      </c>
      <c r="C26" s="349">
        <v>137</v>
      </c>
      <c r="D26" s="271">
        <v>223</v>
      </c>
      <c r="E26" s="131">
        <f t="shared" si="2"/>
        <v>1.628</v>
      </c>
    </row>
    <row r="27" s="194" customFormat="1" ht="27" customHeight="1" spans="1:5">
      <c r="A27" s="287">
        <v>20104</v>
      </c>
      <c r="B27" s="344" t="s">
        <v>119</v>
      </c>
      <c r="C27" s="345">
        <f>SUM(C28:C33)</f>
        <v>1102</v>
      </c>
      <c r="D27" s="345">
        <f>SUM(D28:D33)</f>
        <v>1220</v>
      </c>
      <c r="E27" s="346">
        <f t="shared" si="2"/>
        <v>1.107</v>
      </c>
    </row>
    <row r="28" s="194" customFormat="1" ht="27" customHeight="1" spans="1:5">
      <c r="A28" s="287">
        <v>2010401</v>
      </c>
      <c r="B28" s="348" t="s">
        <v>105</v>
      </c>
      <c r="C28" s="349">
        <v>910</v>
      </c>
      <c r="D28" s="275">
        <v>1092</v>
      </c>
      <c r="E28" s="131">
        <f t="shared" si="2"/>
        <v>1.2</v>
      </c>
    </row>
    <row r="29" s="194" customFormat="1" ht="27" customHeight="1" spans="1:5">
      <c r="A29" s="287">
        <v>2010402</v>
      </c>
      <c r="B29" s="348" t="s">
        <v>106</v>
      </c>
      <c r="C29" s="349">
        <v>78</v>
      </c>
      <c r="D29" s="275">
        <v>32</v>
      </c>
      <c r="E29" s="131">
        <f t="shared" si="2"/>
        <v>0.41</v>
      </c>
    </row>
    <row r="30" s="194" customFormat="1" ht="27" customHeight="1" spans="1:5">
      <c r="A30" s="287">
        <v>2010406</v>
      </c>
      <c r="B30" s="348" t="s">
        <v>120</v>
      </c>
      <c r="C30" s="349"/>
      <c r="D30" s="275"/>
      <c r="E30" s="131" t="str">
        <f t="shared" si="2"/>
        <v/>
      </c>
    </row>
    <row r="31" s="194" customFormat="1" ht="27" customHeight="1" spans="1:5">
      <c r="A31" s="287">
        <v>2010408</v>
      </c>
      <c r="B31" s="348" t="s">
        <v>121</v>
      </c>
      <c r="C31" s="349"/>
      <c r="D31" s="271"/>
      <c r="E31" s="131" t="str">
        <f t="shared" si="2"/>
        <v/>
      </c>
    </row>
    <row r="32" s="194" customFormat="1" ht="27" customHeight="1" spans="1:5">
      <c r="A32" s="287">
        <v>2010450</v>
      </c>
      <c r="B32" s="348" t="s">
        <v>111</v>
      </c>
      <c r="C32" s="349">
        <v>111</v>
      </c>
      <c r="D32" s="275">
        <v>96</v>
      </c>
      <c r="E32" s="131">
        <f t="shared" si="2"/>
        <v>0.865</v>
      </c>
    </row>
    <row r="33" s="194" customFormat="1" ht="27" customHeight="1" spans="1:5">
      <c r="A33" s="242">
        <v>2010499</v>
      </c>
      <c r="B33" s="348" t="s">
        <v>122</v>
      </c>
      <c r="C33" s="349">
        <v>3</v>
      </c>
      <c r="D33" s="271"/>
      <c r="E33" s="131"/>
    </row>
    <row r="34" s="194" customFormat="1" ht="27" customHeight="1" spans="1:5">
      <c r="A34" s="287">
        <v>20105</v>
      </c>
      <c r="B34" s="344" t="s">
        <v>123</v>
      </c>
      <c r="C34" s="345">
        <f>SUM(C35:C38)</f>
        <v>360</v>
      </c>
      <c r="D34" s="345">
        <f>SUM(D35:D38)</f>
        <v>560</v>
      </c>
      <c r="E34" s="346">
        <f t="shared" ref="E34:E48" si="3">IF(AND(C34&lt;&gt;0,D34&lt;&gt;0),D34/C34,"")</f>
        <v>1.556</v>
      </c>
    </row>
    <row r="35" s="194" customFormat="1" ht="27" customHeight="1" spans="1:5">
      <c r="A35" s="287">
        <v>2010501</v>
      </c>
      <c r="B35" s="348" t="s">
        <v>105</v>
      </c>
      <c r="C35" s="349">
        <v>214</v>
      </c>
      <c r="D35" s="275">
        <v>217</v>
      </c>
      <c r="E35" s="131">
        <f t="shared" si="3"/>
        <v>1.014</v>
      </c>
    </row>
    <row r="36" s="194" customFormat="1" ht="27" customHeight="1" spans="1:5">
      <c r="A36" s="287">
        <v>2010502</v>
      </c>
      <c r="B36" s="348" t="s">
        <v>106</v>
      </c>
      <c r="C36" s="349">
        <v>88</v>
      </c>
      <c r="D36" s="275">
        <v>234</v>
      </c>
      <c r="E36" s="131">
        <f t="shared" si="3"/>
        <v>2.659</v>
      </c>
    </row>
    <row r="37" s="194" customFormat="1" ht="27" customHeight="1" spans="1:5">
      <c r="A37" s="287">
        <v>2010505</v>
      </c>
      <c r="B37" s="348" t="s">
        <v>124</v>
      </c>
      <c r="C37" s="349">
        <v>29</v>
      </c>
      <c r="D37" s="275">
        <v>40</v>
      </c>
      <c r="E37" s="131">
        <f t="shared" si="3"/>
        <v>1.379</v>
      </c>
    </row>
    <row r="38" s="194" customFormat="1" ht="27" customHeight="1" spans="1:5">
      <c r="A38" s="287">
        <v>2010507</v>
      </c>
      <c r="B38" s="348" t="s">
        <v>125</v>
      </c>
      <c r="C38" s="349">
        <v>29</v>
      </c>
      <c r="D38" s="275">
        <v>69</v>
      </c>
      <c r="E38" s="131">
        <f t="shared" si="3"/>
        <v>2.379</v>
      </c>
    </row>
    <row r="39" s="194" customFormat="1" ht="27" customHeight="1" spans="1:5">
      <c r="A39" s="287">
        <v>20106</v>
      </c>
      <c r="B39" s="344" t="s">
        <v>126</v>
      </c>
      <c r="C39" s="345">
        <f>SUM(C40:C43)</f>
        <v>1227</v>
      </c>
      <c r="D39" s="345">
        <f>SUM(D40:D43)</f>
        <v>1230</v>
      </c>
      <c r="E39" s="346">
        <f t="shared" si="3"/>
        <v>1.002</v>
      </c>
    </row>
    <row r="40" s="194" customFormat="1" ht="27" customHeight="1" spans="1:5">
      <c r="A40" s="287">
        <v>2010601</v>
      </c>
      <c r="B40" s="348" t="s">
        <v>105</v>
      </c>
      <c r="C40" s="349">
        <v>578</v>
      </c>
      <c r="D40" s="350">
        <v>552</v>
      </c>
      <c r="E40" s="131">
        <f t="shared" si="3"/>
        <v>0.955</v>
      </c>
    </row>
    <row r="41" s="194" customFormat="1" ht="27" customHeight="1" spans="1:5">
      <c r="A41" s="287">
        <v>2010602</v>
      </c>
      <c r="B41" s="348" t="s">
        <v>106</v>
      </c>
      <c r="C41" s="349">
        <v>155</v>
      </c>
      <c r="D41" s="271">
        <v>190</v>
      </c>
      <c r="E41" s="131">
        <f t="shared" si="3"/>
        <v>1.226</v>
      </c>
    </row>
    <row r="42" s="194" customFormat="1" ht="27" customHeight="1" spans="1:5">
      <c r="A42" s="287">
        <v>2010650</v>
      </c>
      <c r="B42" s="348" t="s">
        <v>111</v>
      </c>
      <c r="C42" s="349">
        <v>457</v>
      </c>
      <c r="D42" s="271">
        <v>487</v>
      </c>
      <c r="E42" s="131">
        <f t="shared" si="3"/>
        <v>1.066</v>
      </c>
    </row>
    <row r="43" s="194" customFormat="1" ht="27" customHeight="1" spans="1:5">
      <c r="A43" s="287">
        <v>2010699</v>
      </c>
      <c r="B43" s="348" t="s">
        <v>127</v>
      </c>
      <c r="C43" s="349">
        <v>37</v>
      </c>
      <c r="D43" s="350">
        <v>1</v>
      </c>
      <c r="E43" s="131">
        <f t="shared" si="3"/>
        <v>0.027</v>
      </c>
    </row>
    <row r="44" s="194" customFormat="1" ht="27" customHeight="1" spans="1:5">
      <c r="A44" s="287">
        <v>20107</v>
      </c>
      <c r="B44" s="344" t="s">
        <v>128</v>
      </c>
      <c r="C44" s="345">
        <f>SUM(C45:C46)</f>
        <v>148</v>
      </c>
      <c r="D44" s="345">
        <f>SUM(D45:D46)</f>
        <v>128</v>
      </c>
      <c r="E44" s="346">
        <f t="shared" si="3"/>
        <v>0.865</v>
      </c>
    </row>
    <row r="45" s="194" customFormat="1" ht="27" customHeight="1" spans="1:5">
      <c r="A45" s="287">
        <v>2010701</v>
      </c>
      <c r="B45" s="348" t="s">
        <v>105</v>
      </c>
      <c r="C45" s="349">
        <v>128</v>
      </c>
      <c r="D45" s="350">
        <v>128</v>
      </c>
      <c r="E45" s="131">
        <f t="shared" si="3"/>
        <v>1</v>
      </c>
    </row>
    <row r="46" s="194" customFormat="1" ht="27" customHeight="1" spans="1:5">
      <c r="A46" s="287">
        <v>2010702</v>
      </c>
      <c r="B46" s="348" t="s">
        <v>106</v>
      </c>
      <c r="C46" s="349">
        <v>20</v>
      </c>
      <c r="D46" s="350"/>
      <c r="E46" s="131" t="str">
        <f t="shared" si="3"/>
        <v/>
      </c>
    </row>
    <row r="47" s="194" customFormat="1" ht="27" customHeight="1" spans="1:5">
      <c r="A47" s="287">
        <v>20108</v>
      </c>
      <c r="B47" s="344" t="s">
        <v>129</v>
      </c>
      <c r="C47" s="345">
        <f>SUM(C48:C49)</f>
        <v>1</v>
      </c>
      <c r="D47" s="345">
        <f>SUM(D48:D49)</f>
        <v>1</v>
      </c>
      <c r="E47" s="346">
        <f t="shared" si="3"/>
        <v>1</v>
      </c>
    </row>
    <row r="48" s="194" customFormat="1" ht="27" customHeight="1" spans="1:5">
      <c r="A48" s="287">
        <v>2010801</v>
      </c>
      <c r="B48" s="348" t="s">
        <v>105</v>
      </c>
      <c r="C48" s="349">
        <v>1</v>
      </c>
      <c r="D48" s="275">
        <v>1</v>
      </c>
      <c r="E48" s="131">
        <f t="shared" si="3"/>
        <v>1</v>
      </c>
    </row>
    <row r="49" s="194" customFormat="1" ht="27" customHeight="1" spans="1:5">
      <c r="A49" s="242">
        <v>2010804</v>
      </c>
      <c r="B49" s="348" t="s">
        <v>130</v>
      </c>
      <c r="C49" s="349"/>
      <c r="D49" s="275"/>
      <c r="E49" s="131"/>
    </row>
    <row r="50" s="194" customFormat="1" ht="27" customHeight="1" spans="1:5">
      <c r="A50" s="242">
        <v>20111</v>
      </c>
      <c r="B50" s="344" t="s">
        <v>131</v>
      </c>
      <c r="C50" s="345">
        <f>SUM(C51:C54)</f>
        <v>2043</v>
      </c>
      <c r="D50" s="345">
        <f>SUM(D51:D54)</f>
        <v>2040</v>
      </c>
      <c r="E50" s="346">
        <f t="shared" ref="E50:E62" si="4">IF(AND(C50&lt;&gt;0,D50&lt;&gt;0),D50/C50,"")</f>
        <v>0.999</v>
      </c>
    </row>
    <row r="51" s="194" customFormat="1" ht="27" customHeight="1" spans="1:5">
      <c r="A51" s="242">
        <v>2011101</v>
      </c>
      <c r="B51" s="348" t="s">
        <v>105</v>
      </c>
      <c r="C51" s="349">
        <v>1654</v>
      </c>
      <c r="D51" s="350">
        <v>1711</v>
      </c>
      <c r="E51" s="131">
        <f t="shared" si="4"/>
        <v>1.034</v>
      </c>
    </row>
    <row r="52" s="194" customFormat="1" ht="27" customHeight="1" spans="1:5">
      <c r="A52" s="242">
        <v>2011102</v>
      </c>
      <c r="B52" s="348" t="s">
        <v>106</v>
      </c>
      <c r="C52" s="349">
        <v>227</v>
      </c>
      <c r="D52" s="350">
        <v>307</v>
      </c>
      <c r="E52" s="131">
        <f t="shared" si="4"/>
        <v>1.352</v>
      </c>
    </row>
    <row r="53" s="194" customFormat="1" ht="27" customHeight="1" spans="1:5">
      <c r="A53" s="242">
        <v>2011104</v>
      </c>
      <c r="B53" s="348" t="s">
        <v>132</v>
      </c>
      <c r="C53" s="349">
        <v>40</v>
      </c>
      <c r="D53" s="271"/>
      <c r="E53" s="131" t="str">
        <f t="shared" si="4"/>
        <v/>
      </c>
    </row>
    <row r="54" s="194" customFormat="1" ht="27" customHeight="1" spans="1:5">
      <c r="A54" s="242">
        <v>2011199</v>
      </c>
      <c r="B54" s="348" t="s">
        <v>133</v>
      </c>
      <c r="C54" s="349">
        <v>122</v>
      </c>
      <c r="D54" s="271">
        <v>22</v>
      </c>
      <c r="E54" s="131">
        <f t="shared" si="4"/>
        <v>0.18</v>
      </c>
    </row>
    <row r="55" s="194" customFormat="1" ht="27" customHeight="1" spans="1:5">
      <c r="A55" s="242">
        <v>20113</v>
      </c>
      <c r="B55" s="344" t="s">
        <v>134</v>
      </c>
      <c r="C55" s="345">
        <f>SUM(C56:C60)</f>
        <v>215</v>
      </c>
      <c r="D55" s="345">
        <f>SUM(D56:D60)</f>
        <v>199</v>
      </c>
      <c r="E55" s="346">
        <f t="shared" si="4"/>
        <v>0.926</v>
      </c>
    </row>
    <row r="56" s="194" customFormat="1" ht="27" customHeight="1" spans="1:5">
      <c r="A56" s="242">
        <v>2011301</v>
      </c>
      <c r="B56" s="348" t="s">
        <v>105</v>
      </c>
      <c r="C56" s="349">
        <v>113</v>
      </c>
      <c r="D56" s="349">
        <v>125</v>
      </c>
      <c r="E56" s="131">
        <f t="shared" si="4"/>
        <v>1.106</v>
      </c>
    </row>
    <row r="57" s="194" customFormat="1" ht="27" customHeight="1" spans="1:5">
      <c r="A57" s="242">
        <v>2011302</v>
      </c>
      <c r="B57" s="348" t="s">
        <v>106</v>
      </c>
      <c r="C57" s="349">
        <v>30</v>
      </c>
      <c r="D57" s="350">
        <v>15</v>
      </c>
      <c r="E57" s="131">
        <f t="shared" si="4"/>
        <v>0.5</v>
      </c>
    </row>
    <row r="58" s="194" customFormat="1" ht="27" customHeight="1" spans="1:5">
      <c r="A58" s="242">
        <v>2011308</v>
      </c>
      <c r="B58" s="348" t="s">
        <v>135</v>
      </c>
      <c r="C58" s="349">
        <v>15</v>
      </c>
      <c r="D58" s="350">
        <v>9</v>
      </c>
      <c r="E58" s="131">
        <f t="shared" si="4"/>
        <v>0.6</v>
      </c>
    </row>
    <row r="59" s="194" customFormat="1" ht="27" customHeight="1" spans="1:5">
      <c r="A59" s="242">
        <v>2011350</v>
      </c>
      <c r="B59" s="348" t="s">
        <v>111</v>
      </c>
      <c r="C59" s="349"/>
      <c r="D59" s="350"/>
      <c r="E59" s="131" t="str">
        <f t="shared" si="4"/>
        <v/>
      </c>
    </row>
    <row r="60" s="194" customFormat="1" ht="27" customHeight="1" spans="1:5">
      <c r="A60" s="242">
        <v>2011399</v>
      </c>
      <c r="B60" s="348" t="s">
        <v>136</v>
      </c>
      <c r="C60" s="349">
        <v>57</v>
      </c>
      <c r="D60" s="350">
        <v>50</v>
      </c>
      <c r="E60" s="131">
        <f t="shared" si="4"/>
        <v>0.877</v>
      </c>
    </row>
    <row r="61" s="194" customFormat="1" ht="27" customHeight="1" spans="1:5">
      <c r="A61" s="242">
        <v>20123</v>
      </c>
      <c r="B61" s="344" t="s">
        <v>137</v>
      </c>
      <c r="C61" s="345">
        <f>SUM(C62:C63)</f>
        <v>210</v>
      </c>
      <c r="D61" s="345">
        <f>SUM(D62:D63)</f>
        <v>223</v>
      </c>
      <c r="E61" s="346">
        <f t="shared" si="4"/>
        <v>1.062</v>
      </c>
    </row>
    <row r="62" s="194" customFormat="1" ht="27" customHeight="1" spans="1:5">
      <c r="A62" s="242">
        <v>2012301</v>
      </c>
      <c r="B62" s="348" t="s">
        <v>105</v>
      </c>
      <c r="C62" s="349">
        <v>210</v>
      </c>
      <c r="D62" s="350">
        <v>213</v>
      </c>
      <c r="E62" s="131">
        <f t="shared" si="4"/>
        <v>1.014</v>
      </c>
    </row>
    <row r="63" s="194" customFormat="1" ht="27" customHeight="1" spans="1:5">
      <c r="A63" s="352">
        <v>2012304</v>
      </c>
      <c r="B63" s="348" t="s">
        <v>138</v>
      </c>
      <c r="C63" s="349"/>
      <c r="D63" s="350">
        <v>10</v>
      </c>
      <c r="E63" s="131"/>
    </row>
    <row r="64" s="194" customFormat="1" ht="27" customHeight="1" spans="1:5">
      <c r="A64" s="242">
        <v>20126</v>
      </c>
      <c r="B64" s="344" t="s">
        <v>139</v>
      </c>
      <c r="C64" s="345">
        <f>SUM(C65:C65)</f>
        <v>66</v>
      </c>
      <c r="D64" s="345">
        <f>SUM(D65:D65)</f>
        <v>72</v>
      </c>
      <c r="E64" s="346">
        <f t="shared" ref="E64:E74" si="5">IF(AND(C64&lt;&gt;0,D64&lt;&gt;0),D64/C64,"")</f>
        <v>1.091</v>
      </c>
    </row>
    <row r="65" s="194" customFormat="1" ht="27" customHeight="1" spans="1:5">
      <c r="A65" s="242">
        <v>2012604</v>
      </c>
      <c r="B65" s="348" t="s">
        <v>140</v>
      </c>
      <c r="C65" s="349">
        <v>66</v>
      </c>
      <c r="D65" s="271">
        <v>72</v>
      </c>
      <c r="E65" s="131">
        <f t="shared" si="5"/>
        <v>1.091</v>
      </c>
    </row>
    <row r="66" s="194" customFormat="1" ht="27" customHeight="1" spans="1:5">
      <c r="A66" s="242">
        <v>20128</v>
      </c>
      <c r="B66" s="344" t="s">
        <v>141</v>
      </c>
      <c r="C66" s="345">
        <f>SUM(C67:C67)</f>
        <v>106</v>
      </c>
      <c r="D66" s="345">
        <f>SUM(D67:D67)</f>
        <v>109</v>
      </c>
      <c r="E66" s="346">
        <f t="shared" si="5"/>
        <v>1.028</v>
      </c>
    </row>
    <row r="67" s="194" customFormat="1" ht="27" customHeight="1" spans="1:5">
      <c r="A67" s="242">
        <v>2012801</v>
      </c>
      <c r="B67" s="348" t="s">
        <v>105</v>
      </c>
      <c r="C67" s="349">
        <v>106</v>
      </c>
      <c r="D67" s="271">
        <v>109</v>
      </c>
      <c r="E67" s="131">
        <f t="shared" si="5"/>
        <v>1.028</v>
      </c>
    </row>
    <row r="68" s="194" customFormat="1" ht="27" customHeight="1" spans="1:5">
      <c r="A68" s="242">
        <v>20129</v>
      </c>
      <c r="B68" s="344" t="s">
        <v>142</v>
      </c>
      <c r="C68" s="345">
        <f>SUM(C69:C71)</f>
        <v>492</v>
      </c>
      <c r="D68" s="345">
        <f>SUM(D69:D71)</f>
        <v>375</v>
      </c>
      <c r="E68" s="346">
        <f t="shared" si="5"/>
        <v>0.762</v>
      </c>
    </row>
    <row r="69" s="194" customFormat="1" ht="27" customHeight="1" spans="1:5">
      <c r="A69" s="242">
        <v>2012901</v>
      </c>
      <c r="B69" s="348" t="s">
        <v>105</v>
      </c>
      <c r="C69" s="349">
        <v>325</v>
      </c>
      <c r="D69" s="275">
        <v>321</v>
      </c>
      <c r="E69" s="131">
        <f t="shared" si="5"/>
        <v>0.988</v>
      </c>
    </row>
    <row r="70" s="194" customFormat="1" ht="27" customHeight="1" spans="1:5">
      <c r="A70" s="242">
        <v>2012902</v>
      </c>
      <c r="B70" s="348" t="s">
        <v>106</v>
      </c>
      <c r="C70" s="349">
        <v>30</v>
      </c>
      <c r="D70" s="271"/>
      <c r="E70" s="131" t="str">
        <f t="shared" si="5"/>
        <v/>
      </c>
    </row>
    <row r="71" s="194" customFormat="1" ht="27" customHeight="1" spans="1:5">
      <c r="A71" s="242">
        <v>2012999</v>
      </c>
      <c r="B71" s="348" t="s">
        <v>143</v>
      </c>
      <c r="C71" s="349">
        <v>137</v>
      </c>
      <c r="D71" s="271">
        <v>54</v>
      </c>
      <c r="E71" s="131">
        <f t="shared" si="5"/>
        <v>0.394</v>
      </c>
    </row>
    <row r="72" s="194" customFormat="1" ht="27" customHeight="1" spans="1:5">
      <c r="A72" s="287">
        <v>20131</v>
      </c>
      <c r="B72" s="344" t="s">
        <v>144</v>
      </c>
      <c r="C72" s="345">
        <f>SUM(C73:C75)</f>
        <v>2163</v>
      </c>
      <c r="D72" s="345">
        <f>SUM(D73:D75)</f>
        <v>2095</v>
      </c>
      <c r="E72" s="346">
        <f t="shared" si="5"/>
        <v>0.969</v>
      </c>
    </row>
    <row r="73" s="194" customFormat="1" ht="27" customHeight="1" spans="1:5">
      <c r="A73" s="287">
        <v>2013101</v>
      </c>
      <c r="B73" s="348" t="s">
        <v>105</v>
      </c>
      <c r="C73" s="349">
        <v>2073</v>
      </c>
      <c r="D73" s="350">
        <v>1993</v>
      </c>
      <c r="E73" s="131">
        <f t="shared" si="5"/>
        <v>0.961</v>
      </c>
    </row>
    <row r="74" s="194" customFormat="1" ht="27" customHeight="1" spans="1:5">
      <c r="A74" s="287">
        <v>2013102</v>
      </c>
      <c r="B74" s="348" t="s">
        <v>106</v>
      </c>
      <c r="C74" s="349">
        <v>90</v>
      </c>
      <c r="D74" s="350">
        <v>93</v>
      </c>
      <c r="E74" s="131">
        <f t="shared" si="5"/>
        <v>1.033</v>
      </c>
    </row>
    <row r="75" s="194" customFormat="1" ht="27" customHeight="1" spans="1:5">
      <c r="A75" s="287">
        <v>2013105</v>
      </c>
      <c r="B75" s="348" t="s">
        <v>145</v>
      </c>
      <c r="C75" s="349"/>
      <c r="D75" s="350">
        <v>9</v>
      </c>
      <c r="E75" s="131"/>
    </row>
    <row r="76" s="194" customFormat="1" ht="27" customHeight="1" spans="1:5">
      <c r="A76" s="287">
        <v>20132</v>
      </c>
      <c r="B76" s="344" t="s">
        <v>146</v>
      </c>
      <c r="C76" s="345">
        <f>SUM(C77:C79)</f>
        <v>569</v>
      </c>
      <c r="D76" s="345">
        <f>SUM(D77:D79)</f>
        <v>513</v>
      </c>
      <c r="E76" s="346">
        <f t="shared" ref="E76:E84" si="6">IF(AND(C76&lt;&gt;0,D76&lt;&gt;0),D76/C76,"")</f>
        <v>0.902</v>
      </c>
    </row>
    <row r="77" s="194" customFormat="1" ht="27" customHeight="1" spans="1:5">
      <c r="A77" s="287">
        <v>2013201</v>
      </c>
      <c r="B77" s="348" t="s">
        <v>105</v>
      </c>
      <c r="C77" s="349">
        <v>389</v>
      </c>
      <c r="D77" s="275">
        <v>380</v>
      </c>
      <c r="E77" s="131">
        <f t="shared" si="6"/>
        <v>0.977</v>
      </c>
    </row>
    <row r="78" s="194" customFormat="1" ht="27" customHeight="1" spans="1:5">
      <c r="A78" s="287">
        <v>2013202</v>
      </c>
      <c r="B78" s="348" t="s">
        <v>106</v>
      </c>
      <c r="C78" s="349">
        <v>143</v>
      </c>
      <c r="D78" s="271">
        <v>103</v>
      </c>
      <c r="E78" s="131">
        <f t="shared" si="6"/>
        <v>0.72</v>
      </c>
    </row>
    <row r="79" s="194" customFormat="1" ht="27" customHeight="1" spans="1:5">
      <c r="A79" s="287">
        <v>2013299</v>
      </c>
      <c r="B79" s="348" t="s">
        <v>147</v>
      </c>
      <c r="C79" s="349">
        <v>37</v>
      </c>
      <c r="D79" s="275">
        <v>30</v>
      </c>
      <c r="E79" s="131">
        <f t="shared" si="6"/>
        <v>0.811</v>
      </c>
    </row>
    <row r="80" s="194" customFormat="1" ht="27" customHeight="1" spans="1:5">
      <c r="A80" s="287">
        <v>20133</v>
      </c>
      <c r="B80" s="344" t="s">
        <v>148</v>
      </c>
      <c r="C80" s="345">
        <f>SUM(C81:C82)</f>
        <v>190</v>
      </c>
      <c r="D80" s="345">
        <f>SUM(D81:D82)</f>
        <v>225</v>
      </c>
      <c r="E80" s="346">
        <f t="shared" si="6"/>
        <v>1.184</v>
      </c>
    </row>
    <row r="81" s="194" customFormat="1" ht="27" customHeight="1" spans="1:5">
      <c r="A81" s="287">
        <v>2013301</v>
      </c>
      <c r="B81" s="348" t="s">
        <v>105</v>
      </c>
      <c r="C81" s="349">
        <v>179</v>
      </c>
      <c r="D81" s="350">
        <v>199</v>
      </c>
      <c r="E81" s="131">
        <f t="shared" si="6"/>
        <v>1.112</v>
      </c>
    </row>
    <row r="82" s="194" customFormat="1" ht="27" customHeight="1" spans="1:5">
      <c r="A82" s="287">
        <v>2013302</v>
      </c>
      <c r="B82" s="348" t="s">
        <v>106</v>
      </c>
      <c r="C82" s="349">
        <v>11</v>
      </c>
      <c r="D82" s="350">
        <v>26</v>
      </c>
      <c r="E82" s="131">
        <f t="shared" si="6"/>
        <v>2.364</v>
      </c>
    </row>
    <row r="83" s="194" customFormat="1" ht="27" customHeight="1" spans="1:5">
      <c r="A83" s="287">
        <v>20134</v>
      </c>
      <c r="B83" s="344" t="s">
        <v>149</v>
      </c>
      <c r="C83" s="345">
        <f>SUM(C84:C88)</f>
        <v>207</v>
      </c>
      <c r="D83" s="345">
        <f>SUM(D84:D88)</f>
        <v>137</v>
      </c>
      <c r="E83" s="346">
        <f t="shared" si="6"/>
        <v>0.662</v>
      </c>
    </row>
    <row r="84" s="194" customFormat="1" ht="27" customHeight="1" spans="1:5">
      <c r="A84" s="287">
        <v>2013401</v>
      </c>
      <c r="B84" s="348" t="s">
        <v>105</v>
      </c>
      <c r="C84" s="349">
        <v>154</v>
      </c>
      <c r="D84" s="350">
        <v>137</v>
      </c>
      <c r="E84" s="131">
        <f t="shared" si="6"/>
        <v>0.89</v>
      </c>
    </row>
    <row r="85" s="194" customFormat="1" ht="27" customHeight="1" spans="1:5">
      <c r="A85" s="287">
        <v>2013402</v>
      </c>
      <c r="B85" s="348" t="s">
        <v>106</v>
      </c>
      <c r="C85" s="349">
        <v>5</v>
      </c>
      <c r="D85" s="350"/>
      <c r="E85" s="131"/>
    </row>
    <row r="86" s="194" customFormat="1" ht="27" customHeight="1" spans="1:5">
      <c r="A86" s="287">
        <v>2013404</v>
      </c>
      <c r="B86" s="348" t="s">
        <v>150</v>
      </c>
      <c r="C86" s="349">
        <v>37</v>
      </c>
      <c r="D86" s="350"/>
      <c r="E86" s="131" t="str">
        <f t="shared" ref="E86:E93" si="7">IF(AND(C86&lt;&gt;0,D86&lt;&gt;0),D86/C86,"")</f>
        <v/>
      </c>
    </row>
    <row r="87" s="194" customFormat="1" ht="27" customHeight="1" spans="1:5">
      <c r="A87" s="287">
        <v>2013405</v>
      </c>
      <c r="B87" s="348" t="s">
        <v>151</v>
      </c>
      <c r="C87" s="349">
        <v>2</v>
      </c>
      <c r="D87" s="350"/>
      <c r="E87" s="131"/>
    </row>
    <row r="88" s="194" customFormat="1" ht="27" customHeight="1" spans="1:5">
      <c r="A88" s="287">
        <v>2013499</v>
      </c>
      <c r="B88" s="348" t="s">
        <v>152</v>
      </c>
      <c r="C88" s="349">
        <v>9</v>
      </c>
      <c r="D88" s="350"/>
      <c r="E88" s="131" t="str">
        <f t="shared" si="7"/>
        <v/>
      </c>
    </row>
    <row r="89" s="194" customFormat="1" ht="27" customHeight="1" spans="1:5">
      <c r="A89" s="287">
        <v>20136</v>
      </c>
      <c r="B89" s="344" t="s">
        <v>153</v>
      </c>
      <c r="C89" s="345">
        <f>SUM(C90:C90)</f>
        <v>0</v>
      </c>
      <c r="D89" s="345">
        <f>SUM(D90:D90)</f>
        <v>0</v>
      </c>
      <c r="E89" s="346" t="str">
        <f t="shared" si="7"/>
        <v/>
      </c>
    </row>
    <row r="90" s="194" customFormat="1" ht="27" customHeight="1" spans="1:5">
      <c r="A90" s="287">
        <v>2013699</v>
      </c>
      <c r="B90" s="348" t="s">
        <v>154</v>
      </c>
      <c r="C90" s="349"/>
      <c r="D90" s="275">
        <v>0</v>
      </c>
      <c r="E90" s="131" t="str">
        <f t="shared" si="7"/>
        <v/>
      </c>
    </row>
    <row r="91" s="194" customFormat="1" ht="27" customHeight="1" spans="1:5">
      <c r="A91" s="287">
        <v>20138</v>
      </c>
      <c r="B91" s="344" t="s">
        <v>155</v>
      </c>
      <c r="C91" s="345">
        <f>SUM(C92:C97)</f>
        <v>1095</v>
      </c>
      <c r="D91" s="345">
        <f>SUM(D92:D97)</f>
        <v>1086</v>
      </c>
      <c r="E91" s="346">
        <f t="shared" si="7"/>
        <v>0.992</v>
      </c>
    </row>
    <row r="92" s="194" customFormat="1" ht="27" customHeight="1" spans="1:5">
      <c r="A92" s="287">
        <v>2013801</v>
      </c>
      <c r="B92" s="348" t="s">
        <v>105</v>
      </c>
      <c r="C92" s="349">
        <v>1020</v>
      </c>
      <c r="D92" s="353">
        <v>1038</v>
      </c>
      <c r="E92" s="131">
        <f t="shared" si="7"/>
        <v>1.018</v>
      </c>
    </row>
    <row r="93" s="194" customFormat="1" ht="27" customHeight="1" spans="1:5">
      <c r="A93" s="287">
        <v>2013802</v>
      </c>
      <c r="B93" s="348" t="s">
        <v>106</v>
      </c>
      <c r="C93" s="349">
        <v>32</v>
      </c>
      <c r="D93" s="350">
        <v>30</v>
      </c>
      <c r="E93" s="131">
        <f t="shared" si="7"/>
        <v>0.938</v>
      </c>
    </row>
    <row r="94" s="194" customFormat="1" ht="27" customHeight="1" spans="1:5">
      <c r="A94" s="287">
        <v>2013810</v>
      </c>
      <c r="B94" s="348" t="s">
        <v>156</v>
      </c>
      <c r="C94" s="349"/>
      <c r="D94" s="350">
        <v>5</v>
      </c>
      <c r="E94" s="131"/>
    </row>
    <row r="95" s="194" customFormat="1" ht="27" customHeight="1" spans="1:5">
      <c r="A95" s="287">
        <v>2013815</v>
      </c>
      <c r="B95" s="348" t="s">
        <v>157</v>
      </c>
      <c r="C95" s="349"/>
      <c r="D95" s="350">
        <v>3</v>
      </c>
      <c r="E95" s="131"/>
    </row>
    <row r="96" s="194" customFormat="1" ht="27" customHeight="1" spans="1:5">
      <c r="A96" s="287">
        <v>2013816</v>
      </c>
      <c r="B96" s="348" t="s">
        <v>158</v>
      </c>
      <c r="C96" s="349">
        <v>17</v>
      </c>
      <c r="D96" s="350">
        <v>10</v>
      </c>
      <c r="E96" s="131">
        <f t="shared" ref="E96:E153" si="8">IF(AND(C96&lt;&gt;0,D96&lt;&gt;0),D96/C96,"")</f>
        <v>0.588</v>
      </c>
    </row>
    <row r="97" s="194" customFormat="1" ht="27" customHeight="1" spans="1:5">
      <c r="A97" s="287">
        <v>2013899</v>
      </c>
      <c r="B97" s="348" t="s">
        <v>159</v>
      </c>
      <c r="C97" s="349">
        <v>26</v>
      </c>
      <c r="D97" s="350"/>
      <c r="E97" s="131" t="str">
        <f t="shared" si="8"/>
        <v/>
      </c>
    </row>
    <row r="98" s="194" customFormat="1" ht="27" customHeight="1" spans="1:5">
      <c r="A98" s="354">
        <v>20140</v>
      </c>
      <c r="B98" s="344" t="s">
        <v>160</v>
      </c>
      <c r="C98" s="355">
        <f>SUM(C99)</f>
        <v>0</v>
      </c>
      <c r="D98" s="355">
        <f>SUM(D99)</f>
        <v>129</v>
      </c>
      <c r="E98" s="131" t="str">
        <f t="shared" si="8"/>
        <v/>
      </c>
    </row>
    <row r="99" s="194" customFormat="1" ht="27" customHeight="1" spans="1:5">
      <c r="A99" s="287">
        <v>2014001</v>
      </c>
      <c r="B99" s="348" t="s">
        <v>105</v>
      </c>
      <c r="C99" s="355"/>
      <c r="D99" s="356">
        <v>129</v>
      </c>
      <c r="E99" s="131" t="str">
        <f t="shared" si="8"/>
        <v/>
      </c>
    </row>
    <row r="100" s="194" customFormat="1" ht="27" customHeight="1" spans="1:5">
      <c r="A100" s="354">
        <v>20199</v>
      </c>
      <c r="B100" s="344" t="s">
        <v>161</v>
      </c>
      <c r="C100" s="345">
        <f>SUM(C101:C101)</f>
        <v>-486</v>
      </c>
      <c r="D100" s="345">
        <f>SUM(D101:D101)</f>
        <v>0</v>
      </c>
      <c r="E100" s="346" t="str">
        <f t="shared" si="8"/>
        <v/>
      </c>
    </row>
    <row r="101" s="194" customFormat="1" ht="27" customHeight="1" spans="1:5">
      <c r="A101" s="287">
        <v>2019999</v>
      </c>
      <c r="B101" s="348" t="s">
        <v>162</v>
      </c>
      <c r="C101" s="349">
        <v>-486</v>
      </c>
      <c r="D101" s="350"/>
      <c r="E101" s="131" t="str">
        <f t="shared" si="8"/>
        <v/>
      </c>
    </row>
    <row r="102" s="194" customFormat="1" ht="27" customHeight="1" spans="1:5">
      <c r="A102" s="287">
        <v>203</v>
      </c>
      <c r="B102" s="344" t="s">
        <v>163</v>
      </c>
      <c r="C102" s="347">
        <f>SUM(C103+C107)</f>
        <v>150</v>
      </c>
      <c r="D102" s="347">
        <f>SUM(D103+D107)</f>
        <v>137</v>
      </c>
      <c r="E102" s="346">
        <f t="shared" si="8"/>
        <v>0.913</v>
      </c>
    </row>
    <row r="103" s="194" customFormat="1" ht="27" customHeight="1" spans="1:5">
      <c r="A103" s="287">
        <v>20306</v>
      </c>
      <c r="B103" s="344" t="s">
        <v>164</v>
      </c>
      <c r="C103" s="357">
        <f>SUM(C104:C106)</f>
        <v>229</v>
      </c>
      <c r="D103" s="357">
        <f>SUM(D104:D106)</f>
        <v>137</v>
      </c>
      <c r="E103" s="346">
        <f t="shared" si="8"/>
        <v>0.598</v>
      </c>
    </row>
    <row r="104" s="194" customFormat="1" ht="27" customHeight="1" spans="1:5">
      <c r="A104" s="287">
        <v>2030601</v>
      </c>
      <c r="B104" s="348" t="s">
        <v>165</v>
      </c>
      <c r="C104" s="349">
        <v>104</v>
      </c>
      <c r="D104" s="350">
        <v>60</v>
      </c>
      <c r="E104" s="131">
        <f t="shared" si="8"/>
        <v>0.577</v>
      </c>
    </row>
    <row r="105" s="194" customFormat="1" ht="27" customHeight="1" spans="1:5">
      <c r="A105" s="287">
        <v>2030607</v>
      </c>
      <c r="B105" s="348" t="s">
        <v>166</v>
      </c>
      <c r="C105" s="349">
        <v>125</v>
      </c>
      <c r="D105" s="350">
        <v>69</v>
      </c>
      <c r="E105" s="131">
        <f t="shared" si="8"/>
        <v>0.552</v>
      </c>
    </row>
    <row r="106" s="194" customFormat="1" ht="27" customHeight="1" spans="1:5">
      <c r="A106" s="287">
        <v>2030699</v>
      </c>
      <c r="B106" s="348" t="s">
        <v>167</v>
      </c>
      <c r="C106" s="349"/>
      <c r="D106" s="350">
        <v>8</v>
      </c>
      <c r="E106" s="131" t="str">
        <f t="shared" si="8"/>
        <v/>
      </c>
    </row>
    <row r="107" s="194" customFormat="1" ht="27" customHeight="1" spans="1:5">
      <c r="A107" s="287">
        <v>20399</v>
      </c>
      <c r="B107" s="344" t="s">
        <v>168</v>
      </c>
      <c r="C107" s="357">
        <v>-79</v>
      </c>
      <c r="D107" s="357"/>
      <c r="E107" s="131" t="str">
        <f t="shared" si="8"/>
        <v/>
      </c>
    </row>
    <row r="108" s="194" customFormat="1" ht="27" customHeight="1" spans="1:5">
      <c r="A108" s="287">
        <v>2039999</v>
      </c>
      <c r="B108" s="348" t="s">
        <v>169</v>
      </c>
      <c r="C108" s="349">
        <v>-79</v>
      </c>
      <c r="D108" s="350"/>
      <c r="E108" s="131" t="str">
        <f t="shared" si="8"/>
        <v/>
      </c>
    </row>
    <row r="109" s="194" customFormat="1" ht="27" customHeight="1" spans="1:5">
      <c r="A109" s="287">
        <v>204</v>
      </c>
      <c r="B109" s="344" t="s">
        <v>170</v>
      </c>
      <c r="C109" s="345">
        <f>C110+C117+C120+C123+C130</f>
        <v>7009</v>
      </c>
      <c r="D109" s="345">
        <f>D110+D117+D120+D123+D130</f>
        <v>7113</v>
      </c>
      <c r="E109" s="346">
        <f t="shared" si="8"/>
        <v>1.015</v>
      </c>
    </row>
    <row r="110" s="194" customFormat="1" ht="27" customHeight="1" spans="1:5">
      <c r="A110" s="287">
        <v>20402</v>
      </c>
      <c r="B110" s="344" t="s">
        <v>171</v>
      </c>
      <c r="C110" s="345">
        <f>SUM(C111:C116)</f>
        <v>5967</v>
      </c>
      <c r="D110" s="345">
        <f>SUM(D111:D116)</f>
        <v>6413</v>
      </c>
      <c r="E110" s="346">
        <f t="shared" si="8"/>
        <v>1.075</v>
      </c>
    </row>
    <row r="111" s="194" customFormat="1" ht="27" customHeight="1" spans="1:5">
      <c r="A111" s="287">
        <v>2040201</v>
      </c>
      <c r="B111" s="348" t="s">
        <v>105</v>
      </c>
      <c r="C111" s="349">
        <v>4578</v>
      </c>
      <c r="D111" s="350">
        <v>5059</v>
      </c>
      <c r="E111" s="131">
        <f t="shared" si="8"/>
        <v>1.105</v>
      </c>
    </row>
    <row r="112" s="194" customFormat="1" ht="27" customHeight="1" spans="1:5">
      <c r="A112" s="287">
        <v>2040202</v>
      </c>
      <c r="B112" s="348" t="s">
        <v>106</v>
      </c>
      <c r="C112" s="349">
        <v>237</v>
      </c>
      <c r="D112" s="275">
        <v>731</v>
      </c>
      <c r="E112" s="131">
        <f t="shared" si="8"/>
        <v>3.084</v>
      </c>
    </row>
    <row r="113" s="194" customFormat="1" ht="27" customHeight="1" spans="1:5">
      <c r="A113" s="287">
        <v>2040219</v>
      </c>
      <c r="B113" s="358" t="s">
        <v>172</v>
      </c>
      <c r="C113" s="355">
        <v>184</v>
      </c>
      <c r="D113" s="350">
        <v>50</v>
      </c>
      <c r="E113" s="131">
        <f t="shared" si="8"/>
        <v>0.272</v>
      </c>
    </row>
    <row r="114" s="194" customFormat="1" ht="27" customHeight="1" spans="1:5">
      <c r="A114" s="287">
        <v>2040220</v>
      </c>
      <c r="B114" s="348" t="s">
        <v>173</v>
      </c>
      <c r="C114" s="349">
        <v>936</v>
      </c>
      <c r="D114" s="275">
        <v>573</v>
      </c>
      <c r="E114" s="131">
        <f t="shared" si="8"/>
        <v>0.612</v>
      </c>
    </row>
    <row r="115" s="194" customFormat="1" ht="27" customHeight="1" spans="1:5">
      <c r="A115" s="287">
        <v>2040221</v>
      </c>
      <c r="B115" s="348" t="s">
        <v>174</v>
      </c>
      <c r="C115" s="349">
        <v>9</v>
      </c>
      <c r="D115" s="275"/>
      <c r="E115" s="131" t="str">
        <f t="shared" si="8"/>
        <v/>
      </c>
    </row>
    <row r="116" s="194" customFormat="1" ht="27" customHeight="1" spans="1:5">
      <c r="A116" s="287">
        <v>2040299</v>
      </c>
      <c r="B116" s="348" t="s">
        <v>175</v>
      </c>
      <c r="C116" s="349">
        <v>23</v>
      </c>
      <c r="D116" s="271"/>
      <c r="E116" s="131" t="str">
        <f t="shared" si="8"/>
        <v/>
      </c>
    </row>
    <row r="117" s="194" customFormat="1" ht="27" customHeight="1" spans="1:5">
      <c r="A117" s="287">
        <v>20404</v>
      </c>
      <c r="B117" s="344" t="s">
        <v>176</v>
      </c>
      <c r="C117" s="345">
        <f>SUM(C118:C119)</f>
        <v>24</v>
      </c>
      <c r="D117" s="345">
        <f>SUM(D118:D119)</f>
        <v>1</v>
      </c>
      <c r="E117" s="346">
        <f t="shared" si="8"/>
        <v>0.042</v>
      </c>
    </row>
    <row r="118" s="194" customFormat="1" ht="27" customHeight="1" spans="1:5">
      <c r="A118" s="287">
        <v>2040401</v>
      </c>
      <c r="B118" s="348" t="s">
        <v>105</v>
      </c>
      <c r="C118" s="349">
        <v>21</v>
      </c>
      <c r="D118" s="275">
        <v>1</v>
      </c>
      <c r="E118" s="131">
        <f t="shared" si="8"/>
        <v>0.048</v>
      </c>
    </row>
    <row r="119" s="194" customFormat="1" ht="27" customHeight="1" spans="1:5">
      <c r="A119" s="287">
        <v>2040402</v>
      </c>
      <c r="B119" s="348" t="s">
        <v>106</v>
      </c>
      <c r="C119" s="349">
        <v>3</v>
      </c>
      <c r="D119" s="275"/>
      <c r="E119" s="131" t="str">
        <f t="shared" si="8"/>
        <v/>
      </c>
    </row>
    <row r="120" s="194" customFormat="1" ht="27" customHeight="1" spans="1:5">
      <c r="A120" s="287">
        <v>20405</v>
      </c>
      <c r="B120" s="344" t="s">
        <v>177</v>
      </c>
      <c r="C120" s="345">
        <f>SUM(C121:C122)</f>
        <v>40</v>
      </c>
      <c r="D120" s="345">
        <f>SUM(D121:D122)</f>
        <v>11</v>
      </c>
      <c r="E120" s="346">
        <f t="shared" si="8"/>
        <v>0.275</v>
      </c>
    </row>
    <row r="121" s="194" customFormat="1" ht="27" customHeight="1" spans="1:5">
      <c r="A121" s="287">
        <v>2040501</v>
      </c>
      <c r="B121" s="348" t="s">
        <v>105</v>
      </c>
      <c r="C121" s="349">
        <v>23</v>
      </c>
      <c r="D121" s="350">
        <v>1</v>
      </c>
      <c r="E121" s="131">
        <f t="shared" si="8"/>
        <v>0.043</v>
      </c>
    </row>
    <row r="122" s="194" customFormat="1" ht="27" customHeight="1" spans="1:5">
      <c r="A122" s="351">
        <v>2040505</v>
      </c>
      <c r="B122" s="348" t="s">
        <v>178</v>
      </c>
      <c r="C122" s="349">
        <v>17</v>
      </c>
      <c r="D122" s="350">
        <v>10</v>
      </c>
      <c r="E122" s="131">
        <f t="shared" si="8"/>
        <v>0.588</v>
      </c>
    </row>
    <row r="123" s="194" customFormat="1" ht="27" customHeight="1" spans="1:5">
      <c r="A123" s="287">
        <v>20406</v>
      </c>
      <c r="B123" s="344" t="s">
        <v>179</v>
      </c>
      <c r="C123" s="345">
        <f>SUM(C124:C129)</f>
        <v>923</v>
      </c>
      <c r="D123" s="345">
        <f>SUM(D124:D129)</f>
        <v>688</v>
      </c>
      <c r="E123" s="346">
        <f t="shared" si="8"/>
        <v>0.745</v>
      </c>
    </row>
    <row r="124" s="194" customFormat="1" ht="27" customHeight="1" spans="1:5">
      <c r="A124" s="287">
        <v>2040601</v>
      </c>
      <c r="B124" s="348" t="s">
        <v>105</v>
      </c>
      <c r="C124" s="349">
        <v>751</v>
      </c>
      <c r="D124" s="271">
        <v>683</v>
      </c>
      <c r="E124" s="131">
        <f t="shared" si="8"/>
        <v>0.909</v>
      </c>
    </row>
    <row r="125" s="194" customFormat="1" ht="27" customHeight="1" spans="1:5">
      <c r="A125" s="287">
        <v>2040604</v>
      </c>
      <c r="B125" s="348" t="s">
        <v>180</v>
      </c>
      <c r="C125" s="349">
        <v>23</v>
      </c>
      <c r="D125" s="271"/>
      <c r="E125" s="131" t="str">
        <f t="shared" si="8"/>
        <v/>
      </c>
    </row>
    <row r="126" s="194" customFormat="1" ht="27" customHeight="1" spans="1:5">
      <c r="A126" s="287">
        <v>2040605</v>
      </c>
      <c r="B126" s="348" t="s">
        <v>181</v>
      </c>
      <c r="C126" s="349">
        <v>129</v>
      </c>
      <c r="D126" s="271">
        <v>5</v>
      </c>
      <c r="E126" s="131">
        <f t="shared" si="8"/>
        <v>0.039</v>
      </c>
    </row>
    <row r="127" s="194" customFormat="1" ht="27" customHeight="1" spans="1:5">
      <c r="A127" s="287">
        <v>2040607</v>
      </c>
      <c r="B127" s="348" t="s">
        <v>182</v>
      </c>
      <c r="C127" s="349"/>
      <c r="D127" s="271"/>
      <c r="E127" s="131" t="str">
        <f t="shared" si="8"/>
        <v/>
      </c>
    </row>
    <row r="128" s="194" customFormat="1" ht="27" customHeight="1" spans="1:5">
      <c r="A128" s="287">
        <v>2040610</v>
      </c>
      <c r="B128" s="348" t="s">
        <v>183</v>
      </c>
      <c r="C128" s="349">
        <v>7</v>
      </c>
      <c r="D128" s="350"/>
      <c r="E128" s="131" t="str">
        <f t="shared" si="8"/>
        <v/>
      </c>
    </row>
    <row r="129" s="194" customFormat="1" ht="27" customHeight="1" spans="1:5">
      <c r="A129" s="287">
        <v>2040699</v>
      </c>
      <c r="B129" s="348" t="s">
        <v>184</v>
      </c>
      <c r="C129" s="349">
        <v>13</v>
      </c>
      <c r="D129" s="350"/>
      <c r="E129" s="131" t="str">
        <f t="shared" si="8"/>
        <v/>
      </c>
    </row>
    <row r="130" s="194" customFormat="1" ht="27" customHeight="1" spans="1:5">
      <c r="A130" s="287">
        <v>20499</v>
      </c>
      <c r="B130" s="344" t="s">
        <v>185</v>
      </c>
      <c r="C130" s="345">
        <f>C131</f>
        <v>55</v>
      </c>
      <c r="D130" s="345">
        <f>D131</f>
        <v>0</v>
      </c>
      <c r="E130" s="346" t="str">
        <f t="shared" si="8"/>
        <v/>
      </c>
    </row>
    <row r="131" s="194" customFormat="1" ht="27" customHeight="1" spans="1:5">
      <c r="A131" s="287">
        <v>2049999</v>
      </c>
      <c r="B131" s="348" t="s">
        <v>186</v>
      </c>
      <c r="C131" s="349">
        <v>55</v>
      </c>
      <c r="D131" s="350"/>
      <c r="E131" s="131" t="str">
        <f t="shared" si="8"/>
        <v/>
      </c>
    </row>
    <row r="132" s="194" customFormat="1" ht="27" customHeight="1" spans="1:5">
      <c r="A132" s="287">
        <v>205</v>
      </c>
      <c r="B132" s="344" t="s">
        <v>187</v>
      </c>
      <c r="C132" s="345">
        <f>C133+C136+C142+C144+C146+C149</f>
        <v>48625</v>
      </c>
      <c r="D132" s="345">
        <f>D133+D136+D142+D144+D146+D149</f>
        <v>48885</v>
      </c>
      <c r="E132" s="346">
        <f t="shared" si="8"/>
        <v>1.005</v>
      </c>
    </row>
    <row r="133" s="194" customFormat="1" ht="27" customHeight="1" spans="1:5">
      <c r="A133" s="287">
        <v>20501</v>
      </c>
      <c r="B133" s="344" t="s">
        <v>188</v>
      </c>
      <c r="C133" s="345">
        <f>SUM(C134:C135)</f>
        <v>962</v>
      </c>
      <c r="D133" s="345">
        <f>SUM(D134:D135)</f>
        <v>939</v>
      </c>
      <c r="E133" s="346">
        <f t="shared" si="8"/>
        <v>0.976</v>
      </c>
    </row>
    <row r="134" s="194" customFormat="1" ht="27" customHeight="1" spans="1:5">
      <c r="A134" s="287">
        <v>2050101</v>
      </c>
      <c r="B134" s="348" t="s">
        <v>105</v>
      </c>
      <c r="C134" s="349">
        <v>843</v>
      </c>
      <c r="D134" s="275">
        <v>817</v>
      </c>
      <c r="E134" s="131">
        <f t="shared" si="8"/>
        <v>0.969</v>
      </c>
    </row>
    <row r="135" s="194" customFormat="1" ht="27" customHeight="1" spans="1:5">
      <c r="A135" s="287">
        <v>2050199</v>
      </c>
      <c r="B135" s="348" t="s">
        <v>189</v>
      </c>
      <c r="C135" s="349">
        <v>119</v>
      </c>
      <c r="D135" s="275">
        <v>122</v>
      </c>
      <c r="E135" s="131">
        <f t="shared" si="8"/>
        <v>1.025</v>
      </c>
    </row>
    <row r="136" s="194" customFormat="1" ht="27" customHeight="1" spans="1:5">
      <c r="A136" s="287">
        <v>20502</v>
      </c>
      <c r="B136" s="344" t="s">
        <v>190</v>
      </c>
      <c r="C136" s="345">
        <f>SUM(C137:C141)</f>
        <v>45155</v>
      </c>
      <c r="D136" s="345">
        <f>SUM(D137:D141)</f>
        <v>45335</v>
      </c>
      <c r="E136" s="346">
        <f t="shared" si="8"/>
        <v>1.004</v>
      </c>
    </row>
    <row r="137" s="194" customFormat="1" ht="27" customHeight="1" spans="1:5">
      <c r="A137" s="287">
        <v>2050201</v>
      </c>
      <c r="B137" s="348" t="s">
        <v>191</v>
      </c>
      <c r="C137" s="349">
        <v>1527</v>
      </c>
      <c r="D137" s="275">
        <v>1532</v>
      </c>
      <c r="E137" s="131">
        <f t="shared" si="8"/>
        <v>1.003</v>
      </c>
    </row>
    <row r="138" s="194" customFormat="1" ht="27" customHeight="1" spans="1:5">
      <c r="A138" s="287">
        <v>2050202</v>
      </c>
      <c r="B138" s="348" t="s">
        <v>192</v>
      </c>
      <c r="C138" s="349">
        <v>24767</v>
      </c>
      <c r="D138" s="275">
        <v>24774</v>
      </c>
      <c r="E138" s="131">
        <f t="shared" si="8"/>
        <v>1</v>
      </c>
    </row>
    <row r="139" s="194" customFormat="1" ht="27" customHeight="1" spans="1:5">
      <c r="A139" s="287">
        <v>2050203</v>
      </c>
      <c r="B139" s="348" t="s">
        <v>193</v>
      </c>
      <c r="C139" s="349">
        <v>13210</v>
      </c>
      <c r="D139" s="275">
        <v>13249</v>
      </c>
      <c r="E139" s="131">
        <f t="shared" si="8"/>
        <v>1.003</v>
      </c>
    </row>
    <row r="140" s="194" customFormat="1" ht="27" customHeight="1" spans="1:5">
      <c r="A140" s="287">
        <v>2050204</v>
      </c>
      <c r="B140" s="348" t="s">
        <v>194</v>
      </c>
      <c r="C140" s="349">
        <v>5651</v>
      </c>
      <c r="D140" s="350">
        <v>5750</v>
      </c>
      <c r="E140" s="131">
        <f t="shared" si="8"/>
        <v>1.018</v>
      </c>
    </row>
    <row r="141" s="194" customFormat="1" ht="27" customHeight="1" spans="1:5">
      <c r="A141" s="287">
        <v>2050299</v>
      </c>
      <c r="B141" s="348" t="s">
        <v>195</v>
      </c>
      <c r="C141" s="349"/>
      <c r="D141" s="350">
        <v>30</v>
      </c>
      <c r="E141" s="131" t="str">
        <f t="shared" si="8"/>
        <v/>
      </c>
    </row>
    <row r="142" s="194" customFormat="1" ht="27" customHeight="1" spans="1:5">
      <c r="A142" s="287">
        <v>20503</v>
      </c>
      <c r="B142" s="344" t="s">
        <v>196</v>
      </c>
      <c r="C142" s="345">
        <f>SUM(C143:C143)</f>
        <v>1002</v>
      </c>
      <c r="D142" s="345">
        <f>SUM(D143:D143)</f>
        <v>1097</v>
      </c>
      <c r="E142" s="346">
        <f t="shared" si="8"/>
        <v>1.095</v>
      </c>
    </row>
    <row r="143" s="194" customFormat="1" ht="27" customHeight="1" spans="1:5">
      <c r="A143" s="287">
        <v>2050302</v>
      </c>
      <c r="B143" s="348" t="s">
        <v>197</v>
      </c>
      <c r="C143" s="349">
        <v>1002</v>
      </c>
      <c r="D143" s="350">
        <v>1097</v>
      </c>
      <c r="E143" s="131">
        <f t="shared" si="8"/>
        <v>1.095</v>
      </c>
    </row>
    <row r="144" s="194" customFormat="1" ht="27" customHeight="1" spans="1:5">
      <c r="A144" s="287">
        <v>20507</v>
      </c>
      <c r="B144" s="344" t="s">
        <v>198</v>
      </c>
      <c r="C144" s="345">
        <f>SUM(C145:C145)</f>
        <v>89</v>
      </c>
      <c r="D144" s="345">
        <f>SUM(D145:D145)</f>
        <v>86</v>
      </c>
      <c r="E144" s="346">
        <f t="shared" si="8"/>
        <v>0.966</v>
      </c>
    </row>
    <row r="145" s="194" customFormat="1" ht="27" customHeight="1" spans="1:5">
      <c r="A145" s="287">
        <v>2050701</v>
      </c>
      <c r="B145" s="348" t="s">
        <v>199</v>
      </c>
      <c r="C145" s="349">
        <v>89</v>
      </c>
      <c r="D145" s="275">
        <v>86</v>
      </c>
      <c r="E145" s="131">
        <f t="shared" si="8"/>
        <v>0.966</v>
      </c>
    </row>
    <row r="146" s="194" customFormat="1" ht="27" customHeight="1" spans="1:5">
      <c r="A146" s="287">
        <v>20508</v>
      </c>
      <c r="B146" s="344" t="s">
        <v>200</v>
      </c>
      <c r="C146" s="345">
        <f>SUM(C147:C148)</f>
        <v>470</v>
      </c>
      <c r="D146" s="345">
        <f>SUM(D147:D148)</f>
        <v>456</v>
      </c>
      <c r="E146" s="346">
        <f t="shared" si="8"/>
        <v>0.97</v>
      </c>
    </row>
    <row r="147" s="194" customFormat="1" ht="27" customHeight="1" spans="1:5">
      <c r="A147" s="287">
        <v>2050801</v>
      </c>
      <c r="B147" s="348" t="s">
        <v>201</v>
      </c>
      <c r="C147" s="349">
        <v>271</v>
      </c>
      <c r="D147" s="275">
        <v>252</v>
      </c>
      <c r="E147" s="131">
        <f t="shared" si="8"/>
        <v>0.93</v>
      </c>
    </row>
    <row r="148" s="194" customFormat="1" ht="27" customHeight="1" spans="1:5">
      <c r="A148" s="287">
        <v>2050802</v>
      </c>
      <c r="B148" s="348" t="s">
        <v>202</v>
      </c>
      <c r="C148" s="349">
        <v>199</v>
      </c>
      <c r="D148" s="275">
        <v>204</v>
      </c>
      <c r="E148" s="131">
        <f t="shared" si="8"/>
        <v>1.025</v>
      </c>
    </row>
    <row r="149" s="194" customFormat="1" ht="27" customHeight="1" spans="1:5">
      <c r="A149" s="287">
        <v>20509</v>
      </c>
      <c r="B149" s="344" t="s">
        <v>203</v>
      </c>
      <c r="C149" s="345">
        <f>SUM(C150)</f>
        <v>947</v>
      </c>
      <c r="D149" s="345">
        <f>SUM(D150)</f>
        <v>972</v>
      </c>
      <c r="E149" s="346">
        <f t="shared" si="8"/>
        <v>1.026</v>
      </c>
    </row>
    <row r="150" s="194" customFormat="1" ht="27" customHeight="1" spans="1:5">
      <c r="A150" s="287">
        <v>2050999</v>
      </c>
      <c r="B150" s="348" t="s">
        <v>204</v>
      </c>
      <c r="C150" s="349">
        <v>947</v>
      </c>
      <c r="D150" s="275">
        <v>972</v>
      </c>
      <c r="E150" s="131">
        <f t="shared" si="8"/>
        <v>1.026</v>
      </c>
    </row>
    <row r="151" s="194" customFormat="1" ht="27" customHeight="1" spans="1:5">
      <c r="A151" s="287">
        <v>206</v>
      </c>
      <c r="B151" s="344" t="s">
        <v>205</v>
      </c>
      <c r="C151" s="345">
        <f>SUM(C152,C155,C158,C162)</f>
        <v>573</v>
      </c>
      <c r="D151" s="345">
        <f>SUM(D152,D155,D158,D162)</f>
        <v>590</v>
      </c>
      <c r="E151" s="346">
        <f t="shared" si="8"/>
        <v>1.03</v>
      </c>
    </row>
    <row r="152" s="194" customFormat="1" ht="27" customHeight="1" spans="1:5">
      <c r="A152" s="287">
        <v>20601</v>
      </c>
      <c r="B152" s="344" t="s">
        <v>206</v>
      </c>
      <c r="C152" s="345">
        <f>SUM(C153:C154)</f>
        <v>109</v>
      </c>
      <c r="D152" s="345">
        <f>SUM(D153:D154)</f>
        <v>109</v>
      </c>
      <c r="E152" s="346">
        <f t="shared" si="8"/>
        <v>1</v>
      </c>
    </row>
    <row r="153" s="194" customFormat="1" ht="27" customHeight="1" spans="1:5">
      <c r="A153" s="287">
        <v>2060101</v>
      </c>
      <c r="B153" s="348" t="s">
        <v>105</v>
      </c>
      <c r="C153" s="349">
        <v>104</v>
      </c>
      <c r="D153" s="275">
        <v>109</v>
      </c>
      <c r="E153" s="131">
        <f t="shared" si="8"/>
        <v>1.048</v>
      </c>
    </row>
    <row r="154" s="194" customFormat="1" ht="27" customHeight="1" spans="1:5">
      <c r="A154" s="287">
        <v>2060102</v>
      </c>
      <c r="B154" s="348" t="s">
        <v>106</v>
      </c>
      <c r="C154" s="349">
        <v>5</v>
      </c>
      <c r="D154" s="275"/>
      <c r="E154" s="131"/>
    </row>
    <row r="155" s="194" customFormat="1" ht="27" customHeight="1" spans="1:5">
      <c r="A155" s="287">
        <v>20604</v>
      </c>
      <c r="B155" s="344" t="s">
        <v>207</v>
      </c>
      <c r="C155" s="345">
        <f>SUM(C156:C157)</f>
        <v>101</v>
      </c>
      <c r="D155" s="345">
        <f>SUM(D156:D157)</f>
        <v>108</v>
      </c>
      <c r="E155" s="346">
        <f t="shared" ref="E155:E184" si="9">IF(AND(C155&lt;&gt;0,D155&lt;&gt;0),D155/C155,"")</f>
        <v>1.069</v>
      </c>
    </row>
    <row r="156" s="194" customFormat="1" ht="27" customHeight="1" spans="1:5">
      <c r="A156" s="287">
        <v>2060404</v>
      </c>
      <c r="B156" s="348" t="s">
        <v>208</v>
      </c>
      <c r="C156" s="349">
        <v>60</v>
      </c>
      <c r="D156" s="271">
        <v>66</v>
      </c>
      <c r="E156" s="131">
        <f t="shared" si="9"/>
        <v>1.1</v>
      </c>
    </row>
    <row r="157" s="194" customFormat="1" ht="27" customHeight="1" spans="1:5">
      <c r="A157" s="287">
        <v>2060499</v>
      </c>
      <c r="B157" s="348" t="s">
        <v>209</v>
      </c>
      <c r="C157" s="349">
        <v>41</v>
      </c>
      <c r="D157" s="275">
        <v>42</v>
      </c>
      <c r="E157" s="131">
        <f t="shared" si="9"/>
        <v>1.024</v>
      </c>
    </row>
    <row r="158" s="194" customFormat="1" ht="27" customHeight="1" spans="1:5">
      <c r="A158" s="287">
        <v>20607</v>
      </c>
      <c r="B158" s="344" t="s">
        <v>210</v>
      </c>
      <c r="C158" s="345">
        <f>SUM(C159:C161)</f>
        <v>337</v>
      </c>
      <c r="D158" s="345">
        <f>SUM(D159:D161)</f>
        <v>343</v>
      </c>
      <c r="E158" s="346">
        <f t="shared" si="9"/>
        <v>1.018</v>
      </c>
    </row>
    <row r="159" s="194" customFormat="1" ht="27" customHeight="1" spans="1:5">
      <c r="A159" s="287">
        <v>2060702</v>
      </c>
      <c r="B159" s="348" t="s">
        <v>211</v>
      </c>
      <c r="C159" s="349">
        <v>157</v>
      </c>
      <c r="D159" s="350">
        <v>162</v>
      </c>
      <c r="E159" s="131">
        <f t="shared" si="9"/>
        <v>1.032</v>
      </c>
    </row>
    <row r="160" s="194" customFormat="1" ht="27" customHeight="1" spans="1:5">
      <c r="A160" s="287">
        <v>2060701</v>
      </c>
      <c r="B160" s="348" t="s">
        <v>212</v>
      </c>
      <c r="C160" s="349"/>
      <c r="D160" s="350"/>
      <c r="E160" s="131" t="str">
        <f t="shared" si="9"/>
        <v/>
      </c>
    </row>
    <row r="161" s="194" customFormat="1" ht="27" customHeight="1" spans="1:5">
      <c r="A161" s="287">
        <v>2060799</v>
      </c>
      <c r="B161" s="348" t="s">
        <v>213</v>
      </c>
      <c r="C161" s="349">
        <v>180</v>
      </c>
      <c r="D161" s="350">
        <v>181</v>
      </c>
      <c r="E161" s="131">
        <f t="shared" si="9"/>
        <v>1.006</v>
      </c>
    </row>
    <row r="162" s="194" customFormat="1" ht="27" customHeight="1" spans="1:5">
      <c r="A162" s="287">
        <v>20699</v>
      </c>
      <c r="B162" s="344" t="s">
        <v>214</v>
      </c>
      <c r="C162" s="345">
        <f>SUM(C163)</f>
        <v>26</v>
      </c>
      <c r="D162" s="345">
        <f>SUM(D163)</f>
        <v>30</v>
      </c>
      <c r="E162" s="346">
        <f t="shared" si="9"/>
        <v>1.154</v>
      </c>
    </row>
    <row r="163" s="194" customFormat="1" ht="27" customHeight="1" spans="1:5">
      <c r="A163" s="287">
        <v>2069999</v>
      </c>
      <c r="B163" s="348" t="s">
        <v>215</v>
      </c>
      <c r="C163" s="349">
        <v>26</v>
      </c>
      <c r="D163" s="350">
        <v>30</v>
      </c>
      <c r="E163" s="131">
        <f t="shared" si="9"/>
        <v>1.154</v>
      </c>
    </row>
    <row r="164" s="194" customFormat="1" ht="27" customHeight="1" spans="1:5">
      <c r="A164" s="287">
        <v>207</v>
      </c>
      <c r="B164" s="344" t="s">
        <v>216</v>
      </c>
      <c r="C164" s="345">
        <f>SUM(C165,C177,C180,C184,C175)</f>
        <v>2049</v>
      </c>
      <c r="D164" s="345">
        <f>SUM(D165,D177,D180,D184,D175)</f>
        <v>2054</v>
      </c>
      <c r="E164" s="346">
        <f t="shared" si="9"/>
        <v>1.002</v>
      </c>
    </row>
    <row r="165" s="194" customFormat="1" ht="27" customHeight="1" spans="1:5">
      <c r="A165" s="287">
        <v>20701</v>
      </c>
      <c r="B165" s="344" t="s">
        <v>217</v>
      </c>
      <c r="C165" s="345">
        <f>SUM(C166:C174)</f>
        <v>1301</v>
      </c>
      <c r="D165" s="345">
        <f>SUM(D166:D174)</f>
        <v>1371</v>
      </c>
      <c r="E165" s="346">
        <f t="shared" si="9"/>
        <v>1.054</v>
      </c>
    </row>
    <row r="166" s="194" customFormat="1" ht="27" customHeight="1" spans="1:5">
      <c r="A166" s="287">
        <v>2070101</v>
      </c>
      <c r="B166" s="348" t="s">
        <v>105</v>
      </c>
      <c r="C166" s="349">
        <v>616</v>
      </c>
      <c r="D166" s="271">
        <v>617</v>
      </c>
      <c r="E166" s="131">
        <f t="shared" si="9"/>
        <v>1.002</v>
      </c>
    </row>
    <row r="167" s="194" customFormat="1" ht="27" customHeight="1" spans="1:5">
      <c r="A167" s="287">
        <v>2070102</v>
      </c>
      <c r="B167" s="348" t="s">
        <v>106</v>
      </c>
      <c r="C167" s="349"/>
      <c r="D167" s="271"/>
      <c r="E167" s="131" t="str">
        <f t="shared" si="9"/>
        <v/>
      </c>
    </row>
    <row r="168" s="194" customFormat="1" ht="27" customHeight="1" spans="1:5">
      <c r="A168" s="287">
        <v>2070104</v>
      </c>
      <c r="B168" s="348" t="s">
        <v>218</v>
      </c>
      <c r="C168" s="349">
        <v>64</v>
      </c>
      <c r="D168" s="271">
        <v>59</v>
      </c>
      <c r="E168" s="131">
        <f t="shared" si="9"/>
        <v>0.922</v>
      </c>
    </row>
    <row r="169" s="194" customFormat="1" ht="27" customHeight="1" spans="1:5">
      <c r="A169" s="287">
        <v>2070105</v>
      </c>
      <c r="B169" s="348" t="s">
        <v>219</v>
      </c>
      <c r="C169" s="349">
        <v>191</v>
      </c>
      <c r="D169" s="271">
        <v>229</v>
      </c>
      <c r="E169" s="131">
        <f t="shared" si="9"/>
        <v>1.199</v>
      </c>
    </row>
    <row r="170" s="194" customFormat="1" ht="27" customHeight="1" spans="1:5">
      <c r="A170" s="287">
        <v>2070107</v>
      </c>
      <c r="B170" s="348" t="s">
        <v>220</v>
      </c>
      <c r="C170" s="349"/>
      <c r="D170" s="271"/>
      <c r="E170" s="131" t="str">
        <f t="shared" si="9"/>
        <v/>
      </c>
    </row>
    <row r="171" s="194" customFormat="1" ht="27" customHeight="1" spans="1:5">
      <c r="A171" s="287">
        <v>2070109</v>
      </c>
      <c r="B171" s="348" t="s">
        <v>221</v>
      </c>
      <c r="C171" s="349">
        <v>279</v>
      </c>
      <c r="D171" s="271">
        <v>351</v>
      </c>
      <c r="E171" s="131">
        <f t="shared" si="9"/>
        <v>1.258</v>
      </c>
    </row>
    <row r="172" s="194" customFormat="1" ht="27" customHeight="1" spans="1:5">
      <c r="A172" s="287">
        <v>2070111</v>
      </c>
      <c r="B172" s="348" t="s">
        <v>222</v>
      </c>
      <c r="C172" s="349">
        <v>21</v>
      </c>
      <c r="D172" s="271"/>
      <c r="E172" s="131" t="str">
        <f t="shared" si="9"/>
        <v/>
      </c>
    </row>
    <row r="173" s="194" customFormat="1" ht="27" customHeight="1" spans="1:5">
      <c r="A173" s="287">
        <v>2070113</v>
      </c>
      <c r="B173" s="348" t="s">
        <v>223</v>
      </c>
      <c r="C173" s="349">
        <v>16</v>
      </c>
      <c r="D173" s="271"/>
      <c r="E173" s="131" t="str">
        <f t="shared" si="9"/>
        <v/>
      </c>
    </row>
    <row r="174" s="194" customFormat="1" ht="27" customHeight="1" spans="1:5">
      <c r="A174" s="287">
        <v>2070199</v>
      </c>
      <c r="B174" s="348" t="s">
        <v>224</v>
      </c>
      <c r="C174" s="349">
        <v>114</v>
      </c>
      <c r="D174" s="271">
        <v>115</v>
      </c>
      <c r="E174" s="131">
        <f t="shared" si="9"/>
        <v>1.009</v>
      </c>
    </row>
    <row r="175" s="194" customFormat="1" ht="27" customHeight="1" spans="1:5">
      <c r="A175" s="287">
        <v>20702</v>
      </c>
      <c r="B175" s="344" t="s">
        <v>225</v>
      </c>
      <c r="C175" s="345">
        <f>SUM(C176)</f>
        <v>20</v>
      </c>
      <c r="D175" s="345">
        <f>SUM(D176)</f>
        <v>21</v>
      </c>
      <c r="E175" s="131">
        <f t="shared" si="9"/>
        <v>1.05</v>
      </c>
    </row>
    <row r="176" s="194" customFormat="1" ht="27" customHeight="1" spans="1:5">
      <c r="A176" s="287">
        <v>2070204</v>
      </c>
      <c r="B176" s="348" t="s">
        <v>226</v>
      </c>
      <c r="C176" s="349">
        <v>20</v>
      </c>
      <c r="D176" s="271">
        <v>21</v>
      </c>
      <c r="E176" s="131">
        <f t="shared" si="9"/>
        <v>1.05</v>
      </c>
    </row>
    <row r="177" s="194" customFormat="1" ht="27" customHeight="1" spans="1:5">
      <c r="A177" s="287">
        <v>20703</v>
      </c>
      <c r="B177" s="344" t="s">
        <v>227</v>
      </c>
      <c r="C177" s="345">
        <f>SUM(C178:C179)</f>
        <v>157</v>
      </c>
      <c r="D177" s="345">
        <f>SUM(D178:D179)</f>
        <v>166</v>
      </c>
      <c r="E177" s="346">
        <f t="shared" si="9"/>
        <v>1.057</v>
      </c>
    </row>
    <row r="178" s="194" customFormat="1" ht="27" customHeight="1" spans="1:5">
      <c r="A178" s="287">
        <v>2070305</v>
      </c>
      <c r="B178" s="348" t="s">
        <v>228</v>
      </c>
      <c r="C178" s="349">
        <v>73</v>
      </c>
      <c r="D178" s="271">
        <v>75</v>
      </c>
      <c r="E178" s="131">
        <f t="shared" si="9"/>
        <v>1.027</v>
      </c>
    </row>
    <row r="179" s="194" customFormat="1" ht="27" customHeight="1" spans="1:5">
      <c r="A179" s="287">
        <v>2070307</v>
      </c>
      <c r="B179" s="348" t="s">
        <v>229</v>
      </c>
      <c r="C179" s="349">
        <v>84</v>
      </c>
      <c r="D179" s="271">
        <v>91</v>
      </c>
      <c r="E179" s="131">
        <f t="shared" si="9"/>
        <v>1.083</v>
      </c>
    </row>
    <row r="180" s="194" customFormat="1" ht="27" customHeight="1" spans="1:5">
      <c r="A180" s="287">
        <v>20708</v>
      </c>
      <c r="B180" s="344" t="s">
        <v>230</v>
      </c>
      <c r="C180" s="345">
        <f>SUM(C181:C183)</f>
        <v>565</v>
      </c>
      <c r="D180" s="345">
        <f>SUM(D181:D183)</f>
        <v>496</v>
      </c>
      <c r="E180" s="346">
        <f t="shared" si="9"/>
        <v>0.878</v>
      </c>
    </row>
    <row r="181" s="194" customFormat="1" ht="27" customHeight="1" spans="1:5">
      <c r="A181" s="287">
        <v>2070807</v>
      </c>
      <c r="B181" s="348" t="s">
        <v>231</v>
      </c>
      <c r="C181" s="349">
        <v>9</v>
      </c>
      <c r="D181" s="271"/>
      <c r="E181" s="131" t="str">
        <f t="shared" si="9"/>
        <v/>
      </c>
    </row>
    <row r="182" s="194" customFormat="1" ht="27" customHeight="1" spans="1:5">
      <c r="A182" s="287">
        <v>2070808</v>
      </c>
      <c r="B182" s="348" t="s">
        <v>232</v>
      </c>
      <c r="C182" s="349">
        <v>510</v>
      </c>
      <c r="D182" s="271">
        <v>446</v>
      </c>
      <c r="E182" s="131">
        <f t="shared" si="9"/>
        <v>0.875</v>
      </c>
    </row>
    <row r="183" s="194" customFormat="1" ht="27" customHeight="1" spans="1:5">
      <c r="A183" s="287">
        <v>2070899</v>
      </c>
      <c r="B183" s="348" t="s">
        <v>233</v>
      </c>
      <c r="C183" s="349">
        <v>46</v>
      </c>
      <c r="D183" s="271">
        <v>50</v>
      </c>
      <c r="E183" s="131">
        <f t="shared" si="9"/>
        <v>1.087</v>
      </c>
    </row>
    <row r="184" s="194" customFormat="1" ht="27" customHeight="1" spans="1:5">
      <c r="A184" s="287">
        <v>20799</v>
      </c>
      <c r="B184" s="344" t="s">
        <v>234</v>
      </c>
      <c r="C184" s="345">
        <f>SUM(C185:C186)</f>
        <v>6</v>
      </c>
      <c r="D184" s="345">
        <f>SUM(D185:D186)</f>
        <v>0</v>
      </c>
      <c r="E184" s="346" t="str">
        <f t="shared" si="9"/>
        <v/>
      </c>
    </row>
    <row r="185" s="194" customFormat="1" ht="27" customHeight="1" spans="1:5">
      <c r="A185" s="287">
        <v>2079902</v>
      </c>
      <c r="B185" s="348" t="s">
        <v>235</v>
      </c>
      <c r="C185" s="345">
        <v>26</v>
      </c>
      <c r="D185" s="345"/>
      <c r="E185" s="346"/>
    </row>
    <row r="186" s="194" customFormat="1" ht="27" customHeight="1" spans="1:5">
      <c r="A186" s="287">
        <v>2079999</v>
      </c>
      <c r="B186" s="348" t="s">
        <v>236</v>
      </c>
      <c r="C186" s="349">
        <v>-20</v>
      </c>
      <c r="D186" s="271"/>
      <c r="E186" s="131" t="str">
        <f t="shared" ref="E186:E249" si="10">IF(AND(C186&lt;&gt;0,D186&lt;&gt;0),D186/C186,"")</f>
        <v/>
      </c>
    </row>
    <row r="187" s="194" customFormat="1" ht="27" customHeight="1" spans="1:5">
      <c r="A187" s="287">
        <v>208</v>
      </c>
      <c r="B187" s="344" t="s">
        <v>237</v>
      </c>
      <c r="C187" s="345">
        <f>C188+C193+C198+C205+C211+C218+C224+C229+C236+C239+C242+C245+C248+C250+C254+C258+C260+C252</f>
        <v>46885</v>
      </c>
      <c r="D187" s="345">
        <f>D188+D193+D198+D205+D211+D218+D224+D229+D236+D239+D242+D245+D248+D250+D254+D258+D260+D252</f>
        <v>43443</v>
      </c>
      <c r="E187" s="346">
        <f t="shared" si="10"/>
        <v>0.927</v>
      </c>
    </row>
    <row r="188" s="194" customFormat="1" ht="27" customHeight="1" spans="1:5">
      <c r="A188" s="287">
        <v>20801</v>
      </c>
      <c r="B188" s="344" t="s">
        <v>238</v>
      </c>
      <c r="C188" s="345">
        <f>SUM(C189:C192)</f>
        <v>1499</v>
      </c>
      <c r="D188" s="345">
        <f>SUM(D189:D192)</f>
        <v>1871</v>
      </c>
      <c r="E188" s="346">
        <f t="shared" si="10"/>
        <v>1.248</v>
      </c>
    </row>
    <row r="189" s="194" customFormat="1" ht="27" customHeight="1" spans="1:5">
      <c r="A189" s="287">
        <v>2080101</v>
      </c>
      <c r="B189" s="348" t="s">
        <v>105</v>
      </c>
      <c r="C189" s="349">
        <v>617</v>
      </c>
      <c r="D189" s="271">
        <v>686</v>
      </c>
      <c r="E189" s="131">
        <f t="shared" si="10"/>
        <v>1.112</v>
      </c>
    </row>
    <row r="190" s="194" customFormat="1" ht="27" customHeight="1" spans="1:5">
      <c r="A190" s="287">
        <v>2080102</v>
      </c>
      <c r="B190" s="348" t="s">
        <v>106</v>
      </c>
      <c r="C190" s="349">
        <v>35</v>
      </c>
      <c r="D190" s="271">
        <v>55</v>
      </c>
      <c r="E190" s="131">
        <f t="shared" si="10"/>
        <v>1.571</v>
      </c>
    </row>
    <row r="191" s="194" customFormat="1" ht="27" customHeight="1" spans="1:5">
      <c r="A191" s="287">
        <v>2080150</v>
      </c>
      <c r="B191" s="348" t="s">
        <v>111</v>
      </c>
      <c r="C191" s="349">
        <v>811</v>
      </c>
      <c r="D191" s="271">
        <v>1130</v>
      </c>
      <c r="E191" s="131">
        <f t="shared" si="10"/>
        <v>1.393</v>
      </c>
    </row>
    <row r="192" s="194" customFormat="1" ht="27" customHeight="1" spans="1:5">
      <c r="A192" s="242">
        <v>2080199</v>
      </c>
      <c r="B192" s="348" t="s">
        <v>239</v>
      </c>
      <c r="C192" s="349">
        <v>36</v>
      </c>
      <c r="D192" s="271"/>
      <c r="E192" s="131" t="str">
        <f t="shared" si="10"/>
        <v/>
      </c>
    </row>
    <row r="193" s="194" customFormat="1" ht="27" customHeight="1" spans="1:5">
      <c r="A193" s="287">
        <v>20802</v>
      </c>
      <c r="B193" s="344" t="s">
        <v>240</v>
      </c>
      <c r="C193" s="345">
        <f>SUM(C194:C197)</f>
        <v>870</v>
      </c>
      <c r="D193" s="345">
        <f>SUM(D194:D197)</f>
        <v>789</v>
      </c>
      <c r="E193" s="346">
        <f t="shared" si="10"/>
        <v>0.907</v>
      </c>
    </row>
    <row r="194" s="194" customFormat="1" ht="27" customHeight="1" spans="1:5">
      <c r="A194" s="287">
        <v>2080201</v>
      </c>
      <c r="B194" s="348" t="s">
        <v>105</v>
      </c>
      <c r="C194" s="349">
        <v>424</v>
      </c>
      <c r="D194" s="271">
        <v>436</v>
      </c>
      <c r="E194" s="131">
        <f t="shared" si="10"/>
        <v>1.028</v>
      </c>
    </row>
    <row r="195" s="194" customFormat="1" ht="27" customHeight="1" spans="1:5">
      <c r="A195" s="287">
        <v>2080202</v>
      </c>
      <c r="B195" s="348" t="s">
        <v>106</v>
      </c>
      <c r="C195" s="349">
        <v>106</v>
      </c>
      <c r="D195" s="271">
        <v>2</v>
      </c>
      <c r="E195" s="131">
        <f t="shared" si="10"/>
        <v>0.019</v>
      </c>
    </row>
    <row r="196" s="194" customFormat="1" ht="27" customHeight="1" spans="1:5">
      <c r="A196" s="287">
        <v>2080208</v>
      </c>
      <c r="B196" s="348" t="s">
        <v>241</v>
      </c>
      <c r="C196" s="349">
        <v>6</v>
      </c>
      <c r="D196" s="271"/>
      <c r="E196" s="131" t="str">
        <f t="shared" si="10"/>
        <v/>
      </c>
    </row>
    <row r="197" s="194" customFormat="1" ht="27" customHeight="1" spans="1:5">
      <c r="A197" s="287">
        <v>2080299</v>
      </c>
      <c r="B197" s="348" t="s">
        <v>242</v>
      </c>
      <c r="C197" s="349">
        <v>334</v>
      </c>
      <c r="D197" s="271">
        <v>351</v>
      </c>
      <c r="E197" s="131">
        <f t="shared" si="10"/>
        <v>1.051</v>
      </c>
    </row>
    <row r="198" s="194" customFormat="1" ht="27" customHeight="1" spans="1:5">
      <c r="A198" s="287">
        <v>20805</v>
      </c>
      <c r="B198" s="344" t="s">
        <v>243</v>
      </c>
      <c r="C198" s="345">
        <f>SUM(C199:C204)</f>
        <v>16820</v>
      </c>
      <c r="D198" s="345">
        <f>SUM(D199:D204)</f>
        <v>16994</v>
      </c>
      <c r="E198" s="346">
        <f t="shared" si="10"/>
        <v>1.01</v>
      </c>
    </row>
    <row r="199" s="194" customFormat="1" ht="27" customHeight="1" spans="1:5">
      <c r="A199" s="287">
        <v>2080501</v>
      </c>
      <c r="B199" s="348" t="s">
        <v>244</v>
      </c>
      <c r="C199" s="349">
        <v>1971</v>
      </c>
      <c r="D199" s="271">
        <v>2047</v>
      </c>
      <c r="E199" s="131">
        <f t="shared" si="10"/>
        <v>1.039</v>
      </c>
    </row>
    <row r="200" s="194" customFormat="1" ht="27" customHeight="1" spans="1:5">
      <c r="A200" s="287">
        <v>2080502</v>
      </c>
      <c r="B200" s="348" t="s">
        <v>245</v>
      </c>
      <c r="C200" s="349">
        <v>3266</v>
      </c>
      <c r="D200" s="271">
        <v>3310</v>
      </c>
      <c r="E200" s="131">
        <f t="shared" si="10"/>
        <v>1.013</v>
      </c>
    </row>
    <row r="201" s="194" customFormat="1" ht="27" customHeight="1" spans="1:5">
      <c r="A201" s="287">
        <v>2080505</v>
      </c>
      <c r="B201" s="348" t="s">
        <v>246</v>
      </c>
      <c r="C201" s="349">
        <v>10015</v>
      </c>
      <c r="D201" s="271">
        <v>10194</v>
      </c>
      <c r="E201" s="131">
        <f t="shared" si="10"/>
        <v>1.018</v>
      </c>
    </row>
    <row r="202" s="194" customFormat="1" ht="27" customHeight="1" spans="1:5">
      <c r="A202" s="287">
        <v>2080506</v>
      </c>
      <c r="B202" s="348" t="s">
        <v>247</v>
      </c>
      <c r="C202" s="349">
        <v>1567</v>
      </c>
      <c r="D202" s="271">
        <v>1343</v>
      </c>
      <c r="E202" s="131">
        <f t="shared" si="10"/>
        <v>0.857</v>
      </c>
    </row>
    <row r="203" s="194" customFormat="1" ht="27" customHeight="1" spans="1:5">
      <c r="A203" s="287">
        <v>2080599</v>
      </c>
      <c r="B203" s="348" t="s">
        <v>248</v>
      </c>
      <c r="C203" s="349">
        <v>1</v>
      </c>
      <c r="D203" s="271"/>
      <c r="E203" s="131" t="str">
        <f t="shared" si="10"/>
        <v/>
      </c>
    </row>
    <row r="204" s="194" customFormat="1" ht="27" customHeight="1" spans="1:5">
      <c r="A204" s="287">
        <v>2080507</v>
      </c>
      <c r="B204" s="348" t="s">
        <v>249</v>
      </c>
      <c r="C204" s="349"/>
      <c r="D204" s="271">
        <v>100</v>
      </c>
      <c r="E204" s="131" t="str">
        <f t="shared" si="10"/>
        <v/>
      </c>
    </row>
    <row r="205" s="194" customFormat="1" ht="27" customHeight="1" spans="1:5">
      <c r="A205" s="287">
        <v>20807</v>
      </c>
      <c r="B205" s="344" t="s">
        <v>250</v>
      </c>
      <c r="C205" s="345">
        <f>SUM(C206:C210)</f>
        <v>2056</v>
      </c>
      <c r="D205" s="345">
        <f>SUM(D206:D210)</f>
        <v>1831</v>
      </c>
      <c r="E205" s="346">
        <f t="shared" si="10"/>
        <v>0.891</v>
      </c>
    </row>
    <row r="206" s="194" customFormat="1" ht="27" customHeight="1" spans="1:5">
      <c r="A206" s="287">
        <v>2080702</v>
      </c>
      <c r="B206" s="348" t="s">
        <v>251</v>
      </c>
      <c r="C206" s="349">
        <v>100</v>
      </c>
      <c r="D206" s="271">
        <v>300</v>
      </c>
      <c r="E206" s="131">
        <f t="shared" si="10"/>
        <v>3</v>
      </c>
    </row>
    <row r="207" s="194" customFormat="1" ht="27" customHeight="1" spans="1:5">
      <c r="A207" s="287">
        <v>2080704</v>
      </c>
      <c r="B207" s="348" t="s">
        <v>252</v>
      </c>
      <c r="C207" s="349">
        <v>285</v>
      </c>
      <c r="D207" s="271">
        <v>252</v>
      </c>
      <c r="E207" s="131">
        <f t="shared" si="10"/>
        <v>0.884</v>
      </c>
    </row>
    <row r="208" s="194" customFormat="1" ht="27" customHeight="1" spans="1:5">
      <c r="A208" s="287">
        <v>2080705</v>
      </c>
      <c r="B208" s="348" t="s">
        <v>253</v>
      </c>
      <c r="C208" s="349">
        <v>1052</v>
      </c>
      <c r="D208" s="271">
        <v>600</v>
      </c>
      <c r="E208" s="131">
        <f t="shared" si="10"/>
        <v>0.57</v>
      </c>
    </row>
    <row r="209" s="194" customFormat="1" ht="27" customHeight="1" spans="1:5">
      <c r="A209" s="287">
        <v>2080711</v>
      </c>
      <c r="B209" s="348" t="s">
        <v>254</v>
      </c>
      <c r="C209" s="349">
        <v>105</v>
      </c>
      <c r="D209" s="271">
        <v>108</v>
      </c>
      <c r="E209" s="131">
        <f t="shared" si="10"/>
        <v>1.029</v>
      </c>
    </row>
    <row r="210" s="194" customFormat="1" ht="27" customHeight="1" spans="1:5">
      <c r="A210" s="287">
        <v>2080799</v>
      </c>
      <c r="B210" s="348" t="s">
        <v>255</v>
      </c>
      <c r="C210" s="349">
        <v>514</v>
      </c>
      <c r="D210" s="271">
        <v>571</v>
      </c>
      <c r="E210" s="131">
        <f t="shared" si="10"/>
        <v>1.111</v>
      </c>
    </row>
    <row r="211" s="194" customFormat="1" ht="27" customHeight="1" spans="1:5">
      <c r="A211" s="287">
        <v>20808</v>
      </c>
      <c r="B211" s="344" t="s">
        <v>256</v>
      </c>
      <c r="C211" s="345">
        <f>SUM(C212:C217)</f>
        <v>3882</v>
      </c>
      <c r="D211" s="345">
        <f>SUM(D212:D217)</f>
        <v>4256</v>
      </c>
      <c r="E211" s="346">
        <f t="shared" si="10"/>
        <v>1.096</v>
      </c>
    </row>
    <row r="212" s="194" customFormat="1" ht="27" customHeight="1" spans="1:5">
      <c r="A212" s="287">
        <v>2080801</v>
      </c>
      <c r="B212" s="348" t="s">
        <v>257</v>
      </c>
      <c r="C212" s="349">
        <v>1421</v>
      </c>
      <c r="D212" s="271">
        <v>1385</v>
      </c>
      <c r="E212" s="131">
        <f t="shared" si="10"/>
        <v>0.975</v>
      </c>
    </row>
    <row r="213" s="194" customFormat="1" ht="27" customHeight="1" spans="1:5">
      <c r="A213" s="287">
        <v>2080802</v>
      </c>
      <c r="B213" s="348" t="s">
        <v>258</v>
      </c>
      <c r="C213" s="349">
        <v>57</v>
      </c>
      <c r="D213" s="271">
        <v>20</v>
      </c>
      <c r="E213" s="131">
        <f t="shared" si="10"/>
        <v>0.351</v>
      </c>
    </row>
    <row r="214" s="194" customFormat="1" ht="27" customHeight="1" spans="1:5">
      <c r="A214" s="287">
        <v>2080803</v>
      </c>
      <c r="B214" s="348" t="s">
        <v>259</v>
      </c>
      <c r="C214" s="349">
        <v>20</v>
      </c>
      <c r="D214" s="271">
        <v>24</v>
      </c>
      <c r="E214" s="131">
        <f t="shared" si="10"/>
        <v>1.2</v>
      </c>
    </row>
    <row r="215" s="194" customFormat="1" ht="27" customHeight="1" spans="1:5">
      <c r="A215" s="287">
        <v>2080805</v>
      </c>
      <c r="B215" s="348" t="s">
        <v>260</v>
      </c>
      <c r="C215" s="349">
        <v>193</v>
      </c>
      <c r="D215" s="271">
        <v>303</v>
      </c>
      <c r="E215" s="131">
        <f t="shared" si="10"/>
        <v>1.57</v>
      </c>
    </row>
    <row r="216" s="194" customFormat="1" ht="27" customHeight="1" spans="1:5">
      <c r="A216" s="287">
        <v>2080808</v>
      </c>
      <c r="B216" s="348" t="s">
        <v>261</v>
      </c>
      <c r="C216" s="349">
        <v>6</v>
      </c>
      <c r="D216" s="271"/>
      <c r="E216" s="131" t="str">
        <f t="shared" si="10"/>
        <v/>
      </c>
    </row>
    <row r="217" s="194" customFormat="1" ht="27" customHeight="1" spans="1:5">
      <c r="A217" s="242">
        <v>2080899</v>
      </c>
      <c r="B217" s="348" t="s">
        <v>262</v>
      </c>
      <c r="C217" s="349">
        <v>2185</v>
      </c>
      <c r="D217" s="271">
        <v>2524</v>
      </c>
      <c r="E217" s="131">
        <f t="shared" si="10"/>
        <v>1.155</v>
      </c>
    </row>
    <row r="218" s="194" customFormat="1" ht="27" customHeight="1" spans="1:5">
      <c r="A218" s="242">
        <v>20809</v>
      </c>
      <c r="B218" s="344" t="s">
        <v>263</v>
      </c>
      <c r="C218" s="345">
        <f>SUM(C219:C223)</f>
        <v>224</v>
      </c>
      <c r="D218" s="345">
        <f>SUM(D219:D223)</f>
        <v>309</v>
      </c>
      <c r="E218" s="346">
        <f t="shared" si="10"/>
        <v>1.379</v>
      </c>
    </row>
    <row r="219" s="194" customFormat="1" ht="27" customHeight="1" spans="1:5">
      <c r="A219" s="242">
        <v>2080901</v>
      </c>
      <c r="B219" s="348" t="s">
        <v>264</v>
      </c>
      <c r="C219" s="359">
        <v>124</v>
      </c>
      <c r="D219" s="271">
        <v>63</v>
      </c>
      <c r="E219" s="131">
        <f t="shared" si="10"/>
        <v>0.508</v>
      </c>
    </row>
    <row r="220" s="194" customFormat="1" ht="27" customHeight="1" spans="1:5">
      <c r="A220" s="242">
        <v>2080902</v>
      </c>
      <c r="B220" s="348" t="s">
        <v>265</v>
      </c>
      <c r="C220" s="349">
        <v>50</v>
      </c>
      <c r="D220" s="271">
        <v>108</v>
      </c>
      <c r="E220" s="131">
        <f t="shared" si="10"/>
        <v>2.16</v>
      </c>
    </row>
    <row r="221" s="194" customFormat="1" ht="27" customHeight="1" spans="1:5">
      <c r="A221" s="242">
        <v>2080903</v>
      </c>
      <c r="B221" s="348" t="s">
        <v>266</v>
      </c>
      <c r="C221" s="355">
        <v>14</v>
      </c>
      <c r="D221" s="271">
        <v>83</v>
      </c>
      <c r="E221" s="131">
        <f t="shared" si="10"/>
        <v>5.929</v>
      </c>
    </row>
    <row r="222" s="194" customFormat="1" ht="27" customHeight="1" spans="1:5">
      <c r="A222" s="242">
        <v>2080904</v>
      </c>
      <c r="B222" s="348" t="s">
        <v>267</v>
      </c>
      <c r="C222" s="355">
        <v>8</v>
      </c>
      <c r="D222" s="271">
        <v>16</v>
      </c>
      <c r="E222" s="131">
        <f t="shared" si="10"/>
        <v>2</v>
      </c>
    </row>
    <row r="223" s="194" customFormat="1" ht="27" customHeight="1" spans="1:5">
      <c r="A223" s="242">
        <v>2080905</v>
      </c>
      <c r="B223" s="348" t="s">
        <v>268</v>
      </c>
      <c r="C223" s="349">
        <v>28</v>
      </c>
      <c r="D223" s="271">
        <v>39</v>
      </c>
      <c r="E223" s="131">
        <f t="shared" si="10"/>
        <v>1.393</v>
      </c>
    </row>
    <row r="224" s="194" customFormat="1" ht="27" customHeight="1" spans="1:5">
      <c r="A224" s="287">
        <v>20810</v>
      </c>
      <c r="B224" s="344" t="s">
        <v>269</v>
      </c>
      <c r="C224" s="345">
        <f>SUM(C225:C228)</f>
        <v>2415</v>
      </c>
      <c r="D224" s="345">
        <f>SUM(D225:D228)</f>
        <v>2242</v>
      </c>
      <c r="E224" s="346">
        <f t="shared" si="10"/>
        <v>0.928</v>
      </c>
    </row>
    <row r="225" s="194" customFormat="1" ht="27" customHeight="1" spans="1:5">
      <c r="A225" s="287">
        <v>2081001</v>
      </c>
      <c r="B225" s="348" t="s">
        <v>270</v>
      </c>
      <c r="C225" s="349">
        <v>160</v>
      </c>
      <c r="D225" s="271">
        <v>164</v>
      </c>
      <c r="E225" s="131">
        <f t="shared" si="10"/>
        <v>1.025</v>
      </c>
    </row>
    <row r="226" s="194" customFormat="1" ht="27" customHeight="1" spans="1:5">
      <c r="A226" s="287">
        <v>2081002</v>
      </c>
      <c r="B226" s="348" t="s">
        <v>271</v>
      </c>
      <c r="C226" s="349">
        <v>462</v>
      </c>
      <c r="D226" s="271">
        <v>358</v>
      </c>
      <c r="E226" s="131">
        <f t="shared" si="10"/>
        <v>0.775</v>
      </c>
    </row>
    <row r="227" s="194" customFormat="1" ht="27" customHeight="1" spans="1:5">
      <c r="A227" s="287">
        <v>2081004</v>
      </c>
      <c r="B227" s="348" t="s">
        <v>272</v>
      </c>
      <c r="C227" s="349">
        <v>1458</v>
      </c>
      <c r="D227" s="271">
        <v>1500</v>
      </c>
      <c r="E227" s="131">
        <f t="shared" si="10"/>
        <v>1.029</v>
      </c>
    </row>
    <row r="228" s="194" customFormat="1" ht="27" customHeight="1" spans="1:5">
      <c r="A228" s="287">
        <v>2081006</v>
      </c>
      <c r="B228" s="348" t="s">
        <v>273</v>
      </c>
      <c r="C228" s="349">
        <v>335</v>
      </c>
      <c r="D228" s="271">
        <v>220</v>
      </c>
      <c r="E228" s="131">
        <f t="shared" si="10"/>
        <v>0.657</v>
      </c>
    </row>
    <row r="229" s="194" customFormat="1" ht="27" customHeight="1" spans="1:5">
      <c r="A229" s="287">
        <v>20811</v>
      </c>
      <c r="B229" s="344" t="s">
        <v>274</v>
      </c>
      <c r="C229" s="345">
        <f>SUM(C230:C235)</f>
        <v>1032</v>
      </c>
      <c r="D229" s="345">
        <f>SUM(D230:D235)</f>
        <v>1206</v>
      </c>
      <c r="E229" s="346">
        <f t="shared" si="10"/>
        <v>1.169</v>
      </c>
    </row>
    <row r="230" s="194" customFormat="1" ht="27" customHeight="1" spans="1:5">
      <c r="A230" s="287">
        <v>2081101</v>
      </c>
      <c r="B230" s="348" t="s">
        <v>105</v>
      </c>
      <c r="C230" s="349">
        <v>153</v>
      </c>
      <c r="D230" s="271">
        <v>146</v>
      </c>
      <c r="E230" s="131">
        <f t="shared" si="10"/>
        <v>0.954</v>
      </c>
    </row>
    <row r="231" s="194" customFormat="1" ht="27" customHeight="1" spans="1:5">
      <c r="A231" s="287">
        <v>2081102</v>
      </c>
      <c r="B231" s="348" t="s">
        <v>106</v>
      </c>
      <c r="C231" s="349">
        <v>1</v>
      </c>
      <c r="D231" s="271"/>
      <c r="E231" s="131" t="str">
        <f t="shared" si="10"/>
        <v/>
      </c>
    </row>
    <row r="232" s="194" customFormat="1" ht="27" customHeight="1" spans="1:5">
      <c r="A232" s="287">
        <v>2081104</v>
      </c>
      <c r="B232" s="348" t="s">
        <v>275</v>
      </c>
      <c r="C232" s="349">
        <v>30</v>
      </c>
      <c r="D232" s="271">
        <v>34</v>
      </c>
      <c r="E232" s="131">
        <f t="shared" si="10"/>
        <v>1.133</v>
      </c>
    </row>
    <row r="233" s="194" customFormat="1" ht="27" customHeight="1" spans="1:5">
      <c r="A233" s="287">
        <v>2081105</v>
      </c>
      <c r="B233" s="348" t="s">
        <v>276</v>
      </c>
      <c r="C233" s="349">
        <v>125</v>
      </c>
      <c r="D233" s="271">
        <v>256</v>
      </c>
      <c r="E233" s="131">
        <f t="shared" si="10"/>
        <v>2.048</v>
      </c>
    </row>
    <row r="234" s="194" customFormat="1" ht="27" customHeight="1" spans="1:5">
      <c r="A234" s="287">
        <v>2081107</v>
      </c>
      <c r="B234" s="348" t="s">
        <v>277</v>
      </c>
      <c r="C234" s="349">
        <v>707</v>
      </c>
      <c r="D234" s="271">
        <v>749</v>
      </c>
      <c r="E234" s="131">
        <f t="shared" si="10"/>
        <v>1.059</v>
      </c>
    </row>
    <row r="235" s="194" customFormat="1" ht="27" customHeight="1" spans="1:5">
      <c r="A235" s="287">
        <v>2081199</v>
      </c>
      <c r="B235" s="348" t="s">
        <v>278</v>
      </c>
      <c r="C235" s="349">
        <v>16</v>
      </c>
      <c r="D235" s="271">
        <v>21</v>
      </c>
      <c r="E235" s="131">
        <f t="shared" si="10"/>
        <v>1.313</v>
      </c>
    </row>
    <row r="236" s="194" customFormat="1" ht="27" customHeight="1" spans="1:5">
      <c r="A236" s="242">
        <v>20816</v>
      </c>
      <c r="B236" s="344" t="s">
        <v>279</v>
      </c>
      <c r="C236" s="345">
        <f>SUM(C237:C238)</f>
        <v>103</v>
      </c>
      <c r="D236" s="345">
        <f>SUM(D237:D238)</f>
        <v>96</v>
      </c>
      <c r="E236" s="346">
        <f t="shared" si="10"/>
        <v>0.932</v>
      </c>
    </row>
    <row r="237" s="194" customFormat="1" ht="27" customHeight="1" spans="1:5">
      <c r="A237" s="242">
        <v>2081601</v>
      </c>
      <c r="B237" s="348" t="s">
        <v>105</v>
      </c>
      <c r="C237" s="349">
        <v>99</v>
      </c>
      <c r="D237" s="271">
        <v>96</v>
      </c>
      <c r="E237" s="131">
        <f t="shared" si="10"/>
        <v>0.97</v>
      </c>
    </row>
    <row r="238" s="194" customFormat="1" ht="27" customHeight="1" spans="1:5">
      <c r="A238" s="242">
        <v>2081602</v>
      </c>
      <c r="B238" s="348" t="s">
        <v>106</v>
      </c>
      <c r="C238" s="349">
        <v>4</v>
      </c>
      <c r="D238" s="271"/>
      <c r="E238" s="131" t="str">
        <f t="shared" si="10"/>
        <v/>
      </c>
    </row>
    <row r="239" s="194" customFormat="1" ht="27" customHeight="1" spans="1:5">
      <c r="A239" s="242">
        <v>20819</v>
      </c>
      <c r="B239" s="344" t="s">
        <v>280</v>
      </c>
      <c r="C239" s="345">
        <f>SUM(C240:C241)</f>
        <v>8931</v>
      </c>
      <c r="D239" s="345">
        <f>SUM(D240:D241)</f>
        <v>10384</v>
      </c>
      <c r="E239" s="346">
        <f t="shared" si="10"/>
        <v>1.163</v>
      </c>
    </row>
    <row r="240" s="194" customFormat="1" ht="27" customHeight="1" spans="1:5">
      <c r="A240" s="242">
        <v>2081901</v>
      </c>
      <c r="B240" s="348" t="s">
        <v>281</v>
      </c>
      <c r="C240" s="349">
        <v>4236</v>
      </c>
      <c r="D240" s="271">
        <v>4502</v>
      </c>
      <c r="E240" s="131">
        <f t="shared" si="10"/>
        <v>1.063</v>
      </c>
    </row>
    <row r="241" s="194" customFormat="1" ht="27" customHeight="1" spans="1:5">
      <c r="A241" s="242">
        <v>2081902</v>
      </c>
      <c r="B241" s="348" t="s">
        <v>282</v>
      </c>
      <c r="C241" s="349">
        <v>4695</v>
      </c>
      <c r="D241" s="271">
        <v>5882</v>
      </c>
      <c r="E241" s="131">
        <f t="shared" si="10"/>
        <v>1.253</v>
      </c>
    </row>
    <row r="242" s="194" customFormat="1" ht="27" customHeight="1" spans="1:5">
      <c r="A242" s="242">
        <v>20820</v>
      </c>
      <c r="B242" s="344" t="s">
        <v>283</v>
      </c>
      <c r="C242" s="345">
        <f>SUM(C243:C244)</f>
        <v>765</v>
      </c>
      <c r="D242" s="345">
        <f>SUM(D243:D244)</f>
        <v>1066</v>
      </c>
      <c r="E242" s="346">
        <f t="shared" si="10"/>
        <v>1.393</v>
      </c>
    </row>
    <row r="243" s="194" customFormat="1" ht="27" customHeight="1" spans="1:5">
      <c r="A243" s="242">
        <v>2082001</v>
      </c>
      <c r="B243" s="348" t="s">
        <v>284</v>
      </c>
      <c r="C243" s="349">
        <v>765</v>
      </c>
      <c r="D243" s="271">
        <v>1056</v>
      </c>
      <c r="E243" s="131">
        <f t="shared" si="10"/>
        <v>1.38</v>
      </c>
    </row>
    <row r="244" s="194" customFormat="1" ht="27" customHeight="1" spans="1:5">
      <c r="A244" s="242">
        <v>2082002</v>
      </c>
      <c r="B244" s="348" t="s">
        <v>285</v>
      </c>
      <c r="C244" s="349"/>
      <c r="D244" s="271">
        <v>10</v>
      </c>
      <c r="E244" s="131" t="str">
        <f t="shared" si="10"/>
        <v/>
      </c>
    </row>
    <row r="245" s="194" customFormat="1" ht="27" customHeight="1" spans="1:5">
      <c r="A245" s="242">
        <v>20821</v>
      </c>
      <c r="B245" s="344" t="s">
        <v>286</v>
      </c>
      <c r="C245" s="345">
        <f>SUM(C246:C247)</f>
        <v>1330</v>
      </c>
      <c r="D245" s="345">
        <f>SUM(D246:D247)</f>
        <v>1595</v>
      </c>
      <c r="E245" s="346">
        <f t="shared" si="10"/>
        <v>1.199</v>
      </c>
    </row>
    <row r="246" s="194" customFormat="1" ht="27" customHeight="1" spans="1:5">
      <c r="A246" s="242">
        <v>2082101</v>
      </c>
      <c r="B246" s="348" t="s">
        <v>287</v>
      </c>
      <c r="C246" s="349">
        <v>30</v>
      </c>
      <c r="D246" s="271">
        <v>363</v>
      </c>
      <c r="E246" s="131">
        <f t="shared" si="10"/>
        <v>12.1</v>
      </c>
    </row>
    <row r="247" s="194" customFormat="1" ht="27" customHeight="1" spans="1:5">
      <c r="A247" s="242">
        <v>2082102</v>
      </c>
      <c r="B247" s="348" t="s">
        <v>288</v>
      </c>
      <c r="C247" s="349">
        <v>1300</v>
      </c>
      <c r="D247" s="271">
        <v>1232</v>
      </c>
      <c r="E247" s="131">
        <f t="shared" si="10"/>
        <v>0.948</v>
      </c>
    </row>
    <row r="248" s="194" customFormat="1" ht="27" customHeight="1" spans="1:5">
      <c r="A248" s="242">
        <v>20825</v>
      </c>
      <c r="B248" s="344" t="s">
        <v>289</v>
      </c>
      <c r="C248" s="345">
        <f t="shared" ref="C248:C252" si="11">SUM(C249:C249)</f>
        <v>353</v>
      </c>
      <c r="D248" s="345">
        <f t="shared" ref="D248:D252" si="12">SUM(D249:D249)</f>
        <v>382</v>
      </c>
      <c r="E248" s="346">
        <f t="shared" si="10"/>
        <v>1.082</v>
      </c>
    </row>
    <row r="249" s="194" customFormat="1" ht="27" customHeight="1" spans="1:5">
      <c r="A249" s="242">
        <v>2082502</v>
      </c>
      <c r="B249" s="348" t="s">
        <v>290</v>
      </c>
      <c r="C249" s="349">
        <v>353</v>
      </c>
      <c r="D249" s="271">
        <v>382</v>
      </c>
      <c r="E249" s="131">
        <f t="shared" si="10"/>
        <v>1.082</v>
      </c>
    </row>
    <row r="250" s="194" customFormat="1" ht="27" customHeight="1" spans="1:5">
      <c r="A250" s="242">
        <v>20826</v>
      </c>
      <c r="B250" s="344" t="s">
        <v>291</v>
      </c>
      <c r="C250" s="345">
        <f t="shared" si="11"/>
        <v>6391</v>
      </c>
      <c r="D250" s="345">
        <f t="shared" si="12"/>
        <v>248</v>
      </c>
      <c r="E250" s="346">
        <f t="shared" ref="E250:E304" si="13">IF(AND(C250&lt;&gt;0,D250&lt;&gt;0),D250/C250,"")</f>
        <v>0.039</v>
      </c>
    </row>
    <row r="251" s="194" customFormat="1" ht="27" customHeight="1" spans="1:5">
      <c r="A251" s="287">
        <v>2082602</v>
      </c>
      <c r="B251" s="348" t="s">
        <v>292</v>
      </c>
      <c r="C251" s="349">
        <v>6391</v>
      </c>
      <c r="D251" s="271">
        <v>248</v>
      </c>
      <c r="E251" s="131">
        <f t="shared" si="13"/>
        <v>0.039</v>
      </c>
    </row>
    <row r="252" s="194" customFormat="1" ht="27" customHeight="1" spans="1:5">
      <c r="A252" s="287">
        <v>20827</v>
      </c>
      <c r="B252" s="344" t="s">
        <v>293</v>
      </c>
      <c r="C252" s="345">
        <f t="shared" si="11"/>
        <v>0</v>
      </c>
      <c r="D252" s="345">
        <f t="shared" si="12"/>
        <v>0</v>
      </c>
      <c r="E252" s="346" t="str">
        <f t="shared" si="13"/>
        <v/>
      </c>
    </row>
    <row r="253" s="194" customFormat="1" ht="27" customHeight="1" spans="1:5">
      <c r="A253" s="287">
        <v>2082701</v>
      </c>
      <c r="B253" s="348" t="s">
        <v>294</v>
      </c>
      <c r="C253" s="349"/>
      <c r="D253" s="271"/>
      <c r="E253" s="131" t="str">
        <f t="shared" si="13"/>
        <v/>
      </c>
    </row>
    <row r="254" s="194" customFormat="1" ht="27" customHeight="1" spans="1:5">
      <c r="A254" s="287">
        <v>20828</v>
      </c>
      <c r="B254" s="344" t="s">
        <v>295</v>
      </c>
      <c r="C254" s="345">
        <f>SUM(C255:C257)</f>
        <v>188</v>
      </c>
      <c r="D254" s="345">
        <f>SUM(D255:D257)</f>
        <v>174</v>
      </c>
      <c r="E254" s="346">
        <f t="shared" si="13"/>
        <v>0.926</v>
      </c>
    </row>
    <row r="255" s="194" customFormat="1" ht="27" customHeight="1" spans="1:5">
      <c r="A255" s="287">
        <v>2082801</v>
      </c>
      <c r="B255" s="348" t="s">
        <v>105</v>
      </c>
      <c r="C255" s="349">
        <v>145</v>
      </c>
      <c r="D255" s="271">
        <v>147</v>
      </c>
      <c r="E255" s="131">
        <f t="shared" si="13"/>
        <v>1.014</v>
      </c>
    </row>
    <row r="256" s="194" customFormat="1" ht="27" customHeight="1" spans="1:5">
      <c r="A256" s="287">
        <v>2082802</v>
      </c>
      <c r="B256" s="348" t="s">
        <v>106</v>
      </c>
      <c r="C256" s="349">
        <v>2</v>
      </c>
      <c r="D256" s="271"/>
      <c r="E256" s="131" t="str">
        <f t="shared" si="13"/>
        <v/>
      </c>
    </row>
    <row r="257" s="194" customFormat="1" ht="27" customHeight="1" spans="1:5">
      <c r="A257" s="287">
        <v>2082804</v>
      </c>
      <c r="B257" s="348" t="s">
        <v>296</v>
      </c>
      <c r="C257" s="349">
        <v>41</v>
      </c>
      <c r="D257" s="271">
        <v>27</v>
      </c>
      <c r="E257" s="131">
        <f t="shared" si="13"/>
        <v>0.659</v>
      </c>
    </row>
    <row r="258" s="194" customFormat="1" ht="27" customHeight="1" spans="1:5">
      <c r="A258" s="287">
        <v>20830</v>
      </c>
      <c r="B258" s="344" t="s">
        <v>297</v>
      </c>
      <c r="C258" s="345">
        <f>SUM(C259:C259)</f>
        <v>38</v>
      </c>
      <c r="D258" s="345">
        <f>SUM(D259:D259)</f>
        <v>0</v>
      </c>
      <c r="E258" s="346" t="str">
        <f t="shared" si="13"/>
        <v/>
      </c>
    </row>
    <row r="259" s="194" customFormat="1" ht="27" customHeight="1" spans="1:5">
      <c r="A259" s="287">
        <v>2083001</v>
      </c>
      <c r="B259" s="348" t="s">
        <v>298</v>
      </c>
      <c r="C259" s="349">
        <v>38</v>
      </c>
      <c r="D259" s="271"/>
      <c r="E259" s="131" t="str">
        <f t="shared" si="13"/>
        <v/>
      </c>
    </row>
    <row r="260" s="194" customFormat="1" ht="27" customHeight="1" spans="1:5">
      <c r="A260" s="287">
        <v>20899</v>
      </c>
      <c r="B260" s="344" t="s">
        <v>299</v>
      </c>
      <c r="C260" s="345">
        <f>C261</f>
        <v>-12</v>
      </c>
      <c r="D260" s="345">
        <f>D261</f>
        <v>0</v>
      </c>
      <c r="E260" s="346" t="str">
        <f t="shared" si="13"/>
        <v/>
      </c>
    </row>
    <row r="261" s="194" customFormat="1" ht="27" customHeight="1" spans="1:5">
      <c r="A261" s="287">
        <v>2089999</v>
      </c>
      <c r="B261" s="348" t="s">
        <v>300</v>
      </c>
      <c r="C261" s="349">
        <v>-12</v>
      </c>
      <c r="D261" s="271"/>
      <c r="E261" s="131" t="str">
        <f t="shared" si="13"/>
        <v/>
      </c>
    </row>
    <row r="262" s="194" customFormat="1" ht="27" customHeight="1" spans="1:5">
      <c r="A262" s="287">
        <v>210</v>
      </c>
      <c r="B262" s="344" t="s">
        <v>301</v>
      </c>
      <c r="C262" s="345">
        <f>C263+C266+C269+C272+C280+C282+C285+C290+C294+C297+C299+C303+C307</f>
        <v>22662</v>
      </c>
      <c r="D262" s="345">
        <f>D263+D266+D269+D272+D280+D282+D285+D290+D294+D297+D299+D303+D307+D305</f>
        <v>20382</v>
      </c>
      <c r="E262" s="346">
        <f t="shared" si="13"/>
        <v>0.899</v>
      </c>
    </row>
    <row r="263" s="194" customFormat="1" ht="27" customHeight="1" spans="1:5">
      <c r="A263" s="287">
        <v>21001</v>
      </c>
      <c r="B263" s="344" t="s">
        <v>302</v>
      </c>
      <c r="C263" s="345">
        <f>SUM(C264:C265)</f>
        <v>292</v>
      </c>
      <c r="D263" s="345">
        <f>SUM(D264:D265)</f>
        <v>325</v>
      </c>
      <c r="E263" s="346">
        <f t="shared" si="13"/>
        <v>1.113</v>
      </c>
    </row>
    <row r="264" s="194" customFormat="1" ht="27" customHeight="1" spans="1:5">
      <c r="A264" s="287">
        <v>2100101</v>
      </c>
      <c r="B264" s="348" t="s">
        <v>105</v>
      </c>
      <c r="C264" s="349">
        <v>288</v>
      </c>
      <c r="D264" s="271">
        <v>283</v>
      </c>
      <c r="E264" s="131">
        <f t="shared" si="13"/>
        <v>0.983</v>
      </c>
    </row>
    <row r="265" s="194" customFormat="1" ht="27" customHeight="1" spans="1:5">
      <c r="A265" s="287">
        <v>2100102</v>
      </c>
      <c r="B265" s="348" t="s">
        <v>106</v>
      </c>
      <c r="C265" s="349">
        <v>4</v>
      </c>
      <c r="D265" s="271">
        <v>42</v>
      </c>
      <c r="E265" s="131">
        <f t="shared" si="13"/>
        <v>10.5</v>
      </c>
    </row>
    <row r="266" s="194" customFormat="1" ht="27" customHeight="1" spans="1:5">
      <c r="A266" s="287">
        <v>21002</v>
      </c>
      <c r="B266" s="344" t="s">
        <v>303</v>
      </c>
      <c r="C266" s="345">
        <f>SUM(C267:C268)</f>
        <v>1895</v>
      </c>
      <c r="D266" s="345">
        <f>SUM(D267:D268)</f>
        <v>1866</v>
      </c>
      <c r="E266" s="346">
        <f t="shared" si="13"/>
        <v>0.985</v>
      </c>
    </row>
    <row r="267" s="194" customFormat="1" ht="27" customHeight="1" spans="1:5">
      <c r="A267" s="287">
        <v>2100201</v>
      </c>
      <c r="B267" s="348" t="s">
        <v>304</v>
      </c>
      <c r="C267" s="349">
        <v>1775</v>
      </c>
      <c r="D267" s="271">
        <v>1745</v>
      </c>
      <c r="E267" s="131">
        <f t="shared" si="13"/>
        <v>0.983</v>
      </c>
    </row>
    <row r="268" s="194" customFormat="1" ht="27" customHeight="1" spans="1:5">
      <c r="A268" s="287">
        <v>2100299</v>
      </c>
      <c r="B268" s="348" t="s">
        <v>305</v>
      </c>
      <c r="C268" s="349">
        <v>120</v>
      </c>
      <c r="D268" s="271">
        <v>121</v>
      </c>
      <c r="E268" s="131">
        <f t="shared" si="13"/>
        <v>1.008</v>
      </c>
    </row>
    <row r="269" s="194" customFormat="1" ht="27" customHeight="1" spans="1:5">
      <c r="A269" s="287">
        <v>21003</v>
      </c>
      <c r="B269" s="344" t="s">
        <v>306</v>
      </c>
      <c r="C269" s="345">
        <f>SUM(C270:C271)</f>
        <v>3757</v>
      </c>
      <c r="D269" s="345">
        <f>SUM(D270:D271)</f>
        <v>3675</v>
      </c>
      <c r="E269" s="346">
        <f t="shared" si="13"/>
        <v>0.978</v>
      </c>
    </row>
    <row r="270" s="194" customFormat="1" ht="27" customHeight="1" spans="1:5">
      <c r="A270" s="287">
        <v>2100302</v>
      </c>
      <c r="B270" s="348" t="s">
        <v>307</v>
      </c>
      <c r="C270" s="349">
        <v>3259</v>
      </c>
      <c r="D270" s="271">
        <v>3210</v>
      </c>
      <c r="E270" s="131">
        <f t="shared" si="13"/>
        <v>0.985</v>
      </c>
    </row>
    <row r="271" s="194" customFormat="1" ht="27" customHeight="1" spans="1:5">
      <c r="A271" s="287">
        <v>2100399</v>
      </c>
      <c r="B271" s="348" t="s">
        <v>308</v>
      </c>
      <c r="C271" s="349">
        <v>498</v>
      </c>
      <c r="D271" s="271">
        <v>465</v>
      </c>
      <c r="E271" s="131">
        <f t="shared" si="13"/>
        <v>0.934</v>
      </c>
    </row>
    <row r="272" s="194" customFormat="1" ht="27" customHeight="1" spans="1:5">
      <c r="A272" s="287">
        <v>21004</v>
      </c>
      <c r="B272" s="344" t="s">
        <v>309</v>
      </c>
      <c r="C272" s="345">
        <f>SUM(C273:C279)</f>
        <v>5286</v>
      </c>
      <c r="D272" s="345">
        <f>SUM(D273:D279)</f>
        <v>5343</v>
      </c>
      <c r="E272" s="346">
        <f t="shared" si="13"/>
        <v>1.011</v>
      </c>
    </row>
    <row r="273" s="194" customFormat="1" ht="27" customHeight="1" spans="1:5">
      <c r="A273" s="287">
        <v>2100401</v>
      </c>
      <c r="B273" s="348" t="s">
        <v>310</v>
      </c>
      <c r="C273" s="349">
        <v>774</v>
      </c>
      <c r="D273" s="271">
        <v>723</v>
      </c>
      <c r="E273" s="131">
        <f t="shared" si="13"/>
        <v>0.934</v>
      </c>
    </row>
    <row r="274" s="194" customFormat="1" ht="27" customHeight="1" spans="1:5">
      <c r="A274" s="287">
        <v>2100402</v>
      </c>
      <c r="B274" s="348" t="s">
        <v>311</v>
      </c>
      <c r="C274" s="349">
        <v>118</v>
      </c>
      <c r="D274" s="271">
        <v>110</v>
      </c>
      <c r="E274" s="131">
        <f t="shared" si="13"/>
        <v>0.932</v>
      </c>
    </row>
    <row r="275" s="194" customFormat="1" ht="27" customHeight="1" spans="1:5">
      <c r="A275" s="287">
        <v>2100403</v>
      </c>
      <c r="B275" s="348" t="s">
        <v>312</v>
      </c>
      <c r="C275" s="349">
        <v>594</v>
      </c>
      <c r="D275" s="271">
        <v>602</v>
      </c>
      <c r="E275" s="131">
        <f t="shared" si="13"/>
        <v>1.013</v>
      </c>
    </row>
    <row r="276" s="194" customFormat="1" ht="27" customHeight="1" spans="1:5">
      <c r="A276" s="287">
        <v>2100408</v>
      </c>
      <c r="B276" s="348" t="s">
        <v>313</v>
      </c>
      <c r="C276" s="349">
        <v>2125</v>
      </c>
      <c r="D276" s="271">
        <v>2247</v>
      </c>
      <c r="E276" s="131">
        <f t="shared" si="13"/>
        <v>1.057</v>
      </c>
    </row>
    <row r="277" s="194" customFormat="1" ht="27" customHeight="1" spans="1:5">
      <c r="A277" s="287">
        <v>2100409</v>
      </c>
      <c r="B277" s="348" t="s">
        <v>314</v>
      </c>
      <c r="C277" s="355">
        <v>821</v>
      </c>
      <c r="D277" s="271">
        <v>824</v>
      </c>
      <c r="E277" s="131">
        <f t="shared" si="13"/>
        <v>1.004</v>
      </c>
    </row>
    <row r="278" s="194" customFormat="1" ht="27" customHeight="1" spans="1:5">
      <c r="A278" s="287">
        <v>2100410</v>
      </c>
      <c r="B278" s="348" t="s">
        <v>315</v>
      </c>
      <c r="C278" s="349">
        <v>735</v>
      </c>
      <c r="D278" s="271">
        <v>723</v>
      </c>
      <c r="E278" s="131">
        <f t="shared" si="13"/>
        <v>0.984</v>
      </c>
    </row>
    <row r="279" s="194" customFormat="1" ht="27" customHeight="1" spans="1:5">
      <c r="A279" s="287">
        <v>2100499</v>
      </c>
      <c r="B279" s="348" t="s">
        <v>316</v>
      </c>
      <c r="C279" s="349">
        <v>119</v>
      </c>
      <c r="D279" s="271">
        <v>114</v>
      </c>
      <c r="E279" s="131">
        <f t="shared" si="13"/>
        <v>0.958</v>
      </c>
    </row>
    <row r="280" s="194" customFormat="1" ht="27" customHeight="1" spans="1:5">
      <c r="A280" s="287">
        <v>21006</v>
      </c>
      <c r="B280" s="344" t="s">
        <v>317</v>
      </c>
      <c r="C280" s="345">
        <f>SUM(C281:C281)</f>
        <v>17</v>
      </c>
      <c r="D280" s="345">
        <f>SUM(D281:D281)</f>
        <v>0</v>
      </c>
      <c r="E280" s="346" t="str">
        <f t="shared" si="13"/>
        <v/>
      </c>
    </row>
    <row r="281" s="194" customFormat="1" ht="27" customHeight="1" spans="1:5">
      <c r="A281" s="287">
        <v>2100601</v>
      </c>
      <c r="B281" s="348" t="s">
        <v>318</v>
      </c>
      <c r="C281" s="349">
        <v>17</v>
      </c>
      <c r="D281" s="271"/>
      <c r="E281" s="131" t="str">
        <f t="shared" si="13"/>
        <v/>
      </c>
    </row>
    <row r="282" s="194" customFormat="1" ht="27" customHeight="1" spans="1:5">
      <c r="A282" s="287">
        <v>21007</v>
      </c>
      <c r="B282" s="344" t="s">
        <v>319</v>
      </c>
      <c r="C282" s="345">
        <f>SUM(C283:C284)</f>
        <v>605</v>
      </c>
      <c r="D282" s="345">
        <f>SUM(D283:D284)</f>
        <v>644</v>
      </c>
      <c r="E282" s="346">
        <f t="shared" si="13"/>
        <v>1.064</v>
      </c>
    </row>
    <row r="283" s="194" customFormat="1" ht="27" customHeight="1" spans="1:5">
      <c r="A283" s="287">
        <v>2100717</v>
      </c>
      <c r="B283" s="348" t="s">
        <v>320</v>
      </c>
      <c r="C283" s="349">
        <v>80</v>
      </c>
      <c r="D283" s="271">
        <v>88</v>
      </c>
      <c r="E283" s="131">
        <f t="shared" si="13"/>
        <v>1.1</v>
      </c>
    </row>
    <row r="284" s="194" customFormat="1" ht="27" customHeight="1" spans="1:5">
      <c r="A284" s="287">
        <v>2100799</v>
      </c>
      <c r="B284" s="348" t="s">
        <v>321</v>
      </c>
      <c r="C284" s="349">
        <v>525</v>
      </c>
      <c r="D284" s="271">
        <v>556</v>
      </c>
      <c r="E284" s="131">
        <f t="shared" si="13"/>
        <v>1.059</v>
      </c>
    </row>
    <row r="285" s="194" customFormat="1" ht="27" customHeight="1" spans="1:5">
      <c r="A285" s="287">
        <v>21011</v>
      </c>
      <c r="B285" s="344" t="s">
        <v>322</v>
      </c>
      <c r="C285" s="345">
        <f>SUM(C286:C289)</f>
        <v>6465</v>
      </c>
      <c r="D285" s="345">
        <f>SUM(D286:D289)</f>
        <v>6601</v>
      </c>
      <c r="E285" s="346">
        <f t="shared" si="13"/>
        <v>1.021</v>
      </c>
    </row>
    <row r="286" s="194" customFormat="1" ht="27" customHeight="1" spans="1:5">
      <c r="A286" s="287">
        <v>2101101</v>
      </c>
      <c r="B286" s="348" t="s">
        <v>323</v>
      </c>
      <c r="C286" s="349">
        <v>899</v>
      </c>
      <c r="D286" s="271">
        <v>919</v>
      </c>
      <c r="E286" s="131">
        <f t="shared" si="13"/>
        <v>1.022</v>
      </c>
    </row>
    <row r="287" s="194" customFormat="1" ht="27" customHeight="1" spans="1:5">
      <c r="A287" s="287">
        <v>2101102</v>
      </c>
      <c r="B287" s="348" t="s">
        <v>324</v>
      </c>
      <c r="C287" s="349">
        <v>2542</v>
      </c>
      <c r="D287" s="271">
        <v>2688</v>
      </c>
      <c r="E287" s="131">
        <f t="shared" si="13"/>
        <v>1.057</v>
      </c>
    </row>
    <row r="288" s="194" customFormat="1" ht="27" customHeight="1" spans="1:5">
      <c r="A288" s="287">
        <v>2101103</v>
      </c>
      <c r="B288" s="348" t="s">
        <v>325</v>
      </c>
      <c r="C288" s="349">
        <v>2507</v>
      </c>
      <c r="D288" s="271">
        <v>2780</v>
      </c>
      <c r="E288" s="131">
        <f t="shared" si="13"/>
        <v>1.109</v>
      </c>
    </row>
    <row r="289" s="194" customFormat="1" ht="27" customHeight="1" spans="1:5">
      <c r="A289" s="287">
        <v>2101199</v>
      </c>
      <c r="B289" s="348" t="s">
        <v>326</v>
      </c>
      <c r="C289" s="349">
        <v>517</v>
      </c>
      <c r="D289" s="271">
        <v>214</v>
      </c>
      <c r="E289" s="131">
        <f t="shared" si="13"/>
        <v>0.414</v>
      </c>
    </row>
    <row r="290" s="194" customFormat="1" ht="27" customHeight="1" spans="1:5">
      <c r="A290" s="287">
        <v>21012</v>
      </c>
      <c r="B290" s="344" t="s">
        <v>327</v>
      </c>
      <c r="C290" s="345">
        <f>SUM(C291:C293)</f>
        <v>546</v>
      </c>
      <c r="D290" s="345">
        <f>SUM(D291:D293)</f>
        <v>540</v>
      </c>
      <c r="E290" s="346">
        <f t="shared" si="13"/>
        <v>0.989</v>
      </c>
    </row>
    <row r="291" s="194" customFormat="1" ht="27" customHeight="1" spans="1:5">
      <c r="A291" s="287">
        <v>2101201</v>
      </c>
      <c r="B291" s="348" t="s">
        <v>328</v>
      </c>
      <c r="C291" s="349">
        <v>21</v>
      </c>
      <c r="D291" s="271"/>
      <c r="E291" s="131" t="str">
        <f t="shared" si="13"/>
        <v/>
      </c>
    </row>
    <row r="292" s="194" customFormat="1" ht="27" customHeight="1" spans="1:5">
      <c r="A292" s="287">
        <v>2101202</v>
      </c>
      <c r="B292" s="348" t="s">
        <v>329</v>
      </c>
      <c r="C292" s="349">
        <v>525</v>
      </c>
      <c r="D292" s="271">
        <v>540</v>
      </c>
      <c r="E292" s="131">
        <f t="shared" si="13"/>
        <v>1.029</v>
      </c>
    </row>
    <row r="293" s="194" customFormat="1" ht="27" customHeight="1" spans="1:5">
      <c r="A293" s="287">
        <v>2101299</v>
      </c>
      <c r="B293" s="348" t="s">
        <v>330</v>
      </c>
      <c r="C293" s="349"/>
      <c r="D293" s="271"/>
      <c r="E293" s="131" t="str">
        <f t="shared" si="13"/>
        <v/>
      </c>
    </row>
    <row r="294" s="194" customFormat="1" ht="27" customHeight="1" spans="1:5">
      <c r="A294" s="242">
        <v>21013</v>
      </c>
      <c r="B294" s="344" t="s">
        <v>331</v>
      </c>
      <c r="C294" s="345">
        <f>SUM(C295:C296)</f>
        <v>2583</v>
      </c>
      <c r="D294" s="345">
        <f>SUM(D295:D296)</f>
        <v>159</v>
      </c>
      <c r="E294" s="346">
        <f t="shared" si="13"/>
        <v>0.062</v>
      </c>
    </row>
    <row r="295" s="194" customFormat="1" ht="27" customHeight="1" spans="1:5">
      <c r="A295" s="242">
        <v>2101301</v>
      </c>
      <c r="B295" s="348" t="s">
        <v>332</v>
      </c>
      <c r="C295" s="349">
        <v>2583</v>
      </c>
      <c r="D295" s="271">
        <v>159</v>
      </c>
      <c r="E295" s="131">
        <f t="shared" si="13"/>
        <v>0.062</v>
      </c>
    </row>
    <row r="296" s="194" customFormat="1" ht="27" customHeight="1" spans="1:5">
      <c r="A296" s="242">
        <v>2101302</v>
      </c>
      <c r="B296" s="348" t="s">
        <v>333</v>
      </c>
      <c r="C296" s="349"/>
      <c r="D296" s="271"/>
      <c r="E296" s="131" t="str">
        <f t="shared" si="13"/>
        <v/>
      </c>
    </row>
    <row r="297" s="194" customFormat="1" ht="27" customHeight="1" spans="1:5">
      <c r="A297" s="287">
        <v>21014</v>
      </c>
      <c r="B297" s="344" t="s">
        <v>334</v>
      </c>
      <c r="C297" s="345">
        <f>SUM(C298:C298)</f>
        <v>208</v>
      </c>
      <c r="D297" s="345">
        <f>SUM(D298:D298)</f>
        <v>202</v>
      </c>
      <c r="E297" s="346">
        <f t="shared" si="13"/>
        <v>0.971</v>
      </c>
    </row>
    <row r="298" s="194" customFormat="1" ht="27" customHeight="1" spans="1:5">
      <c r="A298" s="287">
        <v>2101401</v>
      </c>
      <c r="B298" s="348" t="s">
        <v>335</v>
      </c>
      <c r="C298" s="349">
        <v>208</v>
      </c>
      <c r="D298" s="271">
        <v>202</v>
      </c>
      <c r="E298" s="131">
        <f t="shared" si="13"/>
        <v>0.971</v>
      </c>
    </row>
    <row r="299" s="194" customFormat="1" ht="27" customHeight="1" spans="1:5">
      <c r="A299" s="287">
        <v>21015</v>
      </c>
      <c r="B299" s="344" t="s">
        <v>336</v>
      </c>
      <c r="C299" s="345">
        <f>SUM(C300:C302)</f>
        <v>286</v>
      </c>
      <c r="D299" s="345">
        <f>SUM(D300:D302)</f>
        <v>288</v>
      </c>
      <c r="E299" s="346">
        <f t="shared" si="13"/>
        <v>1.007</v>
      </c>
    </row>
    <row r="300" s="194" customFormat="1" ht="27" customHeight="1" spans="1:5">
      <c r="A300" s="287">
        <v>2101501</v>
      </c>
      <c r="B300" s="348" t="s">
        <v>105</v>
      </c>
      <c r="C300" s="349">
        <v>245</v>
      </c>
      <c r="D300" s="271">
        <v>242</v>
      </c>
      <c r="E300" s="131">
        <f t="shared" si="13"/>
        <v>0.988</v>
      </c>
    </row>
    <row r="301" s="194" customFormat="1" ht="27" customHeight="1" spans="1:5">
      <c r="A301" s="287">
        <v>2101502</v>
      </c>
      <c r="B301" s="348" t="s">
        <v>106</v>
      </c>
      <c r="C301" s="349"/>
      <c r="D301" s="271"/>
      <c r="E301" s="131" t="str">
        <f t="shared" si="13"/>
        <v/>
      </c>
    </row>
    <row r="302" s="194" customFormat="1" ht="27" customHeight="1" spans="1:5">
      <c r="A302" s="287">
        <v>2101505</v>
      </c>
      <c r="B302" s="348" t="s">
        <v>337</v>
      </c>
      <c r="C302" s="349">
        <v>41</v>
      </c>
      <c r="D302" s="271">
        <v>46</v>
      </c>
      <c r="E302" s="131">
        <f t="shared" si="13"/>
        <v>1.122</v>
      </c>
    </row>
    <row r="303" s="194" customFormat="1" ht="27" customHeight="1" spans="1:5">
      <c r="A303" s="287">
        <v>21016</v>
      </c>
      <c r="B303" s="344" t="s">
        <v>338</v>
      </c>
      <c r="C303" s="345">
        <f>C304</f>
        <v>15</v>
      </c>
      <c r="D303" s="345">
        <f>D304</f>
        <v>11</v>
      </c>
      <c r="E303" s="346">
        <f t="shared" si="13"/>
        <v>0.733</v>
      </c>
    </row>
    <row r="304" s="194" customFormat="1" ht="27" customHeight="1" spans="1:5">
      <c r="A304" s="287">
        <v>2101601</v>
      </c>
      <c r="B304" s="348" t="s">
        <v>339</v>
      </c>
      <c r="C304" s="349">
        <v>15</v>
      </c>
      <c r="D304" s="271">
        <v>11</v>
      </c>
      <c r="E304" s="131">
        <f t="shared" si="13"/>
        <v>0.733</v>
      </c>
    </row>
    <row r="305" s="194" customFormat="1" ht="27" customHeight="1" spans="1:5">
      <c r="A305" s="354">
        <v>21017</v>
      </c>
      <c r="B305" s="360" t="s">
        <v>340</v>
      </c>
      <c r="C305" s="349">
        <f>SUM(C306)</f>
        <v>0</v>
      </c>
      <c r="D305" s="345">
        <f>SUM(D306)</f>
        <v>10</v>
      </c>
      <c r="E305" s="349">
        <f>SUM(E306)</f>
        <v>0</v>
      </c>
    </row>
    <row r="306" s="194" customFormat="1" ht="27" customHeight="1" spans="1:5">
      <c r="A306" s="287">
        <v>2101704</v>
      </c>
      <c r="B306" s="348" t="s">
        <v>341</v>
      </c>
      <c r="C306" s="349"/>
      <c r="D306" s="271">
        <v>10</v>
      </c>
      <c r="E306" s="131"/>
    </row>
    <row r="307" s="194" customFormat="1" ht="27" customHeight="1" spans="1:5">
      <c r="A307" s="287">
        <v>21099</v>
      </c>
      <c r="B307" s="344" t="s">
        <v>342</v>
      </c>
      <c r="C307" s="345">
        <f>C308</f>
        <v>707</v>
      </c>
      <c r="D307" s="345">
        <f>D308</f>
        <v>718</v>
      </c>
      <c r="E307" s="346">
        <f t="shared" ref="E307:E348" si="14">IF(AND(C307&lt;&gt;0,D307&lt;&gt;0),D307/C307,"")</f>
        <v>1.016</v>
      </c>
    </row>
    <row r="308" s="194" customFormat="1" ht="27" customHeight="1" spans="1:5">
      <c r="A308" s="287">
        <v>2109999</v>
      </c>
      <c r="B308" s="348" t="s">
        <v>343</v>
      </c>
      <c r="C308" s="349">
        <v>707</v>
      </c>
      <c r="D308" s="271">
        <v>718</v>
      </c>
      <c r="E308" s="131">
        <f t="shared" si="14"/>
        <v>1.016</v>
      </c>
    </row>
    <row r="309" s="194" customFormat="1" ht="27" customHeight="1" spans="1:5">
      <c r="A309" s="287">
        <v>211</v>
      </c>
      <c r="B309" s="344" t="s">
        <v>344</v>
      </c>
      <c r="C309" s="345">
        <f>C312+C315+C320+C322+C310+C324+C326</f>
        <v>2723</v>
      </c>
      <c r="D309" s="345">
        <f>D312+D315+D320+D322+D310+D324+D326</f>
        <v>2678</v>
      </c>
      <c r="E309" s="346">
        <f t="shared" si="14"/>
        <v>0.983</v>
      </c>
    </row>
    <row r="310" s="194" customFormat="1" ht="27" customHeight="1" spans="1:5">
      <c r="A310" s="287">
        <v>21101</v>
      </c>
      <c r="B310" s="344" t="s">
        <v>345</v>
      </c>
      <c r="C310" s="345">
        <f>SUM(C311)</f>
        <v>11</v>
      </c>
      <c r="D310" s="345">
        <f>SUM(D311)</f>
        <v>16</v>
      </c>
      <c r="E310" s="346">
        <f t="shared" si="14"/>
        <v>1.455</v>
      </c>
    </row>
    <row r="311" s="194" customFormat="1" ht="27" customHeight="1" spans="1:5">
      <c r="A311" s="287">
        <v>2110102</v>
      </c>
      <c r="B311" s="348" t="s">
        <v>106</v>
      </c>
      <c r="C311" s="349">
        <v>11</v>
      </c>
      <c r="D311" s="349">
        <v>16</v>
      </c>
      <c r="E311" s="131">
        <f t="shared" si="14"/>
        <v>1.455</v>
      </c>
    </row>
    <row r="312" s="194" customFormat="1" ht="27" customHeight="1" spans="1:5">
      <c r="A312" s="287">
        <v>21103</v>
      </c>
      <c r="B312" s="344" t="s">
        <v>346</v>
      </c>
      <c r="C312" s="345">
        <f>SUM(C313:C314)</f>
        <v>438</v>
      </c>
      <c r="D312" s="345">
        <f>SUM(D313:D314)</f>
        <v>73</v>
      </c>
      <c r="E312" s="131">
        <f t="shared" si="14"/>
        <v>0.167</v>
      </c>
    </row>
    <row r="313" s="194" customFormat="1" ht="27" customHeight="1" spans="1:5">
      <c r="A313" s="287">
        <v>2110301</v>
      </c>
      <c r="B313" s="348" t="s">
        <v>347</v>
      </c>
      <c r="C313" s="349">
        <v>64</v>
      </c>
      <c r="D313" s="271"/>
      <c r="E313" s="131" t="str">
        <f t="shared" si="14"/>
        <v/>
      </c>
    </row>
    <row r="314" s="194" customFormat="1" ht="27" customHeight="1" spans="1:5">
      <c r="A314" s="287">
        <v>2110302</v>
      </c>
      <c r="B314" s="348" t="s">
        <v>348</v>
      </c>
      <c r="C314" s="349">
        <v>374</v>
      </c>
      <c r="D314" s="271">
        <v>73</v>
      </c>
      <c r="E314" s="131">
        <f t="shared" si="14"/>
        <v>0.195</v>
      </c>
    </row>
    <row r="315" s="194" customFormat="1" ht="27" customHeight="1" spans="1:5">
      <c r="A315" s="287">
        <v>21104</v>
      </c>
      <c r="B315" s="344" t="s">
        <v>349</v>
      </c>
      <c r="C315" s="345">
        <f>SUM(C316:C319)</f>
        <v>1844</v>
      </c>
      <c r="D315" s="345">
        <f>SUM(D316:D319)</f>
        <v>1854</v>
      </c>
      <c r="E315" s="346">
        <f t="shared" si="14"/>
        <v>1.005</v>
      </c>
    </row>
    <row r="316" s="194" customFormat="1" ht="27" customHeight="1" spans="1:5">
      <c r="A316" s="287">
        <v>2110401</v>
      </c>
      <c r="B316" s="348" t="s">
        <v>350</v>
      </c>
      <c r="C316" s="349">
        <v>1829</v>
      </c>
      <c r="D316" s="271">
        <v>1854</v>
      </c>
      <c r="E316" s="131">
        <f t="shared" si="14"/>
        <v>1.014</v>
      </c>
    </row>
    <row r="317" s="194" customFormat="1" ht="27" customHeight="1" spans="1:5">
      <c r="A317" s="287">
        <v>2110404</v>
      </c>
      <c r="B317" s="348" t="s">
        <v>351</v>
      </c>
      <c r="C317" s="359">
        <v>15</v>
      </c>
      <c r="D317" s="271"/>
      <c r="E317" s="131" t="str">
        <f t="shared" si="14"/>
        <v/>
      </c>
    </row>
    <row r="318" s="194" customFormat="1" ht="27" customHeight="1" spans="1:5">
      <c r="A318" s="287">
        <v>2110405</v>
      </c>
      <c r="B318" s="348" t="s">
        <v>352</v>
      </c>
      <c r="C318" s="349"/>
      <c r="D318" s="271"/>
      <c r="E318" s="131" t="str">
        <f t="shared" si="14"/>
        <v/>
      </c>
    </row>
    <row r="319" s="194" customFormat="1" ht="27" customHeight="1" spans="1:5">
      <c r="A319" s="287">
        <v>2110499</v>
      </c>
      <c r="B319" s="348" t="s">
        <v>353</v>
      </c>
      <c r="C319" s="359"/>
      <c r="D319" s="271"/>
      <c r="E319" s="131" t="str">
        <f t="shared" si="14"/>
        <v/>
      </c>
    </row>
    <row r="320" s="194" customFormat="1" ht="27" customHeight="1" spans="1:5">
      <c r="A320" s="287">
        <v>21105</v>
      </c>
      <c r="B320" s="344" t="s">
        <v>354</v>
      </c>
      <c r="C320" s="345">
        <f>SUM(C321:C321)</f>
        <v>230</v>
      </c>
      <c r="D320" s="345">
        <f>SUM(D321:D321)</f>
        <v>235</v>
      </c>
      <c r="E320" s="346">
        <f t="shared" si="14"/>
        <v>1.022</v>
      </c>
    </row>
    <row r="321" s="194" customFormat="1" ht="27" customHeight="1" spans="1:5">
      <c r="A321" s="287">
        <v>2110501</v>
      </c>
      <c r="B321" s="348" t="s">
        <v>355</v>
      </c>
      <c r="C321" s="355">
        <v>230</v>
      </c>
      <c r="D321" s="271">
        <v>235</v>
      </c>
      <c r="E321" s="131">
        <f t="shared" si="14"/>
        <v>1.022</v>
      </c>
    </row>
    <row r="322" s="194" customFormat="1" ht="27" customHeight="1" spans="1:5">
      <c r="A322" s="287">
        <v>21106</v>
      </c>
      <c r="B322" s="344" t="s">
        <v>356</v>
      </c>
      <c r="C322" s="345">
        <f>SUM(C323:C323)</f>
        <v>521</v>
      </c>
      <c r="D322" s="345">
        <f>SUM(D323:D323)</f>
        <v>0</v>
      </c>
      <c r="E322" s="346" t="str">
        <f t="shared" si="14"/>
        <v/>
      </c>
    </row>
    <row r="323" s="194" customFormat="1" ht="27" customHeight="1" spans="1:5">
      <c r="A323" s="287">
        <v>2110602</v>
      </c>
      <c r="B323" s="348" t="s">
        <v>357</v>
      </c>
      <c r="C323" s="349">
        <v>521</v>
      </c>
      <c r="D323" s="271"/>
      <c r="E323" s="131" t="str">
        <f t="shared" si="14"/>
        <v/>
      </c>
    </row>
    <row r="324" s="194" customFormat="1" ht="27" customHeight="1" spans="1:5">
      <c r="A324" s="354">
        <v>21109</v>
      </c>
      <c r="B324" s="344" t="s">
        <v>358</v>
      </c>
      <c r="C324" s="345">
        <f>SUM(C325)</f>
        <v>0</v>
      </c>
      <c r="D324" s="345">
        <f>SUM(D325)</f>
        <v>500</v>
      </c>
      <c r="E324" s="131" t="str">
        <f t="shared" si="14"/>
        <v/>
      </c>
    </row>
    <row r="325" s="194" customFormat="1" ht="27" customHeight="1" spans="1:5">
      <c r="A325" s="287">
        <v>2110901</v>
      </c>
      <c r="B325" s="348" t="s">
        <v>359</v>
      </c>
      <c r="C325" s="349"/>
      <c r="D325" s="271">
        <v>500</v>
      </c>
      <c r="E325" s="131" t="str">
        <f t="shared" si="14"/>
        <v/>
      </c>
    </row>
    <row r="326" s="194" customFormat="1" ht="27" customHeight="1" spans="1:5">
      <c r="A326" s="287">
        <v>21199</v>
      </c>
      <c r="B326" s="344" t="s">
        <v>360</v>
      </c>
      <c r="C326" s="345">
        <v>-321</v>
      </c>
      <c r="D326" s="345"/>
      <c r="E326" s="346" t="str">
        <f t="shared" si="14"/>
        <v/>
      </c>
    </row>
    <row r="327" s="194" customFormat="1" ht="27" customHeight="1" spans="1:5">
      <c r="A327" s="287">
        <v>2119999</v>
      </c>
      <c r="B327" s="348" t="s">
        <v>361</v>
      </c>
      <c r="C327" s="349">
        <v>-321</v>
      </c>
      <c r="D327" s="271"/>
      <c r="E327" s="346" t="str">
        <f t="shared" si="14"/>
        <v/>
      </c>
    </row>
    <row r="328" s="194" customFormat="1" ht="27" customHeight="1" spans="1:5">
      <c r="A328" s="287">
        <v>212</v>
      </c>
      <c r="B328" s="344" t="s">
        <v>362</v>
      </c>
      <c r="C328" s="345">
        <f>C329+C334+C336+C340+C338</f>
        <v>5501</v>
      </c>
      <c r="D328" s="345">
        <f>D329+D334+D338+D336+D340</f>
        <v>6482</v>
      </c>
      <c r="E328" s="346">
        <f t="shared" si="14"/>
        <v>1.178</v>
      </c>
    </row>
    <row r="329" s="194" customFormat="1" ht="27" customHeight="1" spans="1:5">
      <c r="A329" s="287">
        <v>21201</v>
      </c>
      <c r="B329" s="344" t="s">
        <v>363</v>
      </c>
      <c r="C329" s="345">
        <f>SUM(C330:C333)</f>
        <v>946</v>
      </c>
      <c r="D329" s="345">
        <f>SUM(D330:D333)</f>
        <v>980</v>
      </c>
      <c r="E329" s="346">
        <f t="shared" si="14"/>
        <v>1.036</v>
      </c>
    </row>
    <row r="330" s="194" customFormat="1" ht="27" customHeight="1" spans="1:5">
      <c r="A330" s="287">
        <v>2120101</v>
      </c>
      <c r="B330" s="348" t="s">
        <v>105</v>
      </c>
      <c r="C330" s="349">
        <v>499</v>
      </c>
      <c r="D330" s="271">
        <v>529</v>
      </c>
      <c r="E330" s="131">
        <f t="shared" si="14"/>
        <v>1.06</v>
      </c>
    </row>
    <row r="331" s="194" customFormat="1" ht="27" customHeight="1" spans="1:5">
      <c r="A331" s="287">
        <v>2120102</v>
      </c>
      <c r="B331" s="348" t="s">
        <v>106</v>
      </c>
      <c r="C331" s="349">
        <v>6</v>
      </c>
      <c r="D331" s="271">
        <v>4</v>
      </c>
      <c r="E331" s="131">
        <f t="shared" si="14"/>
        <v>0.667</v>
      </c>
    </row>
    <row r="332" s="194" customFormat="1" ht="27" customHeight="1" spans="1:5">
      <c r="A332" s="287">
        <v>2120104</v>
      </c>
      <c r="B332" s="348" t="s">
        <v>364</v>
      </c>
      <c r="C332" s="349">
        <v>441</v>
      </c>
      <c r="D332" s="271">
        <v>447</v>
      </c>
      <c r="E332" s="131">
        <f t="shared" si="14"/>
        <v>1.014</v>
      </c>
    </row>
    <row r="333" s="194" customFormat="1" ht="27" customHeight="1" spans="1:5">
      <c r="A333" s="287">
        <v>2120199</v>
      </c>
      <c r="B333" s="348" t="s">
        <v>365</v>
      </c>
      <c r="C333" s="349"/>
      <c r="D333" s="271"/>
      <c r="E333" s="131" t="str">
        <f t="shared" si="14"/>
        <v/>
      </c>
    </row>
    <row r="334" s="194" customFormat="1" ht="27" customHeight="1" spans="1:5">
      <c r="A334" s="287">
        <v>21202</v>
      </c>
      <c r="B334" s="344" t="s">
        <v>366</v>
      </c>
      <c r="C334" s="345">
        <f>C335</f>
        <v>256</v>
      </c>
      <c r="D334" s="345">
        <f>D335</f>
        <v>274</v>
      </c>
      <c r="E334" s="346">
        <f t="shared" si="14"/>
        <v>1.07</v>
      </c>
    </row>
    <row r="335" s="194" customFormat="1" ht="27" customHeight="1" spans="1:5">
      <c r="A335" s="287">
        <v>2120201</v>
      </c>
      <c r="B335" s="348" t="s">
        <v>367</v>
      </c>
      <c r="C335" s="349">
        <v>256</v>
      </c>
      <c r="D335" s="271">
        <v>274</v>
      </c>
      <c r="E335" s="131">
        <f t="shared" si="14"/>
        <v>1.07</v>
      </c>
    </row>
    <row r="336" s="194" customFormat="1" ht="27" customHeight="1" spans="1:5">
      <c r="A336" s="287">
        <v>21203</v>
      </c>
      <c r="B336" s="344" t="s">
        <v>368</v>
      </c>
      <c r="C336" s="345">
        <f>SUM(C337:C337)</f>
        <v>4465</v>
      </c>
      <c r="D336" s="345">
        <f>SUM(D337:D337)</f>
        <v>3834</v>
      </c>
      <c r="E336" s="346">
        <f t="shared" si="14"/>
        <v>0.859</v>
      </c>
    </row>
    <row r="337" s="194" customFormat="1" ht="27" customHeight="1" spans="1:5">
      <c r="A337" s="287">
        <v>2120303</v>
      </c>
      <c r="B337" s="348" t="s">
        <v>369</v>
      </c>
      <c r="C337" s="349">
        <v>4465</v>
      </c>
      <c r="D337" s="271">
        <v>3834</v>
      </c>
      <c r="E337" s="131">
        <f t="shared" si="14"/>
        <v>0.859</v>
      </c>
    </row>
    <row r="338" s="194" customFormat="1" ht="27" customHeight="1" spans="1:5">
      <c r="A338" s="287">
        <v>21205</v>
      </c>
      <c r="B338" s="344" t="s">
        <v>370</v>
      </c>
      <c r="C338" s="345">
        <f>C339</f>
        <v>446</v>
      </c>
      <c r="D338" s="345">
        <f>D339</f>
        <v>1387</v>
      </c>
      <c r="E338" s="346">
        <f t="shared" si="14"/>
        <v>3.11</v>
      </c>
    </row>
    <row r="339" s="194" customFormat="1" ht="27" customHeight="1" spans="1:5">
      <c r="A339" s="287">
        <v>2120501</v>
      </c>
      <c r="B339" s="348" t="s">
        <v>371</v>
      </c>
      <c r="C339" s="349">
        <v>446</v>
      </c>
      <c r="D339" s="271">
        <v>1387</v>
      </c>
      <c r="E339" s="131">
        <f t="shared" si="14"/>
        <v>3.11</v>
      </c>
    </row>
    <row r="340" s="194" customFormat="1" ht="27" customHeight="1" spans="1:5">
      <c r="A340" s="287">
        <v>21299</v>
      </c>
      <c r="B340" s="344" t="s">
        <v>372</v>
      </c>
      <c r="C340" s="345">
        <f>C341</f>
        <v>-612</v>
      </c>
      <c r="D340" s="345">
        <f>D341</f>
        <v>7</v>
      </c>
      <c r="E340" s="346">
        <f t="shared" si="14"/>
        <v>-0.011</v>
      </c>
    </row>
    <row r="341" s="194" customFormat="1" ht="27" customHeight="1" spans="1:5">
      <c r="A341" s="287">
        <v>2129999</v>
      </c>
      <c r="B341" s="348" t="s">
        <v>373</v>
      </c>
      <c r="C341" s="349">
        <v>-612</v>
      </c>
      <c r="D341" s="271">
        <v>7</v>
      </c>
      <c r="E341" s="131">
        <f t="shared" si="14"/>
        <v>-0.011</v>
      </c>
    </row>
    <row r="342" s="194" customFormat="1" ht="27" customHeight="1" spans="1:5">
      <c r="A342" s="287">
        <v>213</v>
      </c>
      <c r="B342" s="344" t="s">
        <v>374</v>
      </c>
      <c r="C342" s="345">
        <f>C343+C359+C370+C382+C390+C396+C401</f>
        <v>60944</v>
      </c>
      <c r="D342" s="345">
        <f>D343+D359+D370+D382+D390+D396+D401</f>
        <v>70258</v>
      </c>
      <c r="E342" s="346">
        <f t="shared" si="14"/>
        <v>1.153</v>
      </c>
    </row>
    <row r="343" s="194" customFormat="1" ht="27" customHeight="1" spans="1:5">
      <c r="A343" s="287">
        <v>21301</v>
      </c>
      <c r="B343" s="344" t="s">
        <v>375</v>
      </c>
      <c r="C343" s="345">
        <f>SUM(C344:C358)</f>
        <v>11663</v>
      </c>
      <c r="D343" s="345">
        <f>SUM(D344:D358)</f>
        <v>19858</v>
      </c>
      <c r="E343" s="346">
        <f t="shared" si="14"/>
        <v>1.703</v>
      </c>
    </row>
    <row r="344" s="194" customFormat="1" ht="27" customHeight="1" spans="1:5">
      <c r="A344" s="287">
        <v>2130101</v>
      </c>
      <c r="B344" s="348" t="s">
        <v>105</v>
      </c>
      <c r="C344" s="349">
        <v>1745</v>
      </c>
      <c r="D344" s="271">
        <v>1717</v>
      </c>
      <c r="E344" s="131">
        <f t="shared" si="14"/>
        <v>0.984</v>
      </c>
    </row>
    <row r="345" s="194" customFormat="1" ht="27" customHeight="1" spans="1:5">
      <c r="A345" s="287">
        <v>2130102</v>
      </c>
      <c r="B345" s="348" t="s">
        <v>106</v>
      </c>
      <c r="C345" s="349">
        <v>1</v>
      </c>
      <c r="D345" s="271">
        <v>8</v>
      </c>
      <c r="E345" s="131">
        <f t="shared" si="14"/>
        <v>8</v>
      </c>
    </row>
    <row r="346" s="194" customFormat="1" ht="27" customHeight="1" spans="1:5">
      <c r="A346" s="287">
        <v>2130104</v>
      </c>
      <c r="B346" s="348" t="s">
        <v>111</v>
      </c>
      <c r="C346" s="349">
        <v>2256</v>
      </c>
      <c r="D346" s="271">
        <v>2194</v>
      </c>
      <c r="E346" s="131">
        <f t="shared" si="14"/>
        <v>0.973</v>
      </c>
    </row>
    <row r="347" s="194" customFormat="1" ht="27" customHeight="1" spans="1:5">
      <c r="A347" s="287">
        <v>2130106</v>
      </c>
      <c r="B347" s="348" t="s">
        <v>376</v>
      </c>
      <c r="C347" s="349">
        <v>349</v>
      </c>
      <c r="D347" s="271"/>
      <c r="E347" s="131" t="str">
        <f t="shared" si="14"/>
        <v/>
      </c>
    </row>
    <row r="348" s="194" customFormat="1" ht="27" customHeight="1" spans="1:5">
      <c r="A348" s="287">
        <v>2130108</v>
      </c>
      <c r="B348" s="348" t="s">
        <v>377</v>
      </c>
      <c r="C348" s="349">
        <v>94</v>
      </c>
      <c r="D348" s="271">
        <v>123</v>
      </c>
      <c r="E348" s="131">
        <f t="shared" si="14"/>
        <v>1.309</v>
      </c>
    </row>
    <row r="349" s="194" customFormat="1" ht="27" customHeight="1" spans="1:5">
      <c r="A349" s="287">
        <v>2130109</v>
      </c>
      <c r="B349" s="348" t="s">
        <v>378</v>
      </c>
      <c r="C349" s="349"/>
      <c r="D349" s="271">
        <v>20</v>
      </c>
      <c r="E349" s="131"/>
    </row>
    <row r="350" s="194" customFormat="1" ht="27" customHeight="1" spans="1:5">
      <c r="A350" s="287">
        <v>2130111</v>
      </c>
      <c r="B350" s="348" t="s">
        <v>379</v>
      </c>
      <c r="C350" s="349">
        <v>2</v>
      </c>
      <c r="D350" s="271"/>
      <c r="E350" s="131"/>
    </row>
    <row r="351" s="194" customFormat="1" ht="27" customHeight="1" spans="1:5">
      <c r="A351" s="287">
        <v>2130119</v>
      </c>
      <c r="B351" s="348" t="s">
        <v>380</v>
      </c>
      <c r="C351" s="349">
        <v>220</v>
      </c>
      <c r="D351" s="271">
        <v>3</v>
      </c>
      <c r="E351" s="131">
        <f t="shared" ref="E351:E355" si="15">IF(AND(C351&lt;&gt;0,D351&lt;&gt;0),D351/C351,"")</f>
        <v>0.014</v>
      </c>
    </row>
    <row r="352" s="194" customFormat="1" ht="27" customHeight="1" spans="1:5">
      <c r="A352" s="287">
        <v>2130120</v>
      </c>
      <c r="B352" s="348" t="s">
        <v>381</v>
      </c>
      <c r="C352" s="349">
        <v>202</v>
      </c>
      <c r="D352" s="271"/>
      <c r="E352" s="131" t="str">
        <f t="shared" si="15"/>
        <v/>
      </c>
    </row>
    <row r="353" s="194" customFormat="1" ht="27" customHeight="1" spans="1:5">
      <c r="A353" s="287">
        <v>2130122</v>
      </c>
      <c r="B353" s="348" t="s">
        <v>382</v>
      </c>
      <c r="C353" s="349">
        <v>3828</v>
      </c>
      <c r="D353" s="271">
        <v>13384</v>
      </c>
      <c r="E353" s="131">
        <f t="shared" si="15"/>
        <v>3.496</v>
      </c>
    </row>
    <row r="354" s="194" customFormat="1" ht="27" customHeight="1" spans="1:5">
      <c r="A354" s="287">
        <v>2130126</v>
      </c>
      <c r="B354" s="348" t="s">
        <v>383</v>
      </c>
      <c r="C354" s="349">
        <v>541</v>
      </c>
      <c r="D354" s="271">
        <v>480</v>
      </c>
      <c r="E354" s="131">
        <f t="shared" si="15"/>
        <v>0.887</v>
      </c>
    </row>
    <row r="355" s="194" customFormat="1" ht="27" customHeight="1" spans="1:5">
      <c r="A355" s="287">
        <v>2130135</v>
      </c>
      <c r="B355" s="348" t="s">
        <v>384</v>
      </c>
      <c r="C355" s="349">
        <v>701</v>
      </c>
      <c r="D355" s="271">
        <v>659</v>
      </c>
      <c r="E355" s="131">
        <f t="shared" si="15"/>
        <v>0.94</v>
      </c>
    </row>
    <row r="356" s="194" customFormat="1" ht="27" customHeight="1" spans="1:5">
      <c r="A356" s="287">
        <v>2130152</v>
      </c>
      <c r="B356" s="348" t="s">
        <v>385</v>
      </c>
      <c r="C356" s="349"/>
      <c r="D356" s="271">
        <v>167</v>
      </c>
      <c r="E356" s="131"/>
    </row>
    <row r="357" s="194" customFormat="1" ht="27" customHeight="1" spans="1:5">
      <c r="A357" s="287">
        <v>2130153</v>
      </c>
      <c r="B357" s="348" t="s">
        <v>386</v>
      </c>
      <c r="C357" s="349">
        <v>1724</v>
      </c>
      <c r="D357" s="271">
        <v>1100</v>
      </c>
      <c r="E357" s="131">
        <f t="shared" ref="E357:E365" si="16">IF(AND(C357&lt;&gt;0,D357&lt;&gt;0),D357/C357,"")</f>
        <v>0.638</v>
      </c>
    </row>
    <row r="358" s="194" customFormat="1" ht="27" customHeight="1" spans="1:5">
      <c r="A358" s="287">
        <v>2130199</v>
      </c>
      <c r="B358" s="348" t="s">
        <v>387</v>
      </c>
      <c r="C358" s="349"/>
      <c r="D358" s="271">
        <v>3</v>
      </c>
      <c r="E358" s="131" t="str">
        <f t="shared" si="16"/>
        <v/>
      </c>
    </row>
    <row r="359" s="194" customFormat="1" ht="27" customHeight="1" spans="1:5">
      <c r="A359" s="287">
        <v>21302</v>
      </c>
      <c r="B359" s="344" t="s">
        <v>388</v>
      </c>
      <c r="C359" s="345">
        <f>SUM(C360:C369)</f>
        <v>3976</v>
      </c>
      <c r="D359" s="345">
        <f>SUM(D360:D369)</f>
        <v>3846</v>
      </c>
      <c r="E359" s="346">
        <f t="shared" si="16"/>
        <v>0.967</v>
      </c>
    </row>
    <row r="360" s="194" customFormat="1" ht="27" customHeight="1" spans="1:5">
      <c r="A360" s="287">
        <v>2130201</v>
      </c>
      <c r="B360" s="348" t="s">
        <v>105</v>
      </c>
      <c r="C360" s="349">
        <v>887</v>
      </c>
      <c r="D360" s="271">
        <v>775</v>
      </c>
      <c r="E360" s="131">
        <f t="shared" si="16"/>
        <v>0.874</v>
      </c>
    </row>
    <row r="361" s="194" customFormat="1" ht="27" customHeight="1" spans="1:5">
      <c r="A361" s="287">
        <v>2130202</v>
      </c>
      <c r="B361" s="348" t="s">
        <v>106</v>
      </c>
      <c r="C361" s="349">
        <v>145</v>
      </c>
      <c r="D361" s="271">
        <v>173</v>
      </c>
      <c r="E361" s="131">
        <f t="shared" si="16"/>
        <v>1.193</v>
      </c>
    </row>
    <row r="362" s="194" customFormat="1" ht="26" customHeight="1" spans="1:5">
      <c r="A362" s="287">
        <v>2130204</v>
      </c>
      <c r="B362" s="348" t="s">
        <v>389</v>
      </c>
      <c r="C362" s="349">
        <v>1019</v>
      </c>
      <c r="D362" s="271">
        <v>1022</v>
      </c>
      <c r="E362" s="131">
        <f t="shared" si="16"/>
        <v>1.003</v>
      </c>
    </row>
    <row r="363" s="194" customFormat="1" ht="27" customHeight="1" spans="1:5">
      <c r="A363" s="287">
        <v>2130205</v>
      </c>
      <c r="B363" s="348" t="s">
        <v>390</v>
      </c>
      <c r="C363" s="349">
        <v>123</v>
      </c>
      <c r="D363" s="271">
        <v>125</v>
      </c>
      <c r="E363" s="131">
        <f t="shared" si="16"/>
        <v>1.016</v>
      </c>
    </row>
    <row r="364" s="194" customFormat="1" ht="27" customHeight="1" spans="1:5">
      <c r="A364" s="287">
        <v>2130207</v>
      </c>
      <c r="B364" s="348" t="s">
        <v>391</v>
      </c>
      <c r="C364" s="349">
        <v>216</v>
      </c>
      <c r="D364" s="271">
        <v>227</v>
      </c>
      <c r="E364" s="131">
        <f t="shared" si="16"/>
        <v>1.051</v>
      </c>
    </row>
    <row r="365" s="194" customFormat="1" ht="27" customHeight="1" spans="1:5">
      <c r="A365" s="287">
        <v>2130209</v>
      </c>
      <c r="B365" s="348" t="s">
        <v>392</v>
      </c>
      <c r="C365" s="349">
        <v>575</v>
      </c>
      <c r="D365" s="271">
        <v>526</v>
      </c>
      <c r="E365" s="131">
        <f t="shared" si="16"/>
        <v>0.915</v>
      </c>
    </row>
    <row r="366" s="194" customFormat="1" ht="27" customHeight="1" spans="1:5">
      <c r="A366" s="287">
        <v>2130227</v>
      </c>
      <c r="B366" s="348" t="s">
        <v>393</v>
      </c>
      <c r="C366" s="349"/>
      <c r="D366" s="271"/>
      <c r="E366" s="131"/>
    </row>
    <row r="367" s="194" customFormat="1" ht="27" customHeight="1" spans="1:5">
      <c r="A367" s="287">
        <v>2130221</v>
      </c>
      <c r="B367" s="348" t="s">
        <v>394</v>
      </c>
      <c r="C367" s="349"/>
      <c r="D367" s="271"/>
      <c r="E367" s="131" t="str">
        <f t="shared" ref="E367:E374" si="17">IF(AND(C367&lt;&gt;0,D367&lt;&gt;0),D367/C367,"")</f>
        <v/>
      </c>
    </row>
    <row r="368" s="194" customFormat="1" ht="27" customHeight="1" spans="1:5">
      <c r="A368" s="287">
        <v>2130234</v>
      </c>
      <c r="B368" s="348" t="s">
        <v>395</v>
      </c>
      <c r="C368" s="349">
        <v>53</v>
      </c>
      <c r="D368" s="271">
        <v>57</v>
      </c>
      <c r="E368" s="131">
        <f t="shared" si="17"/>
        <v>1.075</v>
      </c>
    </row>
    <row r="369" s="194" customFormat="1" ht="27" customHeight="1" spans="1:5">
      <c r="A369" s="287">
        <v>2130299</v>
      </c>
      <c r="B369" s="348" t="s">
        <v>396</v>
      </c>
      <c r="C369" s="349">
        <v>958</v>
      </c>
      <c r="D369" s="271">
        <v>941</v>
      </c>
      <c r="E369" s="131">
        <f t="shared" si="17"/>
        <v>0.982</v>
      </c>
    </row>
    <row r="370" s="194" customFormat="1" ht="27" customHeight="1" spans="1:5">
      <c r="A370" s="287">
        <v>21303</v>
      </c>
      <c r="B370" s="344" t="s">
        <v>397</v>
      </c>
      <c r="C370" s="345">
        <f>SUM(C371:C381)</f>
        <v>4162</v>
      </c>
      <c r="D370" s="345">
        <f>SUM(D371:D381)</f>
        <v>14536</v>
      </c>
      <c r="E370" s="346">
        <f t="shared" si="17"/>
        <v>3.493</v>
      </c>
    </row>
    <row r="371" s="194" customFormat="1" ht="27" customHeight="1" spans="1:5">
      <c r="A371" s="287">
        <v>2130301</v>
      </c>
      <c r="B371" s="348" t="s">
        <v>105</v>
      </c>
      <c r="C371" s="349">
        <v>854</v>
      </c>
      <c r="D371" s="271">
        <v>986</v>
      </c>
      <c r="E371" s="131">
        <f t="shared" si="17"/>
        <v>1.155</v>
      </c>
    </row>
    <row r="372" s="194" customFormat="1" ht="27" customHeight="1" spans="1:5">
      <c r="A372" s="287">
        <v>2130302</v>
      </c>
      <c r="B372" s="348" t="s">
        <v>106</v>
      </c>
      <c r="C372" s="349">
        <v>5</v>
      </c>
      <c r="D372" s="271"/>
      <c r="E372" s="131" t="str">
        <f t="shared" si="17"/>
        <v/>
      </c>
    </row>
    <row r="373" s="194" customFormat="1" ht="27" customHeight="1" spans="1:5">
      <c r="A373" s="287">
        <v>2130304</v>
      </c>
      <c r="B373" s="348" t="s">
        <v>398</v>
      </c>
      <c r="C373" s="349">
        <v>779</v>
      </c>
      <c r="D373" s="271">
        <v>812</v>
      </c>
      <c r="E373" s="131">
        <f t="shared" si="17"/>
        <v>1.042</v>
      </c>
    </row>
    <row r="374" s="194" customFormat="1" ht="27" customHeight="1" spans="1:5">
      <c r="A374" s="287">
        <v>2130305</v>
      </c>
      <c r="B374" s="348" t="s">
        <v>399</v>
      </c>
      <c r="C374" s="349">
        <v>1955</v>
      </c>
      <c r="D374" s="271">
        <v>12008</v>
      </c>
      <c r="E374" s="131">
        <f t="shared" si="17"/>
        <v>6.142</v>
      </c>
    </row>
    <row r="375" s="194" customFormat="1" ht="27" customHeight="1" spans="1:5">
      <c r="A375" s="287">
        <v>2130306</v>
      </c>
      <c r="B375" s="348" t="s">
        <v>400</v>
      </c>
      <c r="C375" s="349"/>
      <c r="D375" s="271">
        <v>429</v>
      </c>
      <c r="E375" s="131"/>
    </row>
    <row r="376" s="194" customFormat="1" ht="27" customHeight="1" spans="1:5">
      <c r="A376" s="361">
        <v>2130308</v>
      </c>
      <c r="B376" s="348" t="s">
        <v>401</v>
      </c>
      <c r="C376" s="349"/>
      <c r="D376" s="362"/>
      <c r="E376" s="363"/>
    </row>
    <row r="377" s="194" customFormat="1" ht="27" customHeight="1" spans="1:5">
      <c r="A377" s="361">
        <v>2130310</v>
      </c>
      <c r="B377" s="348" t="s">
        <v>402</v>
      </c>
      <c r="C377" s="349"/>
      <c r="D377" s="362"/>
      <c r="E377" s="363" t="str">
        <f t="shared" ref="E377:E391" si="18">IF(AND(C377&lt;&gt;0,D377&lt;&gt;0),D377/C377,"")</f>
        <v/>
      </c>
    </row>
    <row r="378" s="194" customFormat="1" ht="27" customHeight="1" spans="1:5">
      <c r="A378" s="361">
        <v>2130311</v>
      </c>
      <c r="B378" s="348" t="s">
        <v>403</v>
      </c>
      <c r="C378" s="349">
        <v>436</v>
      </c>
      <c r="D378" s="271">
        <v>70</v>
      </c>
      <c r="E378" s="131">
        <f t="shared" si="18"/>
        <v>0.161</v>
      </c>
    </row>
    <row r="379" s="194" customFormat="1" ht="27" customHeight="1" spans="1:5">
      <c r="A379" s="361">
        <v>2130314</v>
      </c>
      <c r="B379" s="348" t="s">
        <v>404</v>
      </c>
      <c r="C379" s="349">
        <v>9</v>
      </c>
      <c r="D379" s="271"/>
      <c r="E379" s="131"/>
    </row>
    <row r="380" s="194" customFormat="1" ht="27" customHeight="1" spans="1:5">
      <c r="A380" s="361">
        <v>2130315</v>
      </c>
      <c r="B380" s="348" t="s">
        <v>405</v>
      </c>
      <c r="C380" s="349">
        <v>122</v>
      </c>
      <c r="D380" s="271">
        <v>109</v>
      </c>
      <c r="E380" s="131">
        <f t="shared" si="18"/>
        <v>0.893</v>
      </c>
    </row>
    <row r="381" s="194" customFormat="1" ht="27" customHeight="1" spans="1:5">
      <c r="A381" s="361">
        <v>2130316</v>
      </c>
      <c r="B381" s="348" t="s">
        <v>406</v>
      </c>
      <c r="C381" s="349">
        <v>2</v>
      </c>
      <c r="D381" s="271">
        <v>122</v>
      </c>
      <c r="E381" s="131">
        <f t="shared" si="18"/>
        <v>61</v>
      </c>
    </row>
    <row r="382" s="194" customFormat="1" ht="27" customHeight="1" spans="1:5">
      <c r="A382" s="287">
        <v>21305</v>
      </c>
      <c r="B382" s="344" t="s">
        <v>407</v>
      </c>
      <c r="C382" s="345">
        <f>SUM(C383:C389)</f>
        <v>36429</v>
      </c>
      <c r="D382" s="345">
        <f>SUM(D383:D389)</f>
        <v>26865</v>
      </c>
      <c r="E382" s="346">
        <f t="shared" si="18"/>
        <v>0.737</v>
      </c>
    </row>
    <row r="383" s="194" customFormat="1" ht="27" customHeight="1" spans="1:5">
      <c r="A383" s="287">
        <v>2130501</v>
      </c>
      <c r="B383" s="348" t="s">
        <v>105</v>
      </c>
      <c r="C383" s="349">
        <v>401</v>
      </c>
      <c r="D383" s="271">
        <v>388</v>
      </c>
      <c r="E383" s="131">
        <f t="shared" si="18"/>
        <v>0.968</v>
      </c>
    </row>
    <row r="384" s="194" customFormat="1" ht="27" customHeight="1" spans="1:5">
      <c r="A384" s="287">
        <v>2130502</v>
      </c>
      <c r="B384" s="348" t="s">
        <v>106</v>
      </c>
      <c r="C384" s="349">
        <v>9</v>
      </c>
      <c r="D384" s="271"/>
      <c r="E384" s="131" t="str">
        <f t="shared" si="18"/>
        <v/>
      </c>
    </row>
    <row r="385" s="194" customFormat="1" ht="27" customHeight="1" spans="1:5">
      <c r="A385" s="287">
        <v>2130504</v>
      </c>
      <c r="B385" s="348" t="s">
        <v>408</v>
      </c>
      <c r="C385" s="349">
        <v>8179</v>
      </c>
      <c r="D385" s="271">
        <v>6900</v>
      </c>
      <c r="E385" s="131">
        <f t="shared" si="18"/>
        <v>0.844</v>
      </c>
    </row>
    <row r="386" s="194" customFormat="1" ht="27" customHeight="1" spans="1:5">
      <c r="A386" s="287">
        <v>2130505</v>
      </c>
      <c r="B386" s="348" t="s">
        <v>409</v>
      </c>
      <c r="C386" s="349">
        <v>23247</v>
      </c>
      <c r="D386" s="364">
        <v>16269</v>
      </c>
      <c r="E386" s="131">
        <f t="shared" si="18"/>
        <v>0.7</v>
      </c>
    </row>
    <row r="387" s="194" customFormat="1" ht="27" customHeight="1" spans="1:5">
      <c r="A387" s="287">
        <v>2130506</v>
      </c>
      <c r="B387" s="348" t="s">
        <v>410</v>
      </c>
      <c r="C387" s="349">
        <v>300</v>
      </c>
      <c r="D387" s="271">
        <v>306</v>
      </c>
      <c r="E387" s="131">
        <f t="shared" si="18"/>
        <v>1.02</v>
      </c>
    </row>
    <row r="388" s="194" customFormat="1" ht="27" customHeight="1" spans="1:5">
      <c r="A388" s="287">
        <v>2130507</v>
      </c>
      <c r="B388" s="348" t="s">
        <v>411</v>
      </c>
      <c r="C388" s="349">
        <v>1115</v>
      </c>
      <c r="D388" s="271">
        <v>1001</v>
      </c>
      <c r="E388" s="131">
        <f t="shared" si="18"/>
        <v>0.898</v>
      </c>
    </row>
    <row r="389" s="194" customFormat="1" ht="27" customHeight="1" spans="1:5">
      <c r="A389" s="287">
        <v>2130599</v>
      </c>
      <c r="B389" s="348" t="s">
        <v>412</v>
      </c>
      <c r="C389" s="349">
        <v>3178</v>
      </c>
      <c r="D389" s="364">
        <v>2001</v>
      </c>
      <c r="E389" s="131">
        <f t="shared" si="18"/>
        <v>0.63</v>
      </c>
    </row>
    <row r="390" s="194" customFormat="1" ht="27" customHeight="1" spans="1:5">
      <c r="A390" s="287">
        <v>21307</v>
      </c>
      <c r="B390" s="344" t="s">
        <v>413</v>
      </c>
      <c r="C390" s="345">
        <f>SUM(C391:C395)</f>
        <v>2742</v>
      </c>
      <c r="D390" s="345">
        <f>SUM(D391:D395)</f>
        <v>2798</v>
      </c>
      <c r="E390" s="346">
        <f t="shared" si="18"/>
        <v>1.02</v>
      </c>
    </row>
    <row r="391" s="194" customFormat="1" ht="27" customHeight="1" spans="1:5">
      <c r="A391" s="287">
        <v>2130701</v>
      </c>
      <c r="B391" s="348" t="s">
        <v>414</v>
      </c>
      <c r="C391" s="349">
        <v>118</v>
      </c>
      <c r="D391" s="271">
        <v>38</v>
      </c>
      <c r="E391" s="131">
        <f t="shared" si="18"/>
        <v>0.322</v>
      </c>
    </row>
    <row r="392" s="194" customFormat="1" ht="27" customHeight="1" spans="1:5">
      <c r="A392" s="287">
        <v>2130704</v>
      </c>
      <c r="B392" s="348" t="s">
        <v>415</v>
      </c>
      <c r="C392" s="349">
        <v>0</v>
      </c>
      <c r="D392" s="271"/>
      <c r="E392" s="131"/>
    </row>
    <row r="393" s="194" customFormat="1" ht="27" customHeight="1" spans="1:5">
      <c r="A393" s="287">
        <v>2130705</v>
      </c>
      <c r="B393" s="348" t="s">
        <v>416</v>
      </c>
      <c r="C393" s="349">
        <v>1345</v>
      </c>
      <c r="D393" s="271">
        <v>1461</v>
      </c>
      <c r="E393" s="131">
        <f t="shared" ref="E393:E456" si="19">IF(AND(C393&lt;&gt;0,D393&lt;&gt;0),D393/C393,"")</f>
        <v>1.086</v>
      </c>
    </row>
    <row r="394" s="194" customFormat="1" ht="27" customHeight="1" spans="1:5">
      <c r="A394" s="287">
        <v>2130706</v>
      </c>
      <c r="B394" s="348" t="s">
        <v>417</v>
      </c>
      <c r="C394" s="349">
        <v>1139</v>
      </c>
      <c r="D394" s="271">
        <v>1148</v>
      </c>
      <c r="E394" s="131">
        <f t="shared" si="19"/>
        <v>1.008</v>
      </c>
    </row>
    <row r="395" s="194" customFormat="1" ht="27" customHeight="1" spans="1:5">
      <c r="A395" s="287">
        <v>2130707</v>
      </c>
      <c r="B395" s="348" t="s">
        <v>418</v>
      </c>
      <c r="C395" s="349">
        <v>140</v>
      </c>
      <c r="D395" s="271">
        <v>151</v>
      </c>
      <c r="E395" s="131">
        <f t="shared" si="19"/>
        <v>1.079</v>
      </c>
    </row>
    <row r="396" s="194" customFormat="1" ht="27" customHeight="1" spans="1:5">
      <c r="A396" s="287">
        <v>21308</v>
      </c>
      <c r="B396" s="344" t="s">
        <v>419</v>
      </c>
      <c r="C396" s="345">
        <f>SUM(C397:C400)</f>
        <v>1879</v>
      </c>
      <c r="D396" s="345">
        <f>SUM(D397:D400)</f>
        <v>2355</v>
      </c>
      <c r="E396" s="346">
        <f t="shared" si="19"/>
        <v>1.253</v>
      </c>
    </row>
    <row r="397" s="194" customFormat="1" ht="27" customHeight="1" spans="1:5">
      <c r="A397" s="287">
        <v>2130801</v>
      </c>
      <c r="B397" s="348" t="s">
        <v>420</v>
      </c>
      <c r="C397" s="349">
        <v>729</v>
      </c>
      <c r="D397" s="271">
        <v>556</v>
      </c>
      <c r="E397" s="131">
        <f t="shared" si="19"/>
        <v>0.763</v>
      </c>
    </row>
    <row r="398" s="194" customFormat="1" ht="27" customHeight="1" spans="1:5">
      <c r="A398" s="287">
        <v>2130803</v>
      </c>
      <c r="B398" s="348" t="s">
        <v>421</v>
      </c>
      <c r="C398" s="349">
        <v>614</v>
      </c>
      <c r="D398" s="271">
        <v>1293</v>
      </c>
      <c r="E398" s="131">
        <f t="shared" si="19"/>
        <v>2.106</v>
      </c>
    </row>
    <row r="399" s="194" customFormat="1" ht="27" customHeight="1" spans="1:5">
      <c r="A399" s="287">
        <v>2130804</v>
      </c>
      <c r="B399" s="348" t="s">
        <v>422</v>
      </c>
      <c r="C399" s="349">
        <v>525</v>
      </c>
      <c r="D399" s="271">
        <v>506</v>
      </c>
      <c r="E399" s="131">
        <f t="shared" si="19"/>
        <v>0.964</v>
      </c>
    </row>
    <row r="400" s="194" customFormat="1" ht="27" customHeight="1" spans="1:5">
      <c r="A400" s="287">
        <v>2130899</v>
      </c>
      <c r="B400" s="348" t="s">
        <v>423</v>
      </c>
      <c r="C400" s="349">
        <v>11</v>
      </c>
      <c r="D400" s="271"/>
      <c r="E400" s="131" t="str">
        <f t="shared" si="19"/>
        <v/>
      </c>
    </row>
    <row r="401" s="194" customFormat="1" ht="27" customHeight="1" spans="1:5">
      <c r="A401" s="287">
        <v>21399</v>
      </c>
      <c r="B401" s="344" t="s">
        <v>424</v>
      </c>
      <c r="C401" s="345">
        <f>SUM(C402:C402)</f>
        <v>93</v>
      </c>
      <c r="D401" s="345">
        <f>SUM(D402:D402)</f>
        <v>0</v>
      </c>
      <c r="E401" s="346" t="str">
        <f t="shared" si="19"/>
        <v/>
      </c>
    </row>
    <row r="402" s="194" customFormat="1" ht="27" customHeight="1" spans="1:5">
      <c r="A402" s="287">
        <v>2139999</v>
      </c>
      <c r="B402" s="348" t="s">
        <v>425</v>
      </c>
      <c r="C402" s="349">
        <v>93</v>
      </c>
      <c r="D402" s="271"/>
      <c r="E402" s="131" t="str">
        <f t="shared" si="19"/>
        <v/>
      </c>
    </row>
    <row r="403" s="194" customFormat="1" ht="27" customHeight="1" spans="1:5">
      <c r="A403" s="287">
        <v>214</v>
      </c>
      <c r="B403" s="344" t="s">
        <v>426</v>
      </c>
      <c r="C403" s="345">
        <f>C404+C411+C413</f>
        <v>6209</v>
      </c>
      <c r="D403" s="345">
        <f>D404+D411+D413</f>
        <v>6610</v>
      </c>
      <c r="E403" s="346">
        <f t="shared" si="19"/>
        <v>1.065</v>
      </c>
    </row>
    <row r="404" s="194" customFormat="1" ht="27" customHeight="1" spans="1:5">
      <c r="A404" s="287">
        <v>21401</v>
      </c>
      <c r="B404" s="344" t="s">
        <v>427</v>
      </c>
      <c r="C404" s="345">
        <f>SUM(C405:C410)</f>
        <v>2137</v>
      </c>
      <c r="D404" s="345">
        <f>SUM(D405:D410)</f>
        <v>5705</v>
      </c>
      <c r="E404" s="346">
        <f t="shared" si="19"/>
        <v>2.67</v>
      </c>
    </row>
    <row r="405" s="194" customFormat="1" ht="27" customHeight="1" spans="1:5">
      <c r="A405" s="287">
        <v>2140101</v>
      </c>
      <c r="B405" s="348" t="s">
        <v>105</v>
      </c>
      <c r="C405" s="349">
        <v>465</v>
      </c>
      <c r="D405" s="271">
        <v>465</v>
      </c>
      <c r="E405" s="131">
        <f t="shared" si="19"/>
        <v>1</v>
      </c>
    </row>
    <row r="406" s="194" customFormat="1" ht="27" customHeight="1" spans="1:5">
      <c r="A406" s="287">
        <v>2140102</v>
      </c>
      <c r="B406" s="348" t="s">
        <v>106</v>
      </c>
      <c r="C406" s="349">
        <v>34</v>
      </c>
      <c r="D406" s="271">
        <v>32</v>
      </c>
      <c r="E406" s="131">
        <f t="shared" si="19"/>
        <v>0.941</v>
      </c>
    </row>
    <row r="407" s="194" customFormat="1" ht="27" customHeight="1" spans="1:5">
      <c r="A407" s="287">
        <v>2140104</v>
      </c>
      <c r="B407" s="348" t="s">
        <v>428</v>
      </c>
      <c r="C407" s="349">
        <v>690</v>
      </c>
      <c r="D407" s="364">
        <v>3726</v>
      </c>
      <c r="E407" s="131">
        <f t="shared" si="19"/>
        <v>5.4</v>
      </c>
    </row>
    <row r="408" s="194" customFormat="1" ht="27" customHeight="1" spans="1:5">
      <c r="A408" s="287">
        <v>2140106</v>
      </c>
      <c r="B408" s="348" t="s">
        <v>429</v>
      </c>
      <c r="C408" s="349">
        <v>948</v>
      </c>
      <c r="D408" s="271">
        <v>1482</v>
      </c>
      <c r="E408" s="131">
        <f t="shared" si="19"/>
        <v>1.563</v>
      </c>
    </row>
    <row r="409" s="194" customFormat="1" ht="27" customHeight="1" spans="1:5">
      <c r="A409" s="287">
        <v>2140123</v>
      </c>
      <c r="B409" s="348" t="s">
        <v>430</v>
      </c>
      <c r="C409" s="349"/>
      <c r="D409" s="271"/>
      <c r="E409" s="131" t="str">
        <f t="shared" si="19"/>
        <v/>
      </c>
    </row>
    <row r="410" s="194" customFormat="1" ht="27" customHeight="1" spans="1:5">
      <c r="A410" s="287">
        <v>2140199</v>
      </c>
      <c r="B410" s="348" t="s">
        <v>431</v>
      </c>
      <c r="C410" s="349"/>
      <c r="D410" s="271"/>
      <c r="E410" s="131" t="str">
        <f t="shared" si="19"/>
        <v/>
      </c>
    </row>
    <row r="411" s="194" customFormat="1" ht="27" customHeight="1" spans="1:5">
      <c r="A411" s="287">
        <v>21406</v>
      </c>
      <c r="B411" s="344" t="s">
        <v>432</v>
      </c>
      <c r="C411" s="345">
        <f t="shared" ref="C411:C416" si="20">SUM(C412:C412)</f>
        <v>3175</v>
      </c>
      <c r="D411" s="345">
        <f t="shared" ref="D411:D416" si="21">SUM(D412:D412)</f>
        <v>0</v>
      </c>
      <c r="E411" s="346" t="str">
        <f t="shared" si="19"/>
        <v/>
      </c>
    </row>
    <row r="412" s="194" customFormat="1" ht="27" customHeight="1" spans="1:5">
      <c r="A412" s="287">
        <v>2140602</v>
      </c>
      <c r="B412" s="348" t="s">
        <v>433</v>
      </c>
      <c r="C412" s="349">
        <v>3175</v>
      </c>
      <c r="D412" s="271"/>
      <c r="E412" s="131" t="str">
        <f t="shared" si="19"/>
        <v/>
      </c>
    </row>
    <row r="413" s="194" customFormat="1" ht="27" customHeight="1" spans="1:5">
      <c r="A413" s="287">
        <v>21499</v>
      </c>
      <c r="B413" s="344" t="s">
        <v>434</v>
      </c>
      <c r="C413" s="345">
        <f t="shared" si="20"/>
        <v>897</v>
      </c>
      <c r="D413" s="345">
        <f t="shared" si="21"/>
        <v>905</v>
      </c>
      <c r="E413" s="346">
        <f t="shared" si="19"/>
        <v>1.009</v>
      </c>
    </row>
    <row r="414" s="194" customFormat="1" ht="27" customHeight="1" spans="1:5">
      <c r="A414" s="287">
        <v>2149901</v>
      </c>
      <c r="B414" s="348" t="s">
        <v>435</v>
      </c>
      <c r="C414" s="349">
        <v>897</v>
      </c>
      <c r="D414" s="271">
        <v>905</v>
      </c>
      <c r="E414" s="131">
        <f t="shared" si="19"/>
        <v>1.009</v>
      </c>
    </row>
    <row r="415" s="194" customFormat="1" ht="27" customHeight="1" spans="1:5">
      <c r="A415" s="287">
        <v>215</v>
      </c>
      <c r="B415" s="344" t="s">
        <v>436</v>
      </c>
      <c r="C415" s="345">
        <f>C416+C418</f>
        <v>364</v>
      </c>
      <c r="D415" s="345">
        <f>D416+D418</f>
        <v>359</v>
      </c>
      <c r="E415" s="346">
        <f t="shared" si="19"/>
        <v>0.986</v>
      </c>
    </row>
    <row r="416" s="194" customFormat="1" ht="27" customHeight="1" spans="1:5">
      <c r="A416" s="287">
        <v>21505</v>
      </c>
      <c r="B416" s="344" t="s">
        <v>437</v>
      </c>
      <c r="C416" s="345">
        <f t="shared" si="20"/>
        <v>281</v>
      </c>
      <c r="D416" s="345">
        <f t="shared" si="21"/>
        <v>279</v>
      </c>
      <c r="E416" s="346">
        <f t="shared" si="19"/>
        <v>0.993</v>
      </c>
    </row>
    <row r="417" s="194" customFormat="1" ht="27" customHeight="1" spans="1:5">
      <c r="A417" s="287">
        <v>2150517</v>
      </c>
      <c r="B417" s="348" t="s">
        <v>438</v>
      </c>
      <c r="C417" s="349">
        <v>281</v>
      </c>
      <c r="D417" s="271">
        <v>279</v>
      </c>
      <c r="E417" s="131">
        <f t="shared" si="19"/>
        <v>0.993</v>
      </c>
    </row>
    <row r="418" s="194" customFormat="1" ht="27" customHeight="1" spans="1:5">
      <c r="A418" s="287">
        <v>21508</v>
      </c>
      <c r="B418" s="344" t="s">
        <v>439</v>
      </c>
      <c r="C418" s="345">
        <f>SUM(C419:C419)</f>
        <v>83</v>
      </c>
      <c r="D418" s="345">
        <f>SUM(D419:D419)</f>
        <v>80</v>
      </c>
      <c r="E418" s="346">
        <f t="shared" si="19"/>
        <v>0.964</v>
      </c>
    </row>
    <row r="419" s="194" customFormat="1" ht="27" customHeight="1" spans="1:5">
      <c r="A419" s="287">
        <v>2150805</v>
      </c>
      <c r="B419" s="348" t="s">
        <v>440</v>
      </c>
      <c r="C419" s="349">
        <v>83</v>
      </c>
      <c r="D419" s="271">
        <v>80</v>
      </c>
      <c r="E419" s="131">
        <f t="shared" si="19"/>
        <v>0.964</v>
      </c>
    </row>
    <row r="420" s="194" customFormat="1" ht="27" customHeight="1" spans="1:5">
      <c r="A420" s="287">
        <v>216</v>
      </c>
      <c r="B420" s="344" t="s">
        <v>441</v>
      </c>
      <c r="C420" s="345">
        <f>C421+C425+C427</f>
        <v>308</v>
      </c>
      <c r="D420" s="345">
        <f>D421+D425+D427</f>
        <v>299</v>
      </c>
      <c r="E420" s="346">
        <f t="shared" si="19"/>
        <v>0.971</v>
      </c>
    </row>
    <row r="421" s="194" customFormat="1" ht="27" customHeight="1" spans="1:5">
      <c r="A421" s="287">
        <v>21602</v>
      </c>
      <c r="B421" s="344" t="s">
        <v>442</v>
      </c>
      <c r="C421" s="345">
        <f>SUM(C422:C424)</f>
        <v>305</v>
      </c>
      <c r="D421" s="345">
        <f>SUM(D422:D424)</f>
        <v>299</v>
      </c>
      <c r="E421" s="346">
        <f t="shared" si="19"/>
        <v>0.98</v>
      </c>
    </row>
    <row r="422" s="194" customFormat="1" ht="27" customHeight="1" spans="1:5">
      <c r="A422" s="287">
        <v>2160201</v>
      </c>
      <c r="B422" s="348" t="s">
        <v>105</v>
      </c>
      <c r="C422" s="349">
        <v>263</v>
      </c>
      <c r="D422" s="271">
        <v>254</v>
      </c>
      <c r="E422" s="131">
        <f t="shared" si="19"/>
        <v>0.966</v>
      </c>
    </row>
    <row r="423" s="194" customFormat="1" ht="27" customHeight="1" spans="1:5">
      <c r="A423" s="287">
        <v>2160219</v>
      </c>
      <c r="B423" s="348" t="s">
        <v>443</v>
      </c>
      <c r="C423" s="349"/>
      <c r="D423" s="271"/>
      <c r="E423" s="131" t="str">
        <f t="shared" si="19"/>
        <v/>
      </c>
    </row>
    <row r="424" s="194" customFormat="1" ht="27" customHeight="1" spans="1:5">
      <c r="A424" s="287">
        <v>2160299</v>
      </c>
      <c r="B424" s="348" t="s">
        <v>444</v>
      </c>
      <c r="C424" s="349">
        <v>42</v>
      </c>
      <c r="D424" s="271">
        <v>45</v>
      </c>
      <c r="E424" s="131">
        <f t="shared" si="19"/>
        <v>1.071</v>
      </c>
    </row>
    <row r="425" s="194" customFormat="1" ht="27" customHeight="1" spans="1:5">
      <c r="A425" s="287">
        <v>21606</v>
      </c>
      <c r="B425" s="344" t="s">
        <v>445</v>
      </c>
      <c r="C425" s="345">
        <f>SUM(C426:C426)</f>
        <v>0</v>
      </c>
      <c r="D425" s="345">
        <f>SUM(D426:D426)</f>
        <v>0</v>
      </c>
      <c r="E425" s="346" t="str">
        <f t="shared" si="19"/>
        <v/>
      </c>
    </row>
    <row r="426" s="194" customFormat="1" ht="27" customHeight="1" spans="1:5">
      <c r="A426" s="287">
        <v>2160699</v>
      </c>
      <c r="B426" s="348" t="s">
        <v>446</v>
      </c>
      <c r="C426" s="349"/>
      <c r="D426" s="271">
        <v>0</v>
      </c>
      <c r="E426" s="131" t="str">
        <f t="shared" si="19"/>
        <v/>
      </c>
    </row>
    <row r="427" s="194" customFormat="1" ht="27" customHeight="1" spans="1:5">
      <c r="A427" s="287">
        <v>21699</v>
      </c>
      <c r="B427" s="344" t="s">
        <v>447</v>
      </c>
      <c r="C427" s="345">
        <f>SUM(C428:C428)</f>
        <v>3</v>
      </c>
      <c r="D427" s="345">
        <f>SUM(D428:D428)</f>
        <v>0</v>
      </c>
      <c r="E427" s="346" t="str">
        <f t="shared" si="19"/>
        <v/>
      </c>
    </row>
    <row r="428" s="194" customFormat="1" ht="27" customHeight="1" spans="1:5">
      <c r="A428" s="287">
        <v>2169999</v>
      </c>
      <c r="B428" s="348" t="s">
        <v>448</v>
      </c>
      <c r="C428" s="349">
        <v>3</v>
      </c>
      <c r="D428" s="271"/>
      <c r="E428" s="131" t="str">
        <f t="shared" si="19"/>
        <v/>
      </c>
    </row>
    <row r="429" s="194" customFormat="1" ht="27" customHeight="1" spans="1:5">
      <c r="A429" s="287">
        <v>220</v>
      </c>
      <c r="B429" s="344" t="s">
        <v>449</v>
      </c>
      <c r="C429" s="345">
        <f>C430+C434+C437</f>
        <v>1138</v>
      </c>
      <c r="D429" s="345">
        <f>D430+D434+D437</f>
        <v>1031</v>
      </c>
      <c r="E429" s="346">
        <f t="shared" si="19"/>
        <v>0.906</v>
      </c>
    </row>
    <row r="430" s="194" customFormat="1" ht="27" customHeight="1" spans="1:5">
      <c r="A430" s="287">
        <v>22001</v>
      </c>
      <c r="B430" s="344" t="s">
        <v>450</v>
      </c>
      <c r="C430" s="345">
        <f>SUM(C431:C433)</f>
        <v>948</v>
      </c>
      <c r="D430" s="345">
        <f>SUM(D431:D433)</f>
        <v>870</v>
      </c>
      <c r="E430" s="346">
        <f t="shared" si="19"/>
        <v>0.918</v>
      </c>
    </row>
    <row r="431" s="194" customFormat="1" ht="27" customHeight="1" spans="1:5">
      <c r="A431" s="287">
        <v>2200101</v>
      </c>
      <c r="B431" s="348" t="s">
        <v>105</v>
      </c>
      <c r="C431" s="349">
        <v>896</v>
      </c>
      <c r="D431" s="271">
        <v>870</v>
      </c>
      <c r="E431" s="346">
        <f t="shared" si="19"/>
        <v>0.971</v>
      </c>
    </row>
    <row r="432" s="194" customFormat="1" ht="27" customHeight="1" spans="1:5">
      <c r="A432" s="287">
        <v>2200102</v>
      </c>
      <c r="B432" s="348" t="s">
        <v>106</v>
      </c>
      <c r="C432" s="349">
        <v>37</v>
      </c>
      <c r="D432" s="271"/>
      <c r="E432" s="346" t="str">
        <f t="shared" si="19"/>
        <v/>
      </c>
    </row>
    <row r="433" s="194" customFormat="1" ht="27" customHeight="1" spans="1:5">
      <c r="A433" s="361">
        <v>2200199</v>
      </c>
      <c r="B433" s="348" t="s">
        <v>451</v>
      </c>
      <c r="C433" s="349">
        <v>15</v>
      </c>
      <c r="D433" s="271"/>
      <c r="E433" s="346" t="str">
        <f t="shared" si="19"/>
        <v/>
      </c>
    </row>
    <row r="434" s="194" customFormat="1" ht="27" customHeight="1" spans="1:5">
      <c r="A434" s="287">
        <v>22005</v>
      </c>
      <c r="B434" s="344" t="s">
        <v>452</v>
      </c>
      <c r="C434" s="345">
        <f>SUM(C435:C436)</f>
        <v>227</v>
      </c>
      <c r="D434" s="345">
        <f>SUM(D435:D436)</f>
        <v>161</v>
      </c>
      <c r="E434" s="346">
        <f t="shared" si="19"/>
        <v>0.709</v>
      </c>
    </row>
    <row r="435" s="194" customFormat="1" ht="27" customHeight="1" spans="1:5">
      <c r="A435" s="287">
        <v>2200509</v>
      </c>
      <c r="B435" s="348" t="s">
        <v>453</v>
      </c>
      <c r="C435" s="349">
        <v>156</v>
      </c>
      <c r="D435" s="271">
        <v>161</v>
      </c>
      <c r="E435" s="346">
        <f t="shared" si="19"/>
        <v>1.032</v>
      </c>
    </row>
    <row r="436" s="194" customFormat="1" ht="27" customHeight="1" spans="1:5">
      <c r="A436" s="287">
        <v>2200510</v>
      </c>
      <c r="B436" s="348" t="s">
        <v>454</v>
      </c>
      <c r="C436" s="349">
        <v>71</v>
      </c>
      <c r="D436" s="271"/>
      <c r="E436" s="346" t="str">
        <f t="shared" si="19"/>
        <v/>
      </c>
    </row>
    <row r="437" s="194" customFormat="1" ht="27" customHeight="1" spans="1:5">
      <c r="A437" s="287">
        <v>22099</v>
      </c>
      <c r="B437" s="344" t="s">
        <v>455</v>
      </c>
      <c r="C437" s="345">
        <f>SUM(C438)</f>
        <v>-37</v>
      </c>
      <c r="D437" s="345">
        <f>SUM(D438)</f>
        <v>0</v>
      </c>
      <c r="E437" s="346" t="str">
        <f t="shared" si="19"/>
        <v/>
      </c>
    </row>
    <row r="438" s="194" customFormat="1" ht="27" customHeight="1" spans="1:5">
      <c r="A438" s="287">
        <v>2209999</v>
      </c>
      <c r="B438" s="348" t="s">
        <v>456</v>
      </c>
      <c r="C438" s="349">
        <v>-37</v>
      </c>
      <c r="D438" s="271"/>
      <c r="E438" s="346" t="str">
        <f t="shared" si="19"/>
        <v/>
      </c>
    </row>
    <row r="439" s="194" customFormat="1" ht="27" customHeight="1" spans="1:5">
      <c r="A439" s="287">
        <v>221</v>
      </c>
      <c r="B439" s="344" t="s">
        <v>457</v>
      </c>
      <c r="C439" s="345">
        <f>SUM(C440,C445)</f>
        <v>7403</v>
      </c>
      <c r="D439" s="345">
        <f>SUM(D440,D445)</f>
        <v>7550</v>
      </c>
      <c r="E439" s="346">
        <f t="shared" si="19"/>
        <v>1.02</v>
      </c>
    </row>
    <row r="440" s="194" customFormat="1" ht="27" customHeight="1" spans="1:5">
      <c r="A440" s="287">
        <v>22101</v>
      </c>
      <c r="B440" s="344" t="s">
        <v>458</v>
      </c>
      <c r="C440" s="345">
        <f>SUM(C441:C444)</f>
        <v>715</v>
      </c>
      <c r="D440" s="345">
        <f>SUM(D441:D444)</f>
        <v>756</v>
      </c>
      <c r="E440" s="346">
        <f t="shared" si="19"/>
        <v>1.057</v>
      </c>
    </row>
    <row r="441" s="194" customFormat="1" ht="27" customHeight="1" spans="1:5">
      <c r="A441" s="287">
        <v>2210105</v>
      </c>
      <c r="B441" s="348" t="s">
        <v>459</v>
      </c>
      <c r="C441" s="349">
        <v>356</v>
      </c>
      <c r="D441" s="271">
        <v>398</v>
      </c>
      <c r="E441" s="131">
        <f t="shared" si="19"/>
        <v>1.118</v>
      </c>
    </row>
    <row r="442" s="194" customFormat="1" ht="27" customHeight="1" spans="1:5">
      <c r="A442" s="287">
        <v>2210106</v>
      </c>
      <c r="B442" s="348" t="s">
        <v>460</v>
      </c>
      <c r="C442" s="349">
        <v>85</v>
      </c>
      <c r="D442" s="271">
        <v>87</v>
      </c>
      <c r="E442" s="131">
        <f t="shared" si="19"/>
        <v>1.024</v>
      </c>
    </row>
    <row r="443" s="194" customFormat="1" ht="27" customHeight="1" spans="1:5">
      <c r="A443" s="287">
        <v>2210108</v>
      </c>
      <c r="B443" s="348" t="s">
        <v>461</v>
      </c>
      <c r="C443" s="349">
        <v>278</v>
      </c>
      <c r="D443" s="271">
        <v>271</v>
      </c>
      <c r="E443" s="131">
        <f t="shared" si="19"/>
        <v>0.975</v>
      </c>
    </row>
    <row r="444" s="194" customFormat="1" ht="27" customHeight="1" spans="1:5">
      <c r="A444" s="287">
        <v>2210199</v>
      </c>
      <c r="B444" s="348" t="s">
        <v>462</v>
      </c>
      <c r="C444" s="349">
        <v>-4</v>
      </c>
      <c r="D444" s="271"/>
      <c r="E444" s="131" t="str">
        <f t="shared" si="19"/>
        <v/>
      </c>
    </row>
    <row r="445" s="194" customFormat="1" ht="27" customHeight="1" spans="1:5">
      <c r="A445" s="287">
        <v>22102</v>
      </c>
      <c r="B445" s="344" t="s">
        <v>463</v>
      </c>
      <c r="C445" s="345">
        <f>SUM(C446:C446)</f>
        <v>6688</v>
      </c>
      <c r="D445" s="345">
        <f>SUM(D446:D446)</f>
        <v>6794</v>
      </c>
      <c r="E445" s="346">
        <f t="shared" si="19"/>
        <v>1.016</v>
      </c>
    </row>
    <row r="446" s="194" customFormat="1" ht="27" customHeight="1" spans="1:5">
      <c r="A446" s="287">
        <v>2210201</v>
      </c>
      <c r="B446" s="348" t="s">
        <v>464</v>
      </c>
      <c r="C446" s="349">
        <v>6688</v>
      </c>
      <c r="D446" s="271">
        <v>6794</v>
      </c>
      <c r="E446" s="131">
        <f t="shared" si="19"/>
        <v>1.016</v>
      </c>
    </row>
    <row r="447" s="194" customFormat="1" ht="27" customHeight="1" spans="1:5">
      <c r="A447" s="287">
        <v>222</v>
      </c>
      <c r="B447" s="344" t="s">
        <v>465</v>
      </c>
      <c r="C447" s="345">
        <f>C448</f>
        <v>127</v>
      </c>
      <c r="D447" s="345">
        <f>D448</f>
        <v>76</v>
      </c>
      <c r="E447" s="346">
        <f t="shared" si="19"/>
        <v>0.598</v>
      </c>
    </row>
    <row r="448" s="194" customFormat="1" ht="27" customHeight="1" spans="1:5">
      <c r="A448" s="287">
        <v>22201</v>
      </c>
      <c r="B448" s="344" t="s">
        <v>466</v>
      </c>
      <c r="C448" s="345">
        <f>SUM(C449:C450)</f>
        <v>127</v>
      </c>
      <c r="D448" s="345">
        <f>SUM(D449:D450)</f>
        <v>76</v>
      </c>
      <c r="E448" s="346">
        <f t="shared" si="19"/>
        <v>0.598</v>
      </c>
    </row>
    <row r="449" s="194" customFormat="1" ht="27" customHeight="1" spans="1:5">
      <c r="A449" s="287">
        <v>2220102</v>
      </c>
      <c r="B449" s="348" t="s">
        <v>106</v>
      </c>
      <c r="C449" s="349"/>
      <c r="D449" s="349"/>
      <c r="E449" s="131" t="str">
        <f t="shared" si="19"/>
        <v/>
      </c>
    </row>
    <row r="450" s="194" customFormat="1" ht="27" customHeight="1" spans="1:5">
      <c r="A450" s="287">
        <v>2220115</v>
      </c>
      <c r="B450" s="348" t="s">
        <v>467</v>
      </c>
      <c r="C450" s="349">
        <v>127</v>
      </c>
      <c r="D450" s="271">
        <v>76</v>
      </c>
      <c r="E450" s="131">
        <f t="shared" si="19"/>
        <v>0.598</v>
      </c>
    </row>
    <row r="451" s="194" customFormat="1" ht="27" customHeight="1" spans="1:5">
      <c r="A451" s="287">
        <v>224</v>
      </c>
      <c r="B451" s="344" t="s">
        <v>468</v>
      </c>
      <c r="C451" s="345">
        <f>C452+C456+C459+C462+C466+C468</f>
        <v>2810</v>
      </c>
      <c r="D451" s="345">
        <f>D452+D456+D459+D462+D466+D468</f>
        <v>3227</v>
      </c>
      <c r="E451" s="346">
        <f t="shared" si="19"/>
        <v>1.148</v>
      </c>
    </row>
    <row r="452" s="194" customFormat="1" ht="27" customHeight="1" spans="1:5">
      <c r="A452" s="287">
        <v>22401</v>
      </c>
      <c r="B452" s="344" t="s">
        <v>469</v>
      </c>
      <c r="C452" s="345">
        <f>SUM(C453:C455)</f>
        <v>386</v>
      </c>
      <c r="D452" s="345">
        <f>SUM(D453:D455)</f>
        <v>373</v>
      </c>
      <c r="E452" s="346">
        <f t="shared" si="19"/>
        <v>0.966</v>
      </c>
    </row>
    <row r="453" s="194" customFormat="1" ht="27" customHeight="1" spans="1:5">
      <c r="A453" s="287">
        <v>2240101</v>
      </c>
      <c r="B453" s="348" t="s">
        <v>105</v>
      </c>
      <c r="C453" s="349">
        <v>347</v>
      </c>
      <c r="D453" s="271">
        <v>317</v>
      </c>
      <c r="E453" s="131">
        <f t="shared" si="19"/>
        <v>0.914</v>
      </c>
    </row>
    <row r="454" s="194" customFormat="1" ht="27" customHeight="1" spans="1:5">
      <c r="A454" s="287">
        <v>2240102</v>
      </c>
      <c r="B454" s="348" t="s">
        <v>106</v>
      </c>
      <c r="C454" s="349">
        <v>38</v>
      </c>
      <c r="D454" s="271">
        <v>56</v>
      </c>
      <c r="E454" s="131">
        <f t="shared" si="19"/>
        <v>1.474</v>
      </c>
    </row>
    <row r="455" s="194" customFormat="1" ht="27" customHeight="1" spans="1:5">
      <c r="A455" s="287">
        <v>2240106</v>
      </c>
      <c r="B455" s="348" t="s">
        <v>470</v>
      </c>
      <c r="C455" s="349">
        <v>1</v>
      </c>
      <c r="D455" s="271"/>
      <c r="E455" s="131" t="str">
        <f t="shared" si="19"/>
        <v/>
      </c>
    </row>
    <row r="456" s="194" customFormat="1" ht="27" customHeight="1" spans="1:5">
      <c r="A456" s="287">
        <v>22402</v>
      </c>
      <c r="B456" s="344" t="s">
        <v>471</v>
      </c>
      <c r="C456" s="345">
        <f>SUM(C457:C458)</f>
        <v>856</v>
      </c>
      <c r="D456" s="345">
        <f>SUM(D457:D458)</f>
        <v>947</v>
      </c>
      <c r="E456" s="346">
        <f t="shared" si="19"/>
        <v>1.106</v>
      </c>
    </row>
    <row r="457" s="194" customFormat="1" ht="27" customHeight="1" spans="1:5">
      <c r="A457" s="287">
        <v>2240201</v>
      </c>
      <c r="B457" s="348" t="s">
        <v>105</v>
      </c>
      <c r="C457" s="349">
        <v>87</v>
      </c>
      <c r="D457" s="365">
        <v>947.49</v>
      </c>
      <c r="E457" s="131">
        <f t="shared" ref="E457:E489" si="22">IF(AND(C457&lt;&gt;0,D457&lt;&gt;0),D457/C457,"")</f>
        <v>10.891</v>
      </c>
    </row>
    <row r="458" s="194" customFormat="1" ht="27" customHeight="1" spans="1:5">
      <c r="A458" s="287">
        <v>2240204</v>
      </c>
      <c r="B458" s="348" t="s">
        <v>472</v>
      </c>
      <c r="C458" s="349">
        <v>769</v>
      </c>
      <c r="D458" s="271"/>
      <c r="E458" s="131" t="str">
        <f t="shared" si="22"/>
        <v/>
      </c>
    </row>
    <row r="459" s="194" customFormat="1" ht="27" customHeight="1" spans="1:5">
      <c r="A459" s="287">
        <v>22405</v>
      </c>
      <c r="B459" s="344" t="s">
        <v>473</v>
      </c>
      <c r="C459" s="345">
        <f>SUM(C460:C461)</f>
        <v>109</v>
      </c>
      <c r="D459" s="345">
        <f>SUM(D460:D461)</f>
        <v>106</v>
      </c>
      <c r="E459" s="346">
        <f t="shared" si="22"/>
        <v>0.972</v>
      </c>
    </row>
    <row r="460" s="194" customFormat="1" ht="27" customHeight="1" spans="1:5">
      <c r="A460" s="287">
        <v>2240505</v>
      </c>
      <c r="B460" s="348" t="s">
        <v>474</v>
      </c>
      <c r="C460" s="349"/>
      <c r="D460" s="271">
        <v>3</v>
      </c>
      <c r="E460" s="131" t="str">
        <f t="shared" si="22"/>
        <v/>
      </c>
    </row>
    <row r="461" s="194" customFormat="1" ht="27" customHeight="1" spans="1:5">
      <c r="A461" s="287">
        <v>2240550</v>
      </c>
      <c r="B461" s="348" t="s">
        <v>475</v>
      </c>
      <c r="C461" s="349">
        <v>109</v>
      </c>
      <c r="D461" s="271">
        <v>103</v>
      </c>
      <c r="E461" s="131">
        <f t="shared" si="22"/>
        <v>0.945</v>
      </c>
    </row>
    <row r="462" s="194" customFormat="1" ht="27" customHeight="1" spans="1:5">
      <c r="A462" s="287">
        <v>22406</v>
      </c>
      <c r="B462" s="344" t="s">
        <v>476</v>
      </c>
      <c r="C462" s="345">
        <f>SUM(C463:C465)</f>
        <v>1005</v>
      </c>
      <c r="D462" s="345">
        <f>SUM(D463:D465)</f>
        <v>988</v>
      </c>
      <c r="E462" s="346">
        <f t="shared" si="22"/>
        <v>0.983</v>
      </c>
    </row>
    <row r="463" s="194" customFormat="1" ht="27" customHeight="1" spans="1:5">
      <c r="A463" s="287">
        <v>2240601</v>
      </c>
      <c r="B463" s="348" t="s">
        <v>477</v>
      </c>
      <c r="C463" s="349">
        <v>888</v>
      </c>
      <c r="D463" s="271">
        <v>902</v>
      </c>
      <c r="E463" s="131">
        <f t="shared" si="22"/>
        <v>1.016</v>
      </c>
    </row>
    <row r="464" s="194" customFormat="1" ht="27" customHeight="1" spans="1:5">
      <c r="A464" s="287">
        <v>2240602</v>
      </c>
      <c r="B464" s="348" t="s">
        <v>478</v>
      </c>
      <c r="C464" s="349">
        <v>87</v>
      </c>
      <c r="D464" s="271">
        <v>86</v>
      </c>
      <c r="E464" s="131">
        <f t="shared" si="22"/>
        <v>0.989</v>
      </c>
    </row>
    <row r="465" s="194" customFormat="1" ht="27" customHeight="1" spans="1:5">
      <c r="A465" s="287">
        <v>2240699</v>
      </c>
      <c r="B465" s="348" t="s">
        <v>479</v>
      </c>
      <c r="C465" s="349">
        <v>30</v>
      </c>
      <c r="D465" s="271"/>
      <c r="E465" s="131" t="str">
        <f t="shared" si="22"/>
        <v/>
      </c>
    </row>
    <row r="466" s="194" customFormat="1" ht="27" customHeight="1" spans="1:5">
      <c r="A466" s="287">
        <v>22407</v>
      </c>
      <c r="B466" s="344" t="s">
        <v>480</v>
      </c>
      <c r="C466" s="345">
        <f>SUM(C467:C467)</f>
        <v>452</v>
      </c>
      <c r="D466" s="345">
        <f>SUM(D467:D467)</f>
        <v>813</v>
      </c>
      <c r="E466" s="346">
        <f t="shared" si="22"/>
        <v>1.799</v>
      </c>
    </row>
    <row r="467" s="194" customFormat="1" ht="27" customHeight="1" spans="1:5">
      <c r="A467" s="287">
        <v>2240703</v>
      </c>
      <c r="B467" s="348" t="s">
        <v>481</v>
      </c>
      <c r="C467" s="349">
        <v>452</v>
      </c>
      <c r="D467" s="271">
        <v>813</v>
      </c>
      <c r="E467" s="131">
        <f t="shared" si="22"/>
        <v>1.799</v>
      </c>
    </row>
    <row r="468" s="194" customFormat="1" ht="27" customHeight="1" spans="1:5">
      <c r="A468" s="287">
        <v>22499</v>
      </c>
      <c r="B468" s="366" t="s">
        <v>482</v>
      </c>
      <c r="C468" s="268">
        <f>SUM(C469)</f>
        <v>2</v>
      </c>
      <c r="D468" s="268">
        <f>SUM(D469)</f>
        <v>0</v>
      </c>
      <c r="E468" s="131" t="str">
        <f t="shared" si="22"/>
        <v/>
      </c>
    </row>
    <row r="469" s="194" customFormat="1" ht="27" customHeight="1" spans="1:5">
      <c r="A469" s="287">
        <v>2249999</v>
      </c>
      <c r="B469" s="367" t="s">
        <v>483</v>
      </c>
      <c r="C469" s="271">
        <v>2</v>
      </c>
      <c r="D469" s="271"/>
      <c r="E469" s="131" t="str">
        <f t="shared" si="22"/>
        <v/>
      </c>
    </row>
    <row r="470" s="194" customFormat="1" ht="27" customHeight="1" spans="1:5">
      <c r="A470" s="287">
        <v>227</v>
      </c>
      <c r="B470" s="368" t="s">
        <v>484</v>
      </c>
      <c r="C470" s="268"/>
      <c r="D470" s="268">
        <v>2522</v>
      </c>
      <c r="E470" s="346" t="str">
        <f t="shared" si="22"/>
        <v/>
      </c>
    </row>
    <row r="471" s="194" customFormat="1" ht="27" customHeight="1" spans="1:5">
      <c r="A471" s="287">
        <v>229</v>
      </c>
      <c r="B471" s="368" t="s">
        <v>485</v>
      </c>
      <c r="C471" s="268"/>
      <c r="D471" s="268">
        <v>0</v>
      </c>
      <c r="E471" s="346" t="str">
        <f t="shared" si="22"/>
        <v/>
      </c>
    </row>
    <row r="472" s="194" customFormat="1" ht="27" customHeight="1" spans="1:5">
      <c r="A472" s="287">
        <v>22902</v>
      </c>
      <c r="B472" s="369" t="s">
        <v>486</v>
      </c>
      <c r="C472" s="271"/>
      <c r="D472" s="271">
        <v>0</v>
      </c>
      <c r="E472" s="131" t="str">
        <f t="shared" si="22"/>
        <v/>
      </c>
    </row>
    <row r="473" s="194" customFormat="1" ht="27" customHeight="1" spans="1:5">
      <c r="A473" s="242">
        <v>22999</v>
      </c>
      <c r="B473" s="369" t="s">
        <v>83</v>
      </c>
      <c r="C473" s="271"/>
      <c r="D473" s="271">
        <v>0</v>
      </c>
      <c r="E473" s="131" t="str">
        <f t="shared" si="22"/>
        <v/>
      </c>
    </row>
    <row r="474" s="194" customFormat="1" ht="27" customHeight="1" spans="1:5">
      <c r="A474" s="287">
        <v>232</v>
      </c>
      <c r="B474" s="368" t="s">
        <v>487</v>
      </c>
      <c r="C474" s="268">
        <f>SUM(C475)</f>
        <v>4694</v>
      </c>
      <c r="D474" s="268">
        <f>SUM(D475)</f>
        <v>7378</v>
      </c>
      <c r="E474" s="346">
        <f t="shared" si="22"/>
        <v>1.572</v>
      </c>
    </row>
    <row r="475" s="194" customFormat="1" ht="27" customHeight="1" spans="1:5">
      <c r="A475" s="287">
        <v>23203</v>
      </c>
      <c r="B475" s="368" t="s">
        <v>488</v>
      </c>
      <c r="C475" s="268">
        <f>SUM(C476:C477)</f>
        <v>4694</v>
      </c>
      <c r="D475" s="268">
        <f>SUM(D476:D477)</f>
        <v>7378</v>
      </c>
      <c r="E475" s="346">
        <f t="shared" si="22"/>
        <v>1.572</v>
      </c>
    </row>
    <row r="476" s="194" customFormat="1" ht="27" customHeight="1" spans="1:5">
      <c r="A476" s="287">
        <v>2320301</v>
      </c>
      <c r="B476" s="369" t="s">
        <v>489</v>
      </c>
      <c r="C476" s="271">
        <v>2508</v>
      </c>
      <c r="D476" s="271">
        <v>4871</v>
      </c>
      <c r="E476" s="346">
        <f t="shared" si="22"/>
        <v>1.942</v>
      </c>
    </row>
    <row r="477" s="194" customFormat="1" ht="27" customHeight="1" spans="1:5">
      <c r="A477" s="287">
        <v>2320303</v>
      </c>
      <c r="B477" s="369" t="s">
        <v>490</v>
      </c>
      <c r="C477" s="271">
        <v>2186</v>
      </c>
      <c r="D477" s="271">
        <v>2507</v>
      </c>
      <c r="E477" s="346">
        <f t="shared" si="22"/>
        <v>1.147</v>
      </c>
    </row>
    <row r="478" s="194" customFormat="1" ht="27" customHeight="1" spans="1:5">
      <c r="A478" s="287">
        <v>233</v>
      </c>
      <c r="B478" s="368" t="s">
        <v>491</v>
      </c>
      <c r="C478" s="268">
        <f>SUM(C479)</f>
        <v>104</v>
      </c>
      <c r="D478" s="268">
        <f>SUM(D479)</f>
        <v>7</v>
      </c>
      <c r="E478" s="346">
        <f t="shared" si="22"/>
        <v>0.067</v>
      </c>
    </row>
    <row r="479" s="194" customFormat="1" ht="27" customHeight="1" spans="1:5">
      <c r="A479" s="287">
        <v>22303</v>
      </c>
      <c r="B479" s="368" t="s">
        <v>492</v>
      </c>
      <c r="C479" s="268">
        <v>104</v>
      </c>
      <c r="D479" s="268">
        <v>7</v>
      </c>
      <c r="E479" s="346">
        <f t="shared" si="22"/>
        <v>0.067</v>
      </c>
    </row>
    <row r="480" s="194" customFormat="1" ht="27" customHeight="1" spans="1:5">
      <c r="A480" s="242"/>
      <c r="B480" s="370" t="s">
        <v>493</v>
      </c>
      <c r="C480" s="268">
        <f>SUM(C478+C474+C471+C470+C451+C447+C439+C429+C420+C415+C403+C342+C328+C309+C262+C187+C164+C151+C132+C109+C102+C6)</f>
        <v>240139</v>
      </c>
      <c r="D480" s="268">
        <f>SUM(D478+D474+D471+D470+D451+D447+D439+D429+D420+D415+D403+D342+D328+D309+D262+D187+D164+D151+D132+D109+D102+D6)</f>
        <v>252146</v>
      </c>
      <c r="E480" s="346">
        <f t="shared" si="22"/>
        <v>1.05</v>
      </c>
    </row>
  </sheetData>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 D4:E4">
      <formula1>20</formula1>
    </dataValidation>
    <dataValidation type="custom" allowBlank="1" showInputMessage="1" showErrorMessage="1" errorTitle="提示" error="对不起，此处只能输入数字。" sqref="C468:D468 C469:D469">
      <formula1>OR(C468="",ISNUMBER(C468))</formula1>
    </dataValidation>
  </dataValidations>
  <pageMargins left="0.944444444444444" right="0.944444444444444" top="0.393055555555556" bottom="0.393055555555556" header="0.196527777777778" footer="0.196527777777778"/>
  <pageSetup paperSize="9" scale="75" fitToHeight="0" orientation="portrait" horizontalDpi="600"/>
  <headerFooter>
    <oddFooter>&amp;C第 &amp;P+34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B32"/>
  <sheetViews>
    <sheetView showZeros="0" workbookViewId="0">
      <pane xSplit="2" ySplit="5" topLeftCell="C30" activePane="bottomRight" state="frozen"/>
      <selection/>
      <selection pane="topRight"/>
      <selection pane="bottomLeft"/>
      <selection pane="bottomRight" activeCell="A1" sqref="A1"/>
    </sheetView>
  </sheetViews>
  <sheetFormatPr defaultColWidth="9" defaultRowHeight="13.5" outlineLevelCol="1"/>
  <cols>
    <col min="1" max="1" width="51" style="247" customWidth="1"/>
    <col min="2" max="2" width="37.25" style="247" customWidth="1"/>
    <col min="3" max="16384" width="9" style="247"/>
  </cols>
  <sheetData>
    <row r="1" s="247" customFormat="1" ht="14.25" spans="1:1">
      <c r="A1" s="330" t="s">
        <v>510</v>
      </c>
    </row>
    <row r="2" s="247" customFormat="1" ht="45" customHeight="1" spans="1:2">
      <c r="A2" s="331" t="s">
        <v>511</v>
      </c>
      <c r="B2" s="331"/>
    </row>
    <row r="3" s="247" customFormat="1" ht="20.1" customHeight="1" spans="1:2">
      <c r="A3" s="332"/>
      <c r="B3" s="333" t="s">
        <v>2</v>
      </c>
    </row>
    <row r="4" s="247" customFormat="1" ht="45" customHeight="1" spans="1:2">
      <c r="A4" s="168" t="s">
        <v>512</v>
      </c>
      <c r="B4" s="324" t="s">
        <v>513</v>
      </c>
    </row>
    <row r="5" s="247" customFormat="1" ht="30" customHeight="1" spans="1:2">
      <c r="A5" s="334" t="s">
        <v>514</v>
      </c>
      <c r="B5" s="335">
        <f>B6+B7+B8+B9</f>
        <v>33280</v>
      </c>
    </row>
    <row r="6" s="247" customFormat="1" ht="30" customHeight="1" spans="1:2">
      <c r="A6" s="336" t="s">
        <v>515</v>
      </c>
      <c r="B6" s="337">
        <v>22100</v>
      </c>
    </row>
    <row r="7" s="247" customFormat="1" ht="30" customHeight="1" spans="1:2">
      <c r="A7" s="336" t="s">
        <v>516</v>
      </c>
      <c r="B7" s="337">
        <v>6624</v>
      </c>
    </row>
    <row r="8" s="247" customFormat="1" ht="30" customHeight="1" spans="1:2">
      <c r="A8" s="336" t="s">
        <v>517</v>
      </c>
      <c r="B8" s="337">
        <v>2784</v>
      </c>
    </row>
    <row r="9" s="247" customFormat="1" ht="30" customHeight="1" spans="1:2">
      <c r="A9" s="336" t="s">
        <v>518</v>
      </c>
      <c r="B9" s="337">
        <v>1772</v>
      </c>
    </row>
    <row r="10" s="247" customFormat="1" ht="30" customHeight="1" spans="1:2">
      <c r="A10" s="334" t="s">
        <v>519</v>
      </c>
      <c r="B10" s="335">
        <f>SUM(B11:B20)</f>
        <v>4299</v>
      </c>
    </row>
    <row r="11" s="247" customFormat="1" ht="30" customHeight="1" spans="1:2">
      <c r="A11" s="336" t="s">
        <v>520</v>
      </c>
      <c r="B11" s="337">
        <v>2935</v>
      </c>
    </row>
    <row r="12" s="247" customFormat="1" ht="30" customHeight="1" spans="1:2">
      <c r="A12" s="336" t="s">
        <v>521</v>
      </c>
      <c r="B12" s="337">
        <v>22</v>
      </c>
    </row>
    <row r="13" s="247" customFormat="1" ht="30" customHeight="1" spans="1:2">
      <c r="A13" s="336" t="s">
        <v>522</v>
      </c>
      <c r="B13" s="337">
        <v>15</v>
      </c>
    </row>
    <row r="14" s="247" customFormat="1" ht="30" customHeight="1" spans="1:2">
      <c r="A14" s="336" t="s">
        <v>523</v>
      </c>
      <c r="B14" s="337">
        <v>2</v>
      </c>
    </row>
    <row r="15" s="247" customFormat="1" ht="30" customHeight="1" spans="1:2">
      <c r="A15" s="336" t="s">
        <v>524</v>
      </c>
      <c r="B15" s="337">
        <v>191</v>
      </c>
    </row>
    <row r="16" s="247" customFormat="1" ht="30" customHeight="1" spans="1:2">
      <c r="A16" s="336" t="s">
        <v>525</v>
      </c>
      <c r="B16" s="337">
        <v>410</v>
      </c>
    </row>
    <row r="17" s="247" customFormat="1" ht="30" customHeight="1" spans="1:2">
      <c r="A17" s="336" t="s">
        <v>526</v>
      </c>
      <c r="B17" s="338"/>
    </row>
    <row r="18" s="247" customFormat="1" ht="30" customHeight="1" spans="1:2">
      <c r="A18" s="336" t="s">
        <v>527</v>
      </c>
      <c r="B18" s="337">
        <v>604</v>
      </c>
    </row>
    <row r="19" s="247" customFormat="1" ht="30" customHeight="1" spans="1:2">
      <c r="A19" s="336" t="s">
        <v>528</v>
      </c>
      <c r="B19" s="337">
        <v>62</v>
      </c>
    </row>
    <row r="20" s="247" customFormat="1" ht="30" customHeight="1" spans="1:2">
      <c r="A20" s="336" t="s">
        <v>529</v>
      </c>
      <c r="B20" s="337">
        <v>58</v>
      </c>
    </row>
    <row r="21" s="247" customFormat="1" ht="30" customHeight="1" spans="1:2">
      <c r="A21" s="334" t="s">
        <v>530</v>
      </c>
      <c r="B21" s="335">
        <v>21</v>
      </c>
    </row>
    <row r="22" s="247" customFormat="1" ht="30" customHeight="1" spans="1:2">
      <c r="A22" s="336" t="s">
        <v>531</v>
      </c>
      <c r="B22" s="339">
        <v>21</v>
      </c>
    </row>
    <row r="23" s="247" customFormat="1" ht="30" customHeight="1" spans="1:2">
      <c r="A23" s="334" t="s">
        <v>532</v>
      </c>
      <c r="B23" s="335">
        <f>B24+B25</f>
        <v>72607</v>
      </c>
    </row>
    <row r="24" s="247" customFormat="1" ht="30" customHeight="1" spans="1:2">
      <c r="A24" s="336" t="s">
        <v>533</v>
      </c>
      <c r="B24" s="339">
        <v>68815</v>
      </c>
    </row>
    <row r="25" s="247" customFormat="1" ht="30" customHeight="1" spans="1:2">
      <c r="A25" s="336" t="s">
        <v>534</v>
      </c>
      <c r="B25" s="337">
        <v>3792</v>
      </c>
    </row>
    <row r="26" s="247" customFormat="1" ht="30" customHeight="1" spans="1:2">
      <c r="A26" s="334" t="s">
        <v>535</v>
      </c>
      <c r="B26" s="335">
        <v>89</v>
      </c>
    </row>
    <row r="27" s="247" customFormat="1" ht="30" customHeight="1" spans="1:2">
      <c r="A27" s="336" t="s">
        <v>536</v>
      </c>
      <c r="B27" s="339">
        <v>679</v>
      </c>
    </row>
    <row r="28" s="247" customFormat="1" ht="30" customHeight="1" spans="1:2">
      <c r="A28" s="334" t="s">
        <v>537</v>
      </c>
      <c r="B28" s="335">
        <v>42375</v>
      </c>
    </row>
    <row r="29" s="247" customFormat="1" ht="30" customHeight="1" spans="1:2">
      <c r="A29" s="336" t="s">
        <v>538</v>
      </c>
      <c r="B29" s="337"/>
    </row>
    <row r="30" s="247" customFormat="1" ht="30" customHeight="1" spans="1:2">
      <c r="A30" s="336" t="s">
        <v>539</v>
      </c>
      <c r="B30" s="337">
        <v>42375</v>
      </c>
    </row>
    <row r="31" s="247" customFormat="1" ht="30" customHeight="1" spans="1:2">
      <c r="A31" s="336" t="s">
        <v>540</v>
      </c>
      <c r="B31" s="337"/>
    </row>
    <row r="32" s="247" customFormat="1" ht="30" customHeight="1" spans="1:2">
      <c r="A32" s="340" t="s">
        <v>541</v>
      </c>
      <c r="B32" s="335">
        <f>B5+B10+B21+B23+B26+B28</f>
        <v>152671</v>
      </c>
    </row>
  </sheetData>
  <mergeCells count="1">
    <mergeCell ref="A2:B2"/>
  </mergeCells>
  <pageMargins left="0.944444444444444" right="0.944444444444444" top="0.393055555555556" bottom="0.393055555555556" header="0.196527777777778" footer="0.196527777777778"/>
  <pageSetup paperSize="9" scale="75" fitToHeight="0" orientation="portrait" horizontalDpi="600"/>
  <headerFooter>
    <oddFooter>&amp;C第 &amp;P+34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B44"/>
  <sheetViews>
    <sheetView showZeros="0" workbookViewId="0">
      <selection activeCell="A2" sqref="A2:B2"/>
    </sheetView>
  </sheetViews>
  <sheetFormatPr defaultColWidth="9" defaultRowHeight="14.25" outlineLevelCol="1"/>
  <cols>
    <col min="1" max="1" width="69.6333333333333" style="247" customWidth="1"/>
    <col min="2" max="2" width="45.6333333333333" style="247" customWidth="1"/>
  </cols>
  <sheetData>
    <row r="1" s="117" customFormat="1" ht="15.75" spans="1:2">
      <c r="A1" s="247" t="s">
        <v>542</v>
      </c>
      <c r="B1" s="247"/>
    </row>
    <row r="2" s="248" customFormat="1" ht="45" customHeight="1" spans="1:2">
      <c r="A2" s="323" t="s">
        <v>543</v>
      </c>
      <c r="B2" s="323"/>
    </row>
    <row r="3" s="247" customFormat="1" ht="20.1" customHeight="1" spans="1:2">
      <c r="A3" s="250"/>
      <c r="B3" s="316" t="s">
        <v>2</v>
      </c>
    </row>
    <row r="4" s="247" customFormat="1" ht="45" customHeight="1" spans="1:2">
      <c r="A4" s="220" t="s">
        <v>544</v>
      </c>
      <c r="B4" s="324" t="s">
        <v>513</v>
      </c>
    </row>
    <row r="5" s="247" customFormat="1" ht="36" customHeight="1" spans="1:2">
      <c r="A5" s="325" t="s">
        <v>545</v>
      </c>
      <c r="B5" s="326"/>
    </row>
    <row r="6" s="247" customFormat="1" ht="36" customHeight="1" spans="1:2">
      <c r="A6" s="327" t="s">
        <v>546</v>
      </c>
      <c r="B6" s="328"/>
    </row>
    <row r="7" s="247" customFormat="1" ht="36" customHeight="1" spans="1:2">
      <c r="A7" s="325" t="s">
        <v>547</v>
      </c>
      <c r="B7" s="328"/>
    </row>
    <row r="8" s="247" customFormat="1" ht="36" customHeight="1" spans="1:2">
      <c r="A8" s="327" t="s">
        <v>546</v>
      </c>
      <c r="B8" s="326"/>
    </row>
    <row r="9" s="247" customFormat="1" ht="36" customHeight="1" spans="1:2">
      <c r="A9" s="325" t="s">
        <v>548</v>
      </c>
      <c r="B9" s="328"/>
    </row>
    <row r="10" s="247" customFormat="1" ht="36" customHeight="1" spans="1:2">
      <c r="A10" s="327" t="s">
        <v>546</v>
      </c>
      <c r="B10" s="328"/>
    </row>
    <row r="11" s="247" customFormat="1" ht="36" customHeight="1" spans="1:2">
      <c r="A11" s="325" t="s">
        <v>549</v>
      </c>
      <c r="B11" s="328"/>
    </row>
    <row r="12" s="247" customFormat="1" ht="36" customHeight="1" spans="1:2">
      <c r="A12" s="327" t="s">
        <v>546</v>
      </c>
      <c r="B12" s="328"/>
    </row>
    <row r="13" s="247" customFormat="1" ht="36" customHeight="1" spans="1:2">
      <c r="A13" s="325" t="s">
        <v>550</v>
      </c>
      <c r="B13" s="328"/>
    </row>
    <row r="14" s="247" customFormat="1" ht="36" customHeight="1" spans="1:2">
      <c r="A14" s="327" t="s">
        <v>546</v>
      </c>
      <c r="B14" s="328"/>
    </row>
    <row r="15" s="247" customFormat="1" ht="36" customHeight="1" spans="1:2">
      <c r="A15" s="325" t="s">
        <v>551</v>
      </c>
      <c r="B15" s="328"/>
    </row>
    <row r="16" s="247" customFormat="1" ht="36" customHeight="1" spans="1:2">
      <c r="A16" s="327" t="s">
        <v>546</v>
      </c>
      <c r="B16" s="328"/>
    </row>
    <row r="17" s="247" customFormat="1" ht="36" customHeight="1" spans="1:2">
      <c r="A17" s="325" t="s">
        <v>552</v>
      </c>
      <c r="B17" s="328"/>
    </row>
    <row r="18" s="247" customFormat="1" ht="36" customHeight="1" spans="1:2">
      <c r="A18" s="327" t="s">
        <v>546</v>
      </c>
      <c r="B18" s="328"/>
    </row>
    <row r="19" s="247" customFormat="1" ht="36" customHeight="1" spans="1:2">
      <c r="A19" s="325" t="s">
        <v>553</v>
      </c>
      <c r="B19" s="328"/>
    </row>
    <row r="20" s="247" customFormat="1" ht="36" customHeight="1" spans="1:2">
      <c r="A20" s="327" t="s">
        <v>546</v>
      </c>
      <c r="B20" s="328"/>
    </row>
    <row r="21" s="247" customFormat="1" ht="36" customHeight="1" spans="1:2">
      <c r="A21" s="325" t="s">
        <v>554</v>
      </c>
      <c r="B21" s="328"/>
    </row>
    <row r="22" s="247" customFormat="1" ht="36" customHeight="1" spans="1:2">
      <c r="A22" s="327" t="s">
        <v>546</v>
      </c>
      <c r="B22" s="328"/>
    </row>
    <row r="23" s="247" customFormat="1" ht="36" customHeight="1" spans="1:2">
      <c r="A23" s="325" t="s">
        <v>555</v>
      </c>
      <c r="B23" s="328"/>
    </row>
    <row r="24" s="247" customFormat="1" ht="36" customHeight="1" spans="1:2">
      <c r="A24" s="327" t="s">
        <v>546</v>
      </c>
      <c r="B24" s="328"/>
    </row>
    <row r="25" s="247" customFormat="1" ht="36" customHeight="1" spans="1:2">
      <c r="A25" s="325" t="s">
        <v>556</v>
      </c>
      <c r="B25" s="328"/>
    </row>
    <row r="26" s="247" customFormat="1" ht="36" customHeight="1" spans="1:2">
      <c r="A26" s="327" t="s">
        <v>546</v>
      </c>
      <c r="B26" s="328"/>
    </row>
    <row r="27" s="247" customFormat="1" ht="36" customHeight="1" spans="1:2">
      <c r="A27" s="325" t="s">
        <v>557</v>
      </c>
      <c r="B27" s="328"/>
    </row>
    <row r="28" s="247" customFormat="1" ht="36" customHeight="1" spans="1:2">
      <c r="A28" s="327" t="s">
        <v>546</v>
      </c>
      <c r="B28" s="328"/>
    </row>
    <row r="29" s="247" customFormat="1" ht="36" customHeight="1" spans="1:2">
      <c r="A29" s="325" t="s">
        <v>558</v>
      </c>
      <c r="B29" s="328"/>
    </row>
    <row r="30" s="247" customFormat="1" ht="36" customHeight="1" spans="1:2">
      <c r="A30" s="327" t="s">
        <v>546</v>
      </c>
      <c r="B30" s="328"/>
    </row>
    <row r="31" s="247" customFormat="1" ht="36" customHeight="1" spans="1:2">
      <c r="A31" s="325" t="s">
        <v>559</v>
      </c>
      <c r="B31" s="328"/>
    </row>
    <row r="32" s="247" customFormat="1" ht="36" customHeight="1" spans="1:2">
      <c r="A32" s="327" t="s">
        <v>546</v>
      </c>
      <c r="B32" s="328"/>
    </row>
    <row r="33" s="247" customFormat="1" ht="36" customHeight="1" spans="1:2">
      <c r="A33" s="325" t="s">
        <v>560</v>
      </c>
      <c r="B33" s="328"/>
    </row>
    <row r="34" s="247" customFormat="1" ht="36" customHeight="1" spans="1:2">
      <c r="A34" s="327" t="s">
        <v>546</v>
      </c>
      <c r="B34" s="328"/>
    </row>
    <row r="35" s="247" customFormat="1" ht="36" customHeight="1" spans="1:2">
      <c r="A35" s="325" t="s">
        <v>561</v>
      </c>
      <c r="B35" s="328"/>
    </row>
    <row r="36" s="247" customFormat="1" ht="36" customHeight="1" spans="1:2">
      <c r="A36" s="327" t="s">
        <v>546</v>
      </c>
      <c r="B36" s="328"/>
    </row>
    <row r="37" s="247" customFormat="1" ht="36" customHeight="1" spans="1:2">
      <c r="A37" s="325" t="s">
        <v>562</v>
      </c>
      <c r="B37" s="328"/>
    </row>
    <row r="38" s="247" customFormat="1" ht="36" customHeight="1" spans="1:2">
      <c r="A38" s="327" t="s">
        <v>546</v>
      </c>
      <c r="B38" s="328"/>
    </row>
    <row r="39" s="247" customFormat="1" ht="36" customHeight="1" spans="1:2">
      <c r="A39" s="325" t="s">
        <v>563</v>
      </c>
      <c r="B39" s="328"/>
    </row>
    <row r="40" s="247" customFormat="1" ht="36" customHeight="1" spans="1:2">
      <c r="A40" s="327" t="s">
        <v>546</v>
      </c>
      <c r="B40" s="328"/>
    </row>
    <row r="41" s="247" customFormat="1" ht="36" customHeight="1" spans="1:2">
      <c r="A41" s="325" t="s">
        <v>564</v>
      </c>
      <c r="B41" s="328"/>
    </row>
    <row r="42" s="247" customFormat="1" ht="36" customHeight="1" spans="1:2">
      <c r="A42" s="327" t="s">
        <v>546</v>
      </c>
      <c r="B42" s="328"/>
    </row>
    <row r="43" s="247" customFormat="1" ht="36" customHeight="1" spans="1:2">
      <c r="A43" s="329" t="s">
        <v>565</v>
      </c>
      <c r="B43" s="328"/>
    </row>
    <row r="44" s="247" customFormat="1" ht="13.5" spans="1:1">
      <c r="A44" s="247" t="s">
        <v>566</v>
      </c>
    </row>
  </sheetData>
  <mergeCells count="1">
    <mergeCell ref="A2:B2"/>
  </mergeCells>
  <pageMargins left="0.511805555555556" right="0.511805555555556" top="0.629861111111111" bottom="0.432638888888889" header="0.5" footer="0.5"/>
  <pageSetup paperSize="9" scale="56" fitToHeight="0" orientation="portrait" horizontalDpi="600"/>
  <headerFooter>
    <oddFooter>&amp;C&amp;26第 &amp;P+49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19"/>
  <sheetViews>
    <sheetView showZeros="0" workbookViewId="0">
      <selection activeCell="A2" sqref="A2:D2"/>
    </sheetView>
  </sheetViews>
  <sheetFormatPr defaultColWidth="9" defaultRowHeight="14.25" outlineLevelCol="3"/>
  <cols>
    <col min="1" max="1" width="43.6333333333333" style="138" customWidth="1"/>
    <col min="2" max="2" width="20.6333333333333" style="147" customWidth="1"/>
    <col min="3" max="3" width="20.6333333333333" style="138" customWidth="1"/>
    <col min="4" max="4" width="20" style="314" customWidth="1"/>
    <col min="5" max="16384" width="9" style="138"/>
  </cols>
  <sheetData>
    <row r="1" s="117" customFormat="1" ht="15.75" spans="1:4">
      <c r="A1" s="138" t="s">
        <v>567</v>
      </c>
      <c r="B1" s="147"/>
      <c r="C1" s="138"/>
      <c r="D1" s="314"/>
    </row>
    <row r="2" s="247" customFormat="1" ht="45" customHeight="1" spans="1:4">
      <c r="A2" s="213" t="s">
        <v>568</v>
      </c>
      <c r="B2" s="213"/>
      <c r="C2" s="213"/>
      <c r="D2" s="213"/>
    </row>
    <row r="3" s="247" customFormat="1" ht="20.1" customHeight="1" spans="1:4">
      <c r="A3" s="214"/>
      <c r="B3" s="214"/>
      <c r="C3" s="315"/>
      <c r="D3" s="316" t="s">
        <v>2</v>
      </c>
    </row>
    <row r="4" s="209" customFormat="1" ht="45" customHeight="1" spans="1:4">
      <c r="A4" s="216" t="s">
        <v>569</v>
      </c>
      <c r="B4" s="216" t="s">
        <v>565</v>
      </c>
      <c r="C4" s="317" t="s">
        <v>570</v>
      </c>
      <c r="D4" s="317" t="s">
        <v>571</v>
      </c>
    </row>
    <row r="5" s="247" customFormat="1" ht="36" customHeight="1" spans="1:4">
      <c r="A5" s="318" t="s">
        <v>572</v>
      </c>
      <c r="B5" s="319"/>
      <c r="C5" s="319"/>
      <c r="D5" s="319"/>
    </row>
    <row r="6" s="247" customFormat="1" ht="36" customHeight="1" spans="1:4">
      <c r="A6" s="219" t="s">
        <v>573</v>
      </c>
      <c r="B6" s="218"/>
      <c r="C6" s="218"/>
      <c r="D6" s="320"/>
    </row>
    <row r="7" s="247" customFormat="1" ht="36" customHeight="1" spans="1:4">
      <c r="A7" s="219" t="s">
        <v>574</v>
      </c>
      <c r="B7" s="218"/>
      <c r="C7" s="218"/>
      <c r="D7" s="320"/>
    </row>
    <row r="8" s="247" customFormat="1" ht="36" customHeight="1" spans="1:4">
      <c r="A8" s="219" t="s">
        <v>575</v>
      </c>
      <c r="B8" s="218"/>
      <c r="C8" s="218"/>
      <c r="D8" s="320"/>
    </row>
    <row r="9" s="247" customFormat="1" ht="36" customHeight="1" spans="1:4">
      <c r="A9" s="219" t="s">
        <v>576</v>
      </c>
      <c r="B9" s="218"/>
      <c r="C9" s="218"/>
      <c r="D9" s="320"/>
    </row>
    <row r="10" s="247" customFormat="1" ht="36" customHeight="1" spans="1:4">
      <c r="A10" s="219" t="s">
        <v>577</v>
      </c>
      <c r="B10" s="218"/>
      <c r="C10" s="218"/>
      <c r="D10" s="320"/>
    </row>
    <row r="11" s="247" customFormat="1" ht="36" customHeight="1" spans="1:4">
      <c r="A11" s="219" t="s">
        <v>578</v>
      </c>
      <c r="B11" s="218"/>
      <c r="C11" s="218"/>
      <c r="D11" s="320"/>
    </row>
    <row r="12" s="247" customFormat="1" ht="36" customHeight="1" spans="1:4">
      <c r="A12" s="219" t="s">
        <v>579</v>
      </c>
      <c r="B12" s="218"/>
      <c r="C12" s="218"/>
      <c r="D12" s="320"/>
    </row>
    <row r="13" s="247" customFormat="1" ht="36" customHeight="1" spans="1:4">
      <c r="A13" s="219" t="s">
        <v>580</v>
      </c>
      <c r="B13" s="218"/>
      <c r="C13" s="218"/>
      <c r="D13" s="320"/>
    </row>
    <row r="14" s="247" customFormat="1" ht="36" customHeight="1" spans="1:4">
      <c r="A14" s="219" t="s">
        <v>581</v>
      </c>
      <c r="B14" s="218"/>
      <c r="C14" s="218"/>
      <c r="D14" s="320"/>
    </row>
    <row r="15" s="247" customFormat="1" ht="36" customHeight="1" spans="1:4">
      <c r="A15" s="219" t="s">
        <v>582</v>
      </c>
      <c r="B15" s="218"/>
      <c r="C15" s="218"/>
      <c r="D15" s="320"/>
    </row>
    <row r="16" s="247" customFormat="1" ht="36" customHeight="1" spans="1:4">
      <c r="A16" s="219" t="s">
        <v>583</v>
      </c>
      <c r="B16" s="218"/>
      <c r="C16" s="218"/>
      <c r="D16" s="320"/>
    </row>
    <row r="17" s="247" customFormat="1" ht="36" customHeight="1" spans="1:4">
      <c r="A17" s="219" t="s">
        <v>584</v>
      </c>
      <c r="B17" s="218"/>
      <c r="C17" s="218"/>
      <c r="D17" s="320"/>
    </row>
    <row r="18" s="247" customFormat="1" ht="36" customHeight="1" spans="1:4">
      <c r="A18" s="318" t="s">
        <v>585</v>
      </c>
      <c r="B18" s="319"/>
      <c r="C18" s="319"/>
      <c r="D18" s="319"/>
    </row>
    <row r="19" s="247" customFormat="1" ht="18" customHeight="1" spans="1:4">
      <c r="A19" s="138" t="s">
        <v>566</v>
      </c>
      <c r="B19" s="321"/>
      <c r="C19" s="322"/>
      <c r="D19" s="322"/>
    </row>
  </sheetData>
  <mergeCells count="1">
    <mergeCell ref="A2:D2"/>
  </mergeCells>
  <pageMargins left="0.511805555555556" right="0.511805555555556" top="0.629861111111111" bottom="0.432638888888889" header="0.5" footer="0.5"/>
  <pageSetup paperSize="9" scale="56" fitToHeight="0" orientation="portrait" horizontalDpi="600"/>
  <headerFooter>
    <oddFooter>&amp;C&amp;26第 &amp;P+49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12"/>
  <sheetViews>
    <sheetView showZeros="0" workbookViewId="0">
      <selection activeCell="A2" sqref="A2:E2"/>
    </sheetView>
  </sheetViews>
  <sheetFormatPr defaultColWidth="9" defaultRowHeight="13.5" outlineLevelCol="4"/>
  <cols>
    <col min="1" max="1" width="37.75" style="299" customWidth="1"/>
    <col min="2" max="2" width="22" style="299" customWidth="1"/>
    <col min="3" max="4" width="23.8833333333333" style="299" customWidth="1"/>
    <col min="5" max="5" width="24.5" style="299" customWidth="1"/>
    <col min="6" max="16384" width="9" style="83"/>
  </cols>
  <sheetData>
    <row r="1" s="117" customFormat="1" ht="15.75" spans="1:5">
      <c r="A1" s="299" t="s">
        <v>586</v>
      </c>
      <c r="B1" s="299"/>
      <c r="C1" s="299"/>
      <c r="D1" s="299"/>
      <c r="E1" s="299"/>
    </row>
    <row r="2" s="299" customFormat="1" ht="40.5" customHeight="1" spans="1:5">
      <c r="A2" s="300" t="s">
        <v>587</v>
      </c>
      <c r="B2" s="300"/>
      <c r="C2" s="300"/>
      <c r="D2" s="300"/>
      <c r="E2" s="300"/>
    </row>
    <row r="3" s="299" customFormat="1" ht="17" customHeight="1" spans="1:5">
      <c r="A3" s="301"/>
      <c r="B3" s="301"/>
      <c r="C3" s="301"/>
      <c r="D3" s="302"/>
      <c r="E3" s="215" t="s">
        <v>2</v>
      </c>
    </row>
    <row r="4" s="83" customFormat="1" ht="24.95" customHeight="1" spans="1:5">
      <c r="A4" s="303" t="s">
        <v>588</v>
      </c>
      <c r="B4" s="303" t="s">
        <v>589</v>
      </c>
      <c r="C4" s="303" t="s">
        <v>513</v>
      </c>
      <c r="D4" s="304" t="s">
        <v>590</v>
      </c>
      <c r="E4" s="305"/>
    </row>
    <row r="5" s="83" customFormat="1" ht="24.95" customHeight="1" spans="1:5">
      <c r="A5" s="306"/>
      <c r="B5" s="306"/>
      <c r="C5" s="306"/>
      <c r="D5" s="216" t="s">
        <v>591</v>
      </c>
      <c r="E5" s="216" t="s">
        <v>592</v>
      </c>
    </row>
    <row r="6" s="299" customFormat="1" ht="35" customHeight="1" spans="1:5">
      <c r="A6" s="307" t="s">
        <v>565</v>
      </c>
      <c r="B6" s="308">
        <f>B7+B8+B9</f>
        <v>1290.44</v>
      </c>
      <c r="C6" s="308">
        <f>C7+C8+C9</f>
        <v>1308.72</v>
      </c>
      <c r="D6" s="309">
        <f t="shared" ref="D6:D11" si="0">C6-B6</f>
        <v>18.28</v>
      </c>
      <c r="E6" s="310">
        <f t="shared" ref="E6:E11" si="1">D6/B6</f>
        <v>0.0142</v>
      </c>
    </row>
    <row r="7" s="299" customFormat="1" ht="35" customHeight="1" spans="1:5">
      <c r="A7" s="311" t="s">
        <v>593</v>
      </c>
      <c r="B7" s="309"/>
      <c r="C7" s="309"/>
      <c r="D7" s="309"/>
      <c r="E7" s="310"/>
    </row>
    <row r="8" s="299" customFormat="1" ht="35" customHeight="1" spans="1:5">
      <c r="A8" s="311" t="s">
        <v>594</v>
      </c>
      <c r="B8" s="309">
        <v>439.1</v>
      </c>
      <c r="C8" s="309">
        <v>409.53</v>
      </c>
      <c r="D8" s="309">
        <f t="shared" si="0"/>
        <v>-29.5700000000001</v>
      </c>
      <c r="E8" s="310">
        <f t="shared" si="1"/>
        <v>-0.0673</v>
      </c>
    </row>
    <row r="9" s="299" customFormat="1" ht="35" customHeight="1" spans="1:5">
      <c r="A9" s="311" t="s">
        <v>595</v>
      </c>
      <c r="B9" s="309">
        <f>B10+B11</f>
        <v>851.34</v>
      </c>
      <c r="C9" s="309">
        <f>C10+C11</f>
        <v>899.19</v>
      </c>
      <c r="D9" s="309">
        <f t="shared" si="0"/>
        <v>47.85</v>
      </c>
      <c r="E9" s="310">
        <f t="shared" si="1"/>
        <v>0.0562</v>
      </c>
    </row>
    <row r="10" s="299" customFormat="1" ht="35" customHeight="1" spans="1:5">
      <c r="A10" s="312" t="s">
        <v>596</v>
      </c>
      <c r="B10" s="309">
        <v>165.3</v>
      </c>
      <c r="C10" s="309">
        <v>294.94</v>
      </c>
      <c r="D10" s="309">
        <f t="shared" si="0"/>
        <v>129.64</v>
      </c>
      <c r="E10" s="310">
        <f t="shared" si="1"/>
        <v>0.7843</v>
      </c>
    </row>
    <row r="11" s="299" customFormat="1" ht="35" customHeight="1" spans="1:5">
      <c r="A11" s="312" t="s">
        <v>597</v>
      </c>
      <c r="B11" s="309">
        <v>686.04</v>
      </c>
      <c r="C11" s="309">
        <v>604.25</v>
      </c>
      <c r="D11" s="309">
        <f t="shared" si="0"/>
        <v>-81.79</v>
      </c>
      <c r="E11" s="310">
        <f t="shared" si="1"/>
        <v>-0.1192</v>
      </c>
    </row>
    <row r="12" s="299" customFormat="1" ht="200" customHeight="1" spans="1:5">
      <c r="A12" s="313" t="s">
        <v>598</v>
      </c>
      <c r="B12" s="313"/>
      <c r="C12" s="313"/>
      <c r="D12" s="313"/>
      <c r="E12" s="313"/>
    </row>
  </sheetData>
  <mergeCells count="6">
    <mergeCell ref="A2:E2"/>
    <mergeCell ref="D4:E4"/>
    <mergeCell ref="A12:E12"/>
    <mergeCell ref="A4:A5"/>
    <mergeCell ref="B4:B5"/>
    <mergeCell ref="C4:C5"/>
  </mergeCells>
  <pageMargins left="0.511805555555556" right="0.511805555555556" top="0.629861111111111" bottom="0.432638888888889" header="0.5" footer="0.5"/>
  <pageSetup paperSize="9" scale="56" fitToHeight="0" orientation="portrait" horizontalDpi="600"/>
  <headerFooter>
    <oddFooter>&amp;C&amp;26第 &amp;P+49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92D050"/>
    <pageSetUpPr fitToPage="1"/>
  </sheetPr>
  <dimension ref="A1:E30"/>
  <sheetViews>
    <sheetView showGridLines="0" showZeros="0" workbookViewId="0">
      <pane xSplit="2" ySplit="5" topLeftCell="C19" activePane="bottomRight" state="frozen"/>
      <selection/>
      <selection pane="topRight"/>
      <selection pane="bottomLeft"/>
      <selection pane="bottomRight" activeCell="A2" sqref="A2:E2"/>
    </sheetView>
  </sheetViews>
  <sheetFormatPr defaultColWidth="9" defaultRowHeight="15.75" outlineLevelCol="4"/>
  <cols>
    <col min="1" max="1" width="15.375" style="117" customWidth="1"/>
    <col min="2" max="2" width="40.625" style="117" customWidth="1"/>
    <col min="3" max="5" width="16.375" style="117" customWidth="1"/>
    <col min="6" max="16384" width="9" style="117"/>
  </cols>
  <sheetData>
    <row r="1" s="117" customFormat="1" ht="20" customHeight="1" spans="1:4">
      <c r="A1" s="182" t="s">
        <v>599</v>
      </c>
      <c r="C1" s="122"/>
      <c r="D1" s="122"/>
    </row>
    <row r="2" s="118" customFormat="1" ht="30" customHeight="1" spans="1:5">
      <c r="A2" s="123" t="s">
        <v>600</v>
      </c>
      <c r="B2" s="123"/>
      <c r="C2" s="123"/>
      <c r="D2" s="123"/>
      <c r="E2" s="123"/>
    </row>
    <row r="3" s="117" customFormat="1" ht="20" customHeight="1" spans="1:5">
      <c r="A3" s="124"/>
      <c r="B3" s="117" t="str">
        <f>""</f>
        <v/>
      </c>
      <c r="C3" s="122"/>
      <c r="D3" s="122"/>
      <c r="E3" s="32" t="s">
        <v>2</v>
      </c>
    </row>
    <row r="4" s="117" customFormat="1" ht="20" customHeight="1" spans="1:5">
      <c r="A4" s="282" t="s">
        <v>601</v>
      </c>
      <c r="B4" s="283" t="s">
        <v>602</v>
      </c>
      <c r="C4" s="265" t="s">
        <v>5</v>
      </c>
      <c r="D4" s="265" t="s">
        <v>6</v>
      </c>
      <c r="E4" s="284" t="s">
        <v>7</v>
      </c>
    </row>
    <row r="5" s="117" customFormat="1" ht="20" customHeight="1" spans="1:5">
      <c r="A5" s="285"/>
      <c r="B5" s="286"/>
      <c r="C5" s="265"/>
      <c r="D5" s="265"/>
      <c r="E5" s="265"/>
    </row>
    <row r="6" s="117" customFormat="1" ht="30" customHeight="1" spans="1:5">
      <c r="A6" s="287"/>
      <c r="B6" s="288" t="s">
        <v>603</v>
      </c>
      <c r="C6" s="271"/>
      <c r="D6" s="275"/>
      <c r="E6" s="289" t="str">
        <f t="shared" ref="E6:E11" si="0">IF(AND(C6&lt;&gt;0,D6&lt;&gt;0),D6/C6,"")</f>
        <v/>
      </c>
    </row>
    <row r="7" s="117" customFormat="1" ht="30" customHeight="1" spans="1:5">
      <c r="A7" s="287">
        <v>1030146</v>
      </c>
      <c r="B7" s="288" t="s">
        <v>604</v>
      </c>
      <c r="C7" s="271"/>
      <c r="D7" s="275"/>
      <c r="E7" s="289" t="str">
        <f t="shared" si="0"/>
        <v/>
      </c>
    </row>
    <row r="8" s="117" customFormat="1" ht="30" customHeight="1" spans="1:5">
      <c r="A8" s="287">
        <v>1030147</v>
      </c>
      <c r="B8" s="288" t="s">
        <v>605</v>
      </c>
      <c r="C8" s="271"/>
      <c r="D8" s="275"/>
      <c r="E8" s="289" t="str">
        <f t="shared" si="0"/>
        <v/>
      </c>
    </row>
    <row r="9" s="117" customFormat="1" ht="30" customHeight="1" spans="1:5">
      <c r="A9" s="287">
        <v>1030148</v>
      </c>
      <c r="B9" s="288" t="s">
        <v>606</v>
      </c>
      <c r="C9" s="268">
        <f>SUM(C10:C13)</f>
        <v>3413</v>
      </c>
      <c r="D9" s="268">
        <f>SUM(D10:D13)</f>
        <v>19522</v>
      </c>
      <c r="E9" s="290">
        <f t="shared" si="0"/>
        <v>5.72</v>
      </c>
    </row>
    <row r="10" s="117" customFormat="1" ht="24" customHeight="1" spans="1:5">
      <c r="A10" s="287">
        <v>103014801</v>
      </c>
      <c r="B10" s="291" t="s">
        <v>607</v>
      </c>
      <c r="C10" s="271">
        <v>3530</v>
      </c>
      <c r="D10" s="275">
        <v>19357</v>
      </c>
      <c r="E10" s="289">
        <f t="shared" si="0"/>
        <v>5.484</v>
      </c>
    </row>
    <row r="11" s="117" customFormat="1" ht="24" customHeight="1" spans="1:5">
      <c r="A11" s="287">
        <v>103014802</v>
      </c>
      <c r="B11" s="292" t="s">
        <v>608</v>
      </c>
      <c r="C11" s="271">
        <v>154</v>
      </c>
      <c r="D11" s="275">
        <v>165</v>
      </c>
      <c r="E11" s="289">
        <f t="shared" si="0"/>
        <v>1.071</v>
      </c>
    </row>
    <row r="12" s="117" customFormat="1" ht="24" customHeight="1" spans="1:5">
      <c r="A12" s="287">
        <v>103014898</v>
      </c>
      <c r="B12" s="293" t="s">
        <v>609</v>
      </c>
      <c r="C12" s="271">
        <v>-271</v>
      </c>
      <c r="D12" s="275"/>
      <c r="E12" s="289"/>
    </row>
    <row r="13" s="117" customFormat="1" ht="24" customHeight="1" spans="1:5">
      <c r="A13" s="287">
        <v>103014899</v>
      </c>
      <c r="B13" s="291" t="s">
        <v>610</v>
      </c>
      <c r="C13" s="271"/>
      <c r="D13" s="275"/>
      <c r="E13" s="289" t="str">
        <f t="shared" ref="E13:E20" si="1">IF(AND(C13&lt;&gt;0,D13&lt;&gt;0),D13/C13,"")</f>
        <v/>
      </c>
    </row>
    <row r="14" s="117" customFormat="1" ht="30" customHeight="1" spans="1:5">
      <c r="A14" s="287">
        <v>1030150</v>
      </c>
      <c r="B14" s="288" t="s">
        <v>611</v>
      </c>
      <c r="C14" s="271"/>
      <c r="D14" s="275"/>
      <c r="E14" s="289" t="str">
        <f t="shared" si="1"/>
        <v/>
      </c>
    </row>
    <row r="15" s="117" customFormat="1" ht="30" customHeight="1" spans="1:5">
      <c r="A15" s="287">
        <v>1030155</v>
      </c>
      <c r="B15" s="288" t="s">
        <v>612</v>
      </c>
      <c r="C15" s="271"/>
      <c r="D15" s="271"/>
      <c r="E15" s="289" t="str">
        <f t="shared" si="1"/>
        <v/>
      </c>
    </row>
    <row r="16" s="117" customFormat="1" ht="30" customHeight="1" spans="1:5">
      <c r="A16" s="287">
        <v>1030156</v>
      </c>
      <c r="B16" s="288" t="s">
        <v>613</v>
      </c>
      <c r="C16" s="271"/>
      <c r="D16" s="275"/>
      <c r="E16" s="289" t="str">
        <f t="shared" si="1"/>
        <v/>
      </c>
    </row>
    <row r="17" s="117" customFormat="1" ht="30" customHeight="1" spans="1:5">
      <c r="A17" s="287">
        <v>1030157</v>
      </c>
      <c r="B17" s="288" t="s">
        <v>614</v>
      </c>
      <c r="C17" s="271"/>
      <c r="D17" s="275"/>
      <c r="E17" s="289" t="str">
        <f t="shared" si="1"/>
        <v/>
      </c>
    </row>
    <row r="18" s="117" customFormat="1" ht="30" customHeight="1" spans="1:5">
      <c r="A18" s="287">
        <v>1030158</v>
      </c>
      <c r="B18" s="288" t="s">
        <v>615</v>
      </c>
      <c r="C18" s="271"/>
      <c r="D18" s="271"/>
      <c r="E18" s="289" t="str">
        <f t="shared" si="1"/>
        <v/>
      </c>
    </row>
    <row r="19" s="117" customFormat="1" ht="30" customHeight="1" spans="1:5">
      <c r="A19" s="287">
        <v>1030178</v>
      </c>
      <c r="B19" s="288" t="s">
        <v>616</v>
      </c>
      <c r="C19" s="294">
        <v>315</v>
      </c>
      <c r="D19" s="268">
        <v>270</v>
      </c>
      <c r="E19" s="290">
        <f t="shared" si="1"/>
        <v>0.857</v>
      </c>
    </row>
    <row r="20" s="117" customFormat="1" ht="30" customHeight="1" spans="1:5">
      <c r="A20" s="287">
        <v>10310</v>
      </c>
      <c r="B20" s="295" t="s">
        <v>617</v>
      </c>
      <c r="C20" s="268">
        <f>SUM(C21)</f>
        <v>83</v>
      </c>
      <c r="D20" s="268">
        <f>SUM(D21)</f>
        <v>100</v>
      </c>
      <c r="E20" s="290">
        <f t="shared" si="1"/>
        <v>1.205</v>
      </c>
    </row>
    <row r="21" s="117" customFormat="1" ht="30" customHeight="1" spans="1:5">
      <c r="A21" s="287">
        <v>103109998</v>
      </c>
      <c r="B21" s="296" t="s">
        <v>618</v>
      </c>
      <c r="C21" s="268">
        <v>83</v>
      </c>
      <c r="D21" s="268">
        <v>100</v>
      </c>
      <c r="E21" s="290"/>
    </row>
    <row r="22" s="117" customFormat="1" ht="30" customHeight="1" spans="1:5">
      <c r="A22" s="287"/>
      <c r="B22" s="297" t="s">
        <v>30</v>
      </c>
      <c r="C22" s="268">
        <f>SUM(C6:C9,C14:C19,C20)</f>
        <v>3811</v>
      </c>
      <c r="D22" s="268">
        <f>SUM(D6:D9,D14:D19,D20)</f>
        <v>19892</v>
      </c>
      <c r="E22" s="290">
        <f t="shared" ref="E22:E30" si="2">IF(AND(C22&lt;&gt;0,D22&lt;&gt;0),D22/C22,"")</f>
        <v>5.22</v>
      </c>
    </row>
    <row r="23" s="117" customFormat="1" ht="30" customHeight="1" spans="1:5">
      <c r="A23" s="287">
        <v>110</v>
      </c>
      <c r="B23" s="298" t="s">
        <v>31</v>
      </c>
      <c r="C23" s="268">
        <f>C24</f>
        <v>3084</v>
      </c>
      <c r="D23" s="268">
        <f>D24</f>
        <v>3000</v>
      </c>
      <c r="E23" s="290">
        <f t="shared" si="2"/>
        <v>0.973</v>
      </c>
    </row>
    <row r="24" s="117" customFormat="1" ht="24" customHeight="1" spans="1:5">
      <c r="A24" s="287">
        <v>11004</v>
      </c>
      <c r="B24" s="292" t="s">
        <v>619</v>
      </c>
      <c r="C24" s="271">
        <f>SUM(C25)</f>
        <v>3084</v>
      </c>
      <c r="D24" s="271">
        <f>SUM(D25)</f>
        <v>3000</v>
      </c>
      <c r="E24" s="289">
        <f t="shared" si="2"/>
        <v>0.973</v>
      </c>
    </row>
    <row r="25" s="117" customFormat="1" ht="24" customHeight="1" spans="1:5">
      <c r="A25" s="287"/>
      <c r="B25" s="292" t="s">
        <v>620</v>
      </c>
      <c r="C25" s="271">
        <v>3084</v>
      </c>
      <c r="D25" s="275">
        <v>3000</v>
      </c>
      <c r="E25" s="289">
        <f t="shared" si="2"/>
        <v>0.973</v>
      </c>
    </row>
    <row r="26" s="117" customFormat="1" ht="24" customHeight="1" spans="1:5">
      <c r="A26" s="287">
        <v>1100603</v>
      </c>
      <c r="B26" s="292" t="s">
        <v>621</v>
      </c>
      <c r="C26" s="271"/>
      <c r="D26" s="275"/>
      <c r="E26" s="289" t="str">
        <f t="shared" si="2"/>
        <v/>
      </c>
    </row>
    <row r="27" s="117" customFormat="1" ht="30" customHeight="1" spans="1:5">
      <c r="A27" s="287">
        <v>1100802</v>
      </c>
      <c r="B27" s="298" t="s">
        <v>622</v>
      </c>
      <c r="C27" s="268">
        <v>2037</v>
      </c>
      <c r="D27" s="268">
        <v>1845</v>
      </c>
      <c r="E27" s="290">
        <f t="shared" si="2"/>
        <v>0.906</v>
      </c>
    </row>
    <row r="28" s="117" customFormat="1" ht="30" customHeight="1" spans="1:5">
      <c r="A28" s="287">
        <v>11009</v>
      </c>
      <c r="B28" s="298" t="s">
        <v>623</v>
      </c>
      <c r="C28" s="268">
        <v>2387</v>
      </c>
      <c r="D28" s="279"/>
      <c r="E28" s="290" t="str">
        <f t="shared" si="2"/>
        <v/>
      </c>
    </row>
    <row r="29" s="117" customFormat="1" ht="30" customHeight="1" spans="1:5">
      <c r="A29" s="287">
        <v>11011</v>
      </c>
      <c r="B29" s="295" t="s">
        <v>624</v>
      </c>
      <c r="C29" s="268">
        <v>39593</v>
      </c>
      <c r="D29" s="279"/>
      <c r="E29" s="290" t="str">
        <f t="shared" si="2"/>
        <v/>
      </c>
    </row>
    <row r="30" s="117" customFormat="1" ht="30" customHeight="1" spans="1:5">
      <c r="A30" s="287"/>
      <c r="B30" s="297" t="s">
        <v>94</v>
      </c>
      <c r="C30" s="268">
        <f>SUM(C22:C23,C27:C29)</f>
        <v>50912</v>
      </c>
      <c r="D30" s="268">
        <f>SUM(D22:D23,D27:D29)</f>
        <v>24737</v>
      </c>
      <c r="E30" s="290">
        <f t="shared" si="2"/>
        <v>0.486</v>
      </c>
    </row>
  </sheetData>
  <mergeCells count="6">
    <mergeCell ref="A2:E2"/>
    <mergeCell ref="A4:A5"/>
    <mergeCell ref="B4:B5"/>
    <mergeCell ref="C4:C5"/>
    <mergeCell ref="D4:D5"/>
    <mergeCell ref="E4:E5"/>
  </mergeCells>
  <dataValidations count="2">
    <dataValidation type="textLength" operator="lessThanOrEqual" allowBlank="1" showInputMessage="1" showErrorMessage="1" errorTitle="提示" error="此处最多只能输入 [20] 个字符。" sqref="C4:D4 E4">
      <formula1>20</formula1>
    </dataValidation>
    <dataValidation type="custom" allowBlank="1" showInputMessage="1" showErrorMessage="1" errorTitle="提示" error="对不起，此处只能输入数字。" sqref="C10 D10 C11 D11 C12 D12 C19 D19 C20:D20 C21:D21 C22:D22 C23:D23 C24:D24 C29:D29 C30:D30 C25:C26 D25:D26 C6:D9 C13:D18 C27:D28">
      <formula1>OR(C6="",ISNUMBER(C6))</formula1>
    </dataValidation>
  </dataValidations>
  <printOptions horizontalCentered="1"/>
  <pageMargins left="0.511805555555556" right="0.511805555555556" top="0.393055555555556" bottom="0.393055555555556" header="0.196527777777778" footer="0.196527777777778"/>
  <pageSetup paperSize="9" scale="82" fitToHeight="0" orientation="portrait" useFirstPageNumber="1" horizontalDpi="600"/>
  <headerFooter alignWithMargins="0">
    <oddFooter>&amp;C第 &amp;P+49 页</oddFooter>
  </headerFooter>
  <ignoredErrors>
    <ignoredError sqref="B3" unlockedFormula="1"/>
  </ignoredErrors>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36</vt:i4>
      </vt:variant>
    </vt:vector>
  </HeadingPairs>
  <TitlesOfParts>
    <vt:vector size="36" baseType="lpstr">
      <vt:lpstr>（表一-1）2024年武定县一般公共预算收入情况表</vt:lpstr>
      <vt:lpstr>（表一-2）2024年本级一般公共预算收入情况表</vt:lpstr>
      <vt:lpstr>（表一-3）2024年县本级一般公共预算支出情况表</vt:lpstr>
      <vt:lpstr>表一-4 2024年县本级一般公共预算支出情况表（公开到项级）</vt:lpstr>
      <vt:lpstr>（表一-5）一般公共预算基本支出情况表（公开到款级）</vt:lpstr>
      <vt:lpstr>（表一-6）一般公共预算支出表（州（市）对下转移支付项目）</vt:lpstr>
      <vt:lpstr>（表一-7）2024年分地区税收返还和转移支付预算表</vt:lpstr>
      <vt:lpstr>（表一-8）2024年“三公”经费预算财政拨款情况统计表</vt:lpstr>
      <vt:lpstr>（表二-1）2024年政府性基金预算收入情况表</vt:lpstr>
      <vt:lpstr>（表二-2）2024年本级政府性基金预算收入情况表</vt:lpstr>
      <vt:lpstr>（表二-3）2024年基金预算支出情况表</vt:lpstr>
      <vt:lpstr>表二-4 2024年本级政府性基金预算支出情况表（公开到项级）</vt:lpstr>
      <vt:lpstr>（表二-5）本级政府性基金支出表（州（市）对下转移支付）</vt:lpstr>
      <vt:lpstr>（表三-1）2024年国有资本经营收入预算情况表</vt:lpstr>
      <vt:lpstr>（表三-2）2024年本级国有资本经营收入预算情况表</vt:lpstr>
      <vt:lpstr>（表三-3）2024年国有资本经营支出预算情况表</vt:lpstr>
      <vt:lpstr>（表三-4）本级国有资本经营支出预算情况表（公开到项级）</vt:lpstr>
      <vt:lpstr>（表三-5）2024年国有资本经营预算转移支付表（分地区）</vt:lpstr>
      <vt:lpstr>（表三-6）2024年国有资本经营预算转移支付表（分项目）</vt:lpstr>
      <vt:lpstr>（表四-1）2024年社会保险基金收入预算情况表</vt:lpstr>
      <vt:lpstr>（表四-2）2024年本级社会保险基金收入预算情况表</vt:lpstr>
      <vt:lpstr>（表四-3）2024年社会保险基金支出预算情况表</vt:lpstr>
      <vt:lpstr>（表四-4）2024年本级社会保险基金支出预算情况表</vt:lpstr>
      <vt:lpstr>（表四-5）2024年社保基金结余情况表</vt:lpstr>
      <vt:lpstr>（表五-1） 2023年地方政府债务限额及余额预算情况表</vt:lpstr>
      <vt:lpstr>（表五-2）2023年地方政府一般债务余额情况表</vt:lpstr>
      <vt:lpstr>（表五-3）本级2023年地方政府一般债务余额情况表</vt:lpstr>
      <vt:lpstr>（表五-4）2023年地方政府专项债务余额情况表</vt:lpstr>
      <vt:lpstr>（表五-5）本级2023年地方政府专项债务余额情况表（本级）</vt:lpstr>
      <vt:lpstr>（表五-6）地方政府债券发行及还本付息情况表</vt:lpstr>
      <vt:lpstr>（表五-7）2024年地方政府债务限额提前下达情况表</vt:lpstr>
      <vt:lpstr>（表五-8）2024年年初新增地方政府债券资金安排表</vt:lpstr>
      <vt:lpstr>（表五-9）2024年政府专项债务限额和余额情况表</vt:lpstr>
      <vt:lpstr>（表六-1）重大政策和重点项目绩效目标表</vt:lpstr>
      <vt:lpstr>（表六-2）重点工作情况解释说明汇总表</vt:lpstr>
      <vt:lpstr>取数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刘霁莹</cp:lastModifiedBy>
  <dcterms:created xsi:type="dcterms:W3CDTF">2006-02-13T05:15:00Z</dcterms:created>
  <cp:lastPrinted>2017-01-05T00:37:00Z</cp:lastPrinted>
  <dcterms:modified xsi:type="dcterms:W3CDTF">2024-04-30T03:24:01Z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