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建设项目明细表" sheetId="1" r:id="rId1"/>
  </sheets>
  <definedNames>
    <definedName name="_xlnm._FilterDatabase" localSheetId="0" hidden="1">建设项目明细表!$A$5:$T$73</definedName>
    <definedName name="_xlnm.Print_Area" localSheetId="0">建设项目明细表!$A$1:$P$73</definedName>
    <definedName name="_xlnm.Print_Titles" localSheetId="0">建设项目明细表!$4:$5</definedName>
  </definedNames>
  <calcPr calcId="144525"/>
</workbook>
</file>

<file path=xl/sharedStrings.xml><?xml version="1.0" encoding="utf-8"?>
<sst xmlns="http://schemas.openxmlformats.org/spreadsheetml/2006/main" count="124">
  <si>
    <t>附件3</t>
  </si>
  <si>
    <t>武定县2019年沪滇扶贫协作项目建设表</t>
  </si>
  <si>
    <t>单位:武定县</t>
  </si>
  <si>
    <t>项目名称</t>
  </si>
  <si>
    <t>建设地点</t>
  </si>
  <si>
    <t>建设性质（新建/改造）</t>
  </si>
  <si>
    <t>建设内容</t>
  </si>
  <si>
    <t>建设时间</t>
  </si>
  <si>
    <t>建设规模</t>
  </si>
  <si>
    <t>项目资金（万元）</t>
  </si>
  <si>
    <r>
      <rPr>
        <b/>
        <sz val="10"/>
        <rFont val="宋体"/>
        <charset val="134"/>
      </rPr>
      <t>受益人口情况（户、人）</t>
    </r>
  </si>
  <si>
    <t>备注</t>
  </si>
  <si>
    <t>单位</t>
  </si>
  <si>
    <t>数量</t>
  </si>
  <si>
    <t>合计</t>
  </si>
  <si>
    <t>上海帮扶资金</t>
  </si>
  <si>
    <t>部门整合资金</t>
  </si>
  <si>
    <t>群众自筹资金</t>
  </si>
  <si>
    <r>
      <rPr>
        <b/>
        <sz val="10"/>
        <rFont val="宋体"/>
        <charset val="134"/>
      </rPr>
      <t>总户数</t>
    </r>
  </si>
  <si>
    <r>
      <rPr>
        <b/>
        <sz val="10"/>
        <rFont val="宋体"/>
        <charset val="134"/>
      </rPr>
      <t>总人口数</t>
    </r>
  </si>
  <si>
    <r>
      <rPr>
        <b/>
        <sz val="10"/>
        <rFont val="宋体"/>
        <charset val="134"/>
      </rPr>
      <t>建档立卡户数</t>
    </r>
  </si>
  <si>
    <r>
      <rPr>
        <b/>
        <sz val="9"/>
        <rFont val="宋体"/>
        <charset val="134"/>
      </rPr>
      <t>建档立卡人口数</t>
    </r>
  </si>
  <si>
    <r>
      <rPr>
        <b/>
        <sz val="9"/>
        <rFont val="宋体"/>
        <charset val="134"/>
      </rPr>
      <t>合</t>
    </r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计</t>
    </r>
  </si>
  <si>
    <r>
      <rPr>
        <b/>
        <sz val="9"/>
        <rFont val="Times New Roman"/>
        <charset val="134"/>
      </rPr>
      <t>1.0</t>
    </r>
    <r>
      <rPr>
        <b/>
        <sz val="9"/>
        <rFont val="宋体"/>
        <charset val="134"/>
      </rPr>
      <t>产业合作</t>
    </r>
  </si>
  <si>
    <t>新建</t>
  </si>
  <si>
    <r>
      <rPr>
        <sz val="9"/>
        <rFont val="Times New Roman"/>
        <charset val="134"/>
      </rPr>
      <t>1.1</t>
    </r>
    <r>
      <rPr>
        <sz val="9"/>
        <rFont val="宋体"/>
        <charset val="134"/>
      </rPr>
      <t>种植业</t>
    </r>
  </si>
  <si>
    <r>
      <rPr>
        <sz val="9"/>
        <rFont val="Times New Roman"/>
        <charset val="134"/>
      </rPr>
      <t>1.1.1</t>
    </r>
    <r>
      <rPr>
        <sz val="9"/>
        <rFont val="宋体"/>
        <charset val="134"/>
      </rPr>
      <t>中药材种植</t>
    </r>
  </si>
  <si>
    <t>武定县插甸镇中药材种植产业</t>
  </si>
  <si>
    <t>插甸镇</t>
  </si>
  <si>
    <r>
      <rPr>
        <sz val="9"/>
        <rFont val="宋体"/>
        <charset val="134"/>
      </rPr>
      <t>新建</t>
    </r>
  </si>
  <si>
    <t>在插甸镇辖区内计划种植丹参158亩，每亩预计投入2500元，投入资金39.5万元，种植灯盏花142亩，每亩预计投入3000元，投入资金42.6万元。</t>
  </si>
  <si>
    <t>个</t>
  </si>
  <si>
    <t>武定</t>
  </si>
  <si>
    <r>
      <rPr>
        <sz val="9"/>
        <rFont val="Times New Roman"/>
        <charset val="134"/>
      </rPr>
      <t xml:space="preserve">1.1.2 </t>
    </r>
    <r>
      <rPr>
        <sz val="9"/>
        <rFont val="宋体"/>
        <charset val="134"/>
      </rPr>
      <t>蔬果种植</t>
    </r>
  </si>
  <si>
    <r>
      <rPr>
        <sz val="9"/>
        <rFont val="宋体"/>
        <charset val="134"/>
      </rPr>
      <t>亩</t>
    </r>
  </si>
  <si>
    <r>
      <rPr>
        <sz val="9"/>
        <rFont val="Times New Roman"/>
        <charset val="134"/>
      </rPr>
      <t xml:space="preserve">1.1.3 </t>
    </r>
    <r>
      <rPr>
        <sz val="9"/>
        <rFont val="宋体"/>
        <charset val="134"/>
      </rPr>
      <t>其它</t>
    </r>
  </si>
  <si>
    <r>
      <rPr>
        <sz val="9"/>
        <rFont val="宋体"/>
        <charset val="134"/>
      </rPr>
      <t>个</t>
    </r>
  </si>
  <si>
    <r>
      <rPr>
        <sz val="9"/>
        <rFont val="Times New Roman"/>
        <charset val="134"/>
      </rPr>
      <t>1.2</t>
    </r>
    <r>
      <rPr>
        <sz val="9"/>
        <rFont val="宋体"/>
        <charset val="134"/>
      </rPr>
      <t>养殖业</t>
    </r>
  </si>
  <si>
    <r>
      <rPr>
        <sz val="9"/>
        <rFont val="宋体"/>
        <charset val="134"/>
      </rPr>
      <t>头</t>
    </r>
    <r>
      <rPr>
        <sz val="9"/>
        <rFont val="Times New Roman"/>
        <charset val="134"/>
      </rPr>
      <t>/</t>
    </r>
    <r>
      <rPr>
        <sz val="9"/>
        <rFont val="宋体"/>
        <charset val="134"/>
      </rPr>
      <t>只</t>
    </r>
  </si>
  <si>
    <r>
      <rPr>
        <sz val="9"/>
        <rFont val="Times New Roman"/>
        <charset val="134"/>
      </rPr>
      <t>1.2.1  XX</t>
    </r>
    <r>
      <rPr>
        <sz val="9"/>
        <rFont val="宋体"/>
        <charset val="134"/>
      </rPr>
      <t>养殖</t>
    </r>
  </si>
  <si>
    <r>
      <rPr>
        <sz val="9"/>
        <rFont val="Times New Roman"/>
        <charset val="134"/>
      </rPr>
      <t xml:space="preserve">1.2.2 </t>
    </r>
    <r>
      <rPr>
        <sz val="9"/>
        <rFont val="宋体"/>
        <charset val="134"/>
      </rPr>
      <t>其它</t>
    </r>
  </si>
  <si>
    <r>
      <rPr>
        <sz val="9"/>
        <rFont val="Times New Roman"/>
        <charset val="134"/>
      </rPr>
      <t xml:space="preserve">1.3 </t>
    </r>
    <r>
      <rPr>
        <sz val="9"/>
        <rFont val="宋体"/>
        <charset val="134"/>
      </rPr>
      <t>村级电站建设</t>
    </r>
  </si>
  <si>
    <t>武定县高桥镇光伏扶贫电站建设</t>
  </si>
  <si>
    <t>高桥镇</t>
  </si>
  <si>
    <t>在高桥镇海子、花桥、唐家、老滔、大村、马鞍、石腊它、高姑拉、尼嘎古、庄良、己梯、小河、树沟、西菊拉、弯腰树15个贫困村委会建设100千瓦村级光伏电站15座，投入单价0.65万元每千瓦。</t>
  </si>
  <si>
    <t>武定县插甸镇光伏扶贫电站建设</t>
  </si>
  <si>
    <t>在插甸镇和尚庄、乐茂河、增益3个村委会建设100千瓦村级光伏电站3座，在哪吐村委会建设80千瓦村级光伏电站1座，投入单价0.65万元每千瓦。</t>
  </si>
  <si>
    <t>1.4其它</t>
  </si>
  <si>
    <r>
      <rPr>
        <b/>
        <sz val="9"/>
        <rFont val="Times New Roman"/>
        <charset val="134"/>
      </rPr>
      <t>2.0</t>
    </r>
    <r>
      <rPr>
        <b/>
        <sz val="9"/>
        <rFont val="宋体"/>
        <charset val="134"/>
      </rPr>
      <t>劳务协作</t>
    </r>
  </si>
  <si>
    <t>武定县</t>
  </si>
  <si>
    <r>
      <rPr>
        <sz val="9"/>
        <rFont val="Times New Roman"/>
        <charset val="134"/>
      </rPr>
      <t>2.1</t>
    </r>
    <r>
      <rPr>
        <sz val="9"/>
        <rFont val="宋体"/>
        <charset val="134"/>
      </rPr>
      <t>举办培训班</t>
    </r>
  </si>
  <si>
    <r>
      <rPr>
        <sz val="9"/>
        <rFont val="宋体"/>
        <charset val="134"/>
      </rPr>
      <t>期</t>
    </r>
  </si>
  <si>
    <r>
      <rPr>
        <sz val="9"/>
        <rFont val="Times New Roman"/>
        <charset val="134"/>
      </rPr>
      <t>2.2</t>
    </r>
    <r>
      <rPr>
        <sz val="9"/>
        <rFont val="宋体"/>
        <charset val="134"/>
      </rPr>
      <t>培训人数</t>
    </r>
  </si>
  <si>
    <r>
      <rPr>
        <sz val="9"/>
        <rFont val="宋体"/>
        <charset val="134"/>
      </rPr>
      <t>人次</t>
    </r>
  </si>
  <si>
    <r>
      <rPr>
        <sz val="9"/>
        <rFont val="Times New Roman"/>
        <charset val="134"/>
      </rPr>
      <t>2.3</t>
    </r>
    <r>
      <rPr>
        <sz val="9"/>
        <rFont val="宋体"/>
        <charset val="134"/>
      </rPr>
      <t>培训贫困户就业</t>
    </r>
  </si>
  <si>
    <t>人</t>
  </si>
  <si>
    <r>
      <rPr>
        <b/>
        <sz val="9"/>
        <rFont val="Times New Roman"/>
        <charset val="134"/>
      </rPr>
      <t>3.0</t>
    </r>
    <r>
      <rPr>
        <b/>
        <sz val="9"/>
        <rFont val="宋体"/>
        <charset val="134"/>
      </rPr>
      <t>人才支撑</t>
    </r>
  </si>
  <si>
    <r>
      <rPr>
        <b/>
        <sz val="9"/>
        <rFont val="宋体"/>
        <charset val="134"/>
      </rPr>
      <t>人次</t>
    </r>
  </si>
  <si>
    <r>
      <rPr>
        <sz val="9"/>
        <rFont val="Times New Roman"/>
        <charset val="134"/>
      </rPr>
      <t>3.1</t>
    </r>
    <r>
      <rPr>
        <sz val="9"/>
        <rFont val="宋体"/>
        <charset val="134"/>
      </rPr>
      <t>党政干部交流</t>
    </r>
  </si>
  <si>
    <t>人次</t>
  </si>
  <si>
    <r>
      <rPr>
        <sz val="9"/>
        <rFont val="Times New Roman"/>
        <charset val="134"/>
      </rPr>
      <t>3.1.1</t>
    </r>
    <r>
      <rPr>
        <sz val="9"/>
        <rFont val="宋体"/>
        <charset val="134"/>
      </rPr>
      <t>东部地区到西部地区挂职</t>
    </r>
  </si>
  <si>
    <r>
      <rPr>
        <sz val="9"/>
        <rFont val="宋体"/>
        <charset val="134"/>
      </rPr>
      <t>地厅级</t>
    </r>
  </si>
  <si>
    <r>
      <rPr>
        <sz val="9"/>
        <rFont val="宋体"/>
        <charset val="134"/>
      </rPr>
      <t>县处级</t>
    </r>
  </si>
  <si>
    <r>
      <rPr>
        <sz val="9"/>
        <rFont val="宋体"/>
        <charset val="134"/>
      </rPr>
      <t>乡科级</t>
    </r>
  </si>
  <si>
    <r>
      <rPr>
        <sz val="9"/>
        <rFont val="Times New Roman"/>
        <charset val="134"/>
      </rPr>
      <t>3.1.2</t>
    </r>
    <r>
      <rPr>
        <sz val="9"/>
        <rFont val="宋体"/>
        <charset val="134"/>
      </rPr>
      <t>西部地区到东部地区挂职</t>
    </r>
  </si>
  <si>
    <r>
      <rPr>
        <sz val="9"/>
        <rFont val="Times New Roman"/>
        <charset val="134"/>
      </rPr>
      <t>3.2.1</t>
    </r>
    <r>
      <rPr>
        <sz val="9"/>
        <rFont val="宋体"/>
        <charset val="134"/>
      </rPr>
      <t>东部地区到西部地区挂职</t>
    </r>
  </si>
  <si>
    <r>
      <rPr>
        <sz val="9"/>
        <rFont val="Times New Roman"/>
        <charset val="134"/>
      </rPr>
      <t>3.2.2</t>
    </r>
    <r>
      <rPr>
        <sz val="9"/>
        <rFont val="宋体"/>
        <charset val="134"/>
      </rPr>
      <t>西部地区到东部地区学习</t>
    </r>
  </si>
  <si>
    <r>
      <rPr>
        <sz val="9"/>
        <rFont val="Times New Roman"/>
        <charset val="134"/>
      </rPr>
      <t>3.3</t>
    </r>
    <r>
      <rPr>
        <sz val="9"/>
        <rFont val="宋体"/>
        <charset val="134"/>
      </rPr>
      <t>人才培训（含教师、医生、科技、文化、社会工作）</t>
    </r>
  </si>
  <si>
    <r>
      <rPr>
        <sz val="9"/>
        <rFont val="Times New Roman"/>
        <charset val="134"/>
      </rPr>
      <t>3.3.2</t>
    </r>
    <r>
      <rPr>
        <sz val="9"/>
        <rFont val="宋体"/>
        <charset val="134"/>
      </rPr>
      <t>专业技术人才培训</t>
    </r>
  </si>
  <si>
    <r>
      <rPr>
        <sz val="9"/>
        <rFont val="Times New Roman"/>
        <charset val="134"/>
      </rPr>
      <t>3.4</t>
    </r>
    <r>
      <rPr>
        <sz val="9"/>
        <rFont val="宋体"/>
        <charset val="134"/>
      </rPr>
      <t>输出（引进）技术</t>
    </r>
  </si>
  <si>
    <r>
      <rPr>
        <sz val="9"/>
        <rFont val="宋体"/>
        <charset val="134"/>
      </rPr>
      <t>项</t>
    </r>
  </si>
  <si>
    <r>
      <rPr>
        <b/>
        <sz val="9"/>
        <rFont val="Times New Roman"/>
        <charset val="134"/>
      </rPr>
      <t>4.0</t>
    </r>
    <r>
      <rPr>
        <b/>
        <sz val="9"/>
        <rFont val="宋体"/>
        <charset val="134"/>
      </rPr>
      <t>基础设施</t>
    </r>
  </si>
  <si>
    <r>
      <rPr>
        <sz val="9"/>
        <rFont val="Times New Roman"/>
        <charset val="134"/>
      </rPr>
      <t>4.1</t>
    </r>
    <r>
      <rPr>
        <sz val="9"/>
        <rFont val="宋体"/>
        <charset val="134"/>
      </rPr>
      <t>农村安全饮水</t>
    </r>
  </si>
  <si>
    <t>东坡乡</t>
  </si>
  <si>
    <r>
      <rPr>
        <sz val="9"/>
        <rFont val="宋体"/>
        <charset val="134"/>
      </rPr>
      <t>米</t>
    </r>
  </si>
  <si>
    <r>
      <rPr>
        <sz val="9"/>
        <rFont val="Times New Roman"/>
        <charset val="134"/>
      </rPr>
      <t>4.1.1</t>
    </r>
    <r>
      <rPr>
        <sz val="9"/>
        <rFont val="宋体"/>
        <charset val="134"/>
      </rPr>
      <t>人畜饮水安全</t>
    </r>
  </si>
  <si>
    <r>
      <rPr>
        <sz val="9"/>
        <rFont val="宋体"/>
        <charset val="134"/>
      </rPr>
      <t>人畜饮水沟渠设施建设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件：架设饮水管</t>
    </r>
    <r>
      <rPr>
        <sz val="9"/>
        <rFont val="Times New Roman"/>
        <charset val="134"/>
      </rPr>
      <t>14.62km</t>
    </r>
  </si>
  <si>
    <t>武定县东坡乡水口村委会</t>
  </si>
  <si>
    <t>水口村委会</t>
  </si>
  <si>
    <t>1.①滚水坝+滤水沉砂池。河道取水需要建造一座滚水坝，河中会含有泥沙枯枝落叶等杂物，因此需要建造一座滤水沉砂池，清除水中的杂物。
②动力管道。本项目动力管道为DN600波纹管，长1800m。③设备房。里面安装自然能提水设备。④输水管道设备。从设备中出来的水需要通过输水管道输送到高处。由于扬程较高，因此会产生较大压力，因此输水管必须采用可承受高压力的无缝钢管。管道承受的压力从设备房到高位水池逐渐减小，管道壁厚也要相应减小。本项目的输水管道分三段，靠近设备房的一段为φ89*8mm的无缝钢管，长1000m；中间一段为φ89*6mm的无缝钢管，长1000m；靠近高位水池的一段为为φ89*4.5mm的无缝钢管，长2000m。⑤净化设备一套；2.新建100立方米水池一座</t>
  </si>
  <si>
    <r>
      <rPr>
        <sz val="9"/>
        <rFont val="Times New Roman"/>
        <charset val="134"/>
      </rPr>
      <t>4.1.2</t>
    </r>
    <r>
      <rPr>
        <sz val="9"/>
        <rFont val="宋体"/>
        <charset val="134"/>
      </rPr>
      <t>水池</t>
    </r>
  </si>
  <si>
    <r>
      <rPr>
        <sz val="9"/>
        <rFont val="宋体"/>
        <charset val="134"/>
      </rPr>
      <t>立方米</t>
    </r>
  </si>
  <si>
    <r>
      <rPr>
        <sz val="9"/>
        <rFont val="Times New Roman"/>
        <charset val="134"/>
      </rPr>
      <t>4.2</t>
    </r>
    <r>
      <rPr>
        <sz val="9"/>
        <rFont val="宋体"/>
        <charset val="134"/>
      </rPr>
      <t>道路建设</t>
    </r>
  </si>
  <si>
    <r>
      <rPr>
        <sz val="9"/>
        <rFont val="宋体"/>
        <charset val="134"/>
      </rPr>
      <t>平方米</t>
    </r>
  </si>
  <si>
    <r>
      <rPr>
        <sz val="9"/>
        <rFont val="Times New Roman"/>
        <charset val="134"/>
      </rPr>
      <t>4.2.1</t>
    </r>
    <r>
      <rPr>
        <sz val="9"/>
        <rFont val="宋体"/>
        <charset val="134"/>
      </rPr>
      <t>村组道路建设</t>
    </r>
  </si>
  <si>
    <t xml:space="preserve"> 武定县插甸镇道路建设</t>
  </si>
  <si>
    <t>在大凹子、元宝山、旱滩地、马房4个村实施硬化入村道路工程，其中：1.大凹子村硬化道路3160米，宽3.5米，厚0.2米，C20砼；2.元宝山村硬化进村道路1045米，宽3.5米，厚0.2米，硬化村间道路246米，宽2.5米，厚0.2米，C20砼；3.旱滩地硬化进村道路425米，宽3米，厚0.2米，C20砼；4.马房村硬化进村道路长1824米，宽4.2米，厚0.2米，挡土墙长80米，高3米，均厚0.9米；涵管8道，48米。</t>
  </si>
  <si>
    <t>2019年</t>
  </si>
  <si>
    <t>米</t>
  </si>
  <si>
    <r>
      <rPr>
        <sz val="9"/>
        <rFont val="Times New Roman"/>
        <charset val="134"/>
      </rPr>
      <t>4.2.2</t>
    </r>
    <r>
      <rPr>
        <sz val="9"/>
        <rFont val="宋体"/>
        <charset val="134"/>
      </rPr>
      <t>村内道路建设</t>
    </r>
  </si>
  <si>
    <t>共和镇</t>
  </si>
  <si>
    <t>平方米</t>
  </si>
  <si>
    <r>
      <rPr>
        <sz val="9"/>
        <rFont val="Times New Roman"/>
        <charset val="134"/>
      </rPr>
      <t>4.3</t>
    </r>
    <r>
      <rPr>
        <sz val="9"/>
        <rFont val="宋体"/>
        <charset val="134"/>
      </rPr>
      <t>民居住房建设</t>
    </r>
  </si>
  <si>
    <r>
      <rPr>
        <sz val="9"/>
        <rFont val="宋体"/>
        <charset val="134"/>
      </rPr>
      <t>户</t>
    </r>
  </si>
  <si>
    <r>
      <rPr>
        <sz val="9"/>
        <rFont val="Times New Roman"/>
        <charset val="134"/>
      </rPr>
      <t>4.4</t>
    </r>
    <r>
      <rPr>
        <sz val="9"/>
        <rFont val="宋体"/>
        <charset val="134"/>
      </rPr>
      <t>农村环境整治</t>
    </r>
  </si>
  <si>
    <t>武定县插甸镇村组垃圾池建设</t>
  </si>
  <si>
    <t>新建规格为4*3*1.5米垃圾池18个。</t>
  </si>
  <si>
    <t>武定县插甸镇长岭干村民小组</t>
  </si>
  <si>
    <t>新建村内排水沟3条，总长426米，净断面0.4×0.4米，采用边墙浆砌砖衬砌，底板采用C20砼衬砌，厚0.15米；浆砌砖路沿378米，高0.15米，砂浆抹面。</t>
  </si>
  <si>
    <t>武定县插甸镇园宝山村民小组</t>
  </si>
  <si>
    <t>新建水冲式公厕24平方米1所；</t>
  </si>
  <si>
    <r>
      <rPr>
        <sz val="9"/>
        <rFont val="Times New Roman"/>
        <charset val="134"/>
      </rPr>
      <t>4.5</t>
    </r>
    <r>
      <rPr>
        <sz val="9"/>
        <rFont val="宋体"/>
        <charset val="134"/>
      </rPr>
      <t>旅游发展</t>
    </r>
  </si>
  <si>
    <r>
      <rPr>
        <sz val="9"/>
        <rFont val="Times New Roman"/>
        <charset val="134"/>
      </rPr>
      <t>4.5.1</t>
    </r>
    <r>
      <rPr>
        <sz val="9"/>
        <rFont val="宋体"/>
        <charset val="134"/>
      </rPr>
      <t>旅游重点村建设</t>
    </r>
  </si>
  <si>
    <r>
      <rPr>
        <sz val="9"/>
        <rFont val="Times New Roman"/>
        <charset val="134"/>
      </rPr>
      <t>4.5.2</t>
    </r>
    <r>
      <rPr>
        <sz val="9"/>
        <rFont val="宋体"/>
        <charset val="134"/>
      </rPr>
      <t>特色旅游农户培育</t>
    </r>
  </si>
  <si>
    <r>
      <rPr>
        <sz val="9"/>
        <rFont val="Times New Roman"/>
        <charset val="134"/>
      </rPr>
      <t>4.6</t>
    </r>
    <r>
      <rPr>
        <sz val="9"/>
        <rFont val="宋体"/>
        <charset val="134"/>
      </rPr>
      <t>生态保护</t>
    </r>
  </si>
  <si>
    <r>
      <rPr>
        <b/>
        <sz val="9"/>
        <rFont val="Times New Roman"/>
        <charset val="134"/>
      </rPr>
      <t>5.0</t>
    </r>
    <r>
      <rPr>
        <b/>
        <sz val="9"/>
        <rFont val="宋体"/>
        <charset val="134"/>
      </rPr>
      <t>社会事业</t>
    </r>
  </si>
  <si>
    <r>
      <rPr>
        <sz val="9"/>
        <rFont val="Times New Roman"/>
        <charset val="134"/>
      </rPr>
      <t>5.1</t>
    </r>
    <r>
      <rPr>
        <sz val="9"/>
        <rFont val="宋体"/>
        <charset val="134"/>
      </rPr>
      <t>文化教育</t>
    </r>
  </si>
  <si>
    <r>
      <rPr>
        <sz val="9"/>
        <rFont val="Times New Roman"/>
        <charset val="134"/>
      </rPr>
      <t>5.1.1</t>
    </r>
    <r>
      <rPr>
        <sz val="9"/>
        <rFont val="宋体"/>
        <charset val="134"/>
      </rPr>
      <t>新建校点</t>
    </r>
  </si>
  <si>
    <r>
      <rPr>
        <sz val="9"/>
        <rFont val="Times New Roman"/>
        <charset val="134"/>
      </rPr>
      <t>5.1.2</t>
    </r>
    <r>
      <rPr>
        <sz val="9"/>
        <rFont val="宋体"/>
        <charset val="134"/>
      </rPr>
      <t>校宿舍建设</t>
    </r>
  </si>
  <si>
    <r>
      <rPr>
        <sz val="9"/>
        <rFont val="Times New Roman"/>
        <charset val="134"/>
      </rPr>
      <t>5.1.3</t>
    </r>
    <r>
      <rPr>
        <sz val="9"/>
        <rFont val="宋体"/>
        <charset val="134"/>
      </rPr>
      <t>场地建设</t>
    </r>
  </si>
  <si>
    <t>1.硬化活动室活动场地852.6平方米，厚0.2米；围栏长160米，高1.5米；2.新建活动室照明线路200米。</t>
  </si>
  <si>
    <r>
      <rPr>
        <sz val="9"/>
        <rFont val="Times New Roman"/>
        <charset val="134"/>
      </rPr>
      <t>5.1.4</t>
    </r>
    <r>
      <rPr>
        <sz val="9"/>
        <rFont val="宋体"/>
        <charset val="134"/>
      </rPr>
      <t>幼儿园建设</t>
    </r>
  </si>
  <si>
    <r>
      <rPr>
        <sz val="9"/>
        <rFont val="Times New Roman"/>
        <charset val="134"/>
      </rPr>
      <t>5.2</t>
    </r>
    <r>
      <rPr>
        <sz val="9"/>
        <rFont val="宋体"/>
        <charset val="134"/>
      </rPr>
      <t>医疗卫生</t>
    </r>
  </si>
  <si>
    <r>
      <rPr>
        <sz val="9"/>
        <rFont val="Times New Roman"/>
        <charset val="134"/>
      </rPr>
      <t>5.2.1</t>
    </r>
    <r>
      <rPr>
        <sz val="9"/>
        <rFont val="宋体"/>
        <charset val="134"/>
      </rPr>
      <t>卫生院</t>
    </r>
  </si>
  <si>
    <r>
      <rPr>
        <sz val="9"/>
        <rFont val="Times New Roman"/>
        <charset val="134"/>
      </rPr>
      <t>5.2.2</t>
    </r>
    <r>
      <rPr>
        <sz val="9"/>
        <rFont val="宋体"/>
        <charset val="134"/>
      </rPr>
      <t>乡村卫生室</t>
    </r>
  </si>
  <si>
    <r>
      <rPr>
        <sz val="9"/>
        <rFont val="Times New Roman"/>
        <charset val="134"/>
      </rPr>
      <t>5.3</t>
    </r>
    <r>
      <rPr>
        <sz val="9"/>
        <rFont val="宋体"/>
        <charset val="134"/>
      </rPr>
      <t>养老院</t>
    </r>
  </si>
  <si>
    <r>
      <rPr>
        <sz val="9"/>
        <rFont val="Times New Roman"/>
        <charset val="134"/>
      </rPr>
      <t>5.4</t>
    </r>
    <r>
      <rPr>
        <sz val="9"/>
        <rFont val="宋体"/>
        <charset val="134"/>
      </rPr>
      <t>村级组织建设</t>
    </r>
  </si>
  <si>
    <t>武定县插甸镇和尚庄村委会</t>
  </si>
  <si>
    <t>1.在和尚庄村委会新建党员活动室134.4平方米，轻钢结构，层高3.6米，采用树脂瓦顶。2.改造和尚庄村为民服务站办事大厅64.48平方米及设施建设；3.桌椅50套，窗帘35米。</t>
  </si>
  <si>
    <r>
      <rPr>
        <b/>
        <sz val="9"/>
        <rFont val="Times New Roman"/>
        <charset val="134"/>
      </rPr>
      <t>6.0</t>
    </r>
    <r>
      <rPr>
        <b/>
        <sz val="9"/>
        <rFont val="宋体"/>
        <charset val="134"/>
      </rPr>
      <t>社会动员</t>
    </r>
  </si>
  <si>
    <r>
      <rPr>
        <sz val="9"/>
        <rFont val="Times New Roman"/>
        <charset val="134"/>
      </rPr>
      <t>6.1</t>
    </r>
    <r>
      <rPr>
        <sz val="9"/>
        <rFont val="宋体"/>
        <charset val="134"/>
      </rPr>
      <t>捐款</t>
    </r>
  </si>
  <si>
    <r>
      <rPr>
        <sz val="9"/>
        <rFont val="宋体"/>
        <charset val="134"/>
      </rPr>
      <t>万元</t>
    </r>
  </si>
  <si>
    <r>
      <rPr>
        <sz val="9"/>
        <rFont val="Times New Roman"/>
        <charset val="134"/>
      </rPr>
      <t>6.2</t>
    </r>
    <r>
      <rPr>
        <sz val="9"/>
        <rFont val="宋体"/>
        <charset val="134"/>
      </rPr>
      <t>捐物（折资）</t>
    </r>
  </si>
  <si>
    <r>
      <rPr>
        <sz val="9"/>
        <rFont val="Times New Roman"/>
        <charset val="134"/>
      </rPr>
      <t>6.3</t>
    </r>
    <r>
      <rPr>
        <sz val="9"/>
        <rFont val="宋体"/>
        <charset val="134"/>
      </rPr>
      <t>东部到西部开展志愿服务</t>
    </r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</si>
</sst>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0.00_);[Red]\(0.00\)"/>
    <numFmt numFmtId="179" formatCode="0_);[Red]\(0\)"/>
    <numFmt numFmtId="180" formatCode="0.00_ "/>
  </numFmts>
  <fonts count="4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0"/>
      <name val="宋体"/>
      <charset val="134"/>
      <scheme val="minor"/>
    </font>
    <font>
      <sz val="11"/>
      <name val="Times New Roman"/>
      <charset val="134"/>
    </font>
    <font>
      <sz val="14"/>
      <name val="方正楷体简体"/>
      <charset val="134"/>
    </font>
    <font>
      <sz val="9"/>
      <name val="仿宋_GB2312"/>
      <charset val="134"/>
    </font>
    <font>
      <sz val="20"/>
      <name val="方正小标宋简体"/>
      <charset val="134"/>
    </font>
    <font>
      <sz val="12"/>
      <name val="仿宋_GB2312"/>
      <charset val="134"/>
    </font>
    <font>
      <b/>
      <sz val="10"/>
      <name val="宋体"/>
      <charset val="134"/>
      <scheme val="minor"/>
    </font>
    <font>
      <b/>
      <sz val="8"/>
      <name val="宋体"/>
      <charset val="134"/>
      <scheme val="minor"/>
    </font>
    <font>
      <b/>
      <sz val="9"/>
      <name val="Times New Roman"/>
      <charset val="134"/>
    </font>
    <font>
      <sz val="9"/>
      <name val="Times New Roman"/>
      <charset val="134"/>
    </font>
    <font>
      <b/>
      <sz val="8"/>
      <name val="宋体"/>
      <charset val="134"/>
    </font>
    <font>
      <b/>
      <sz val="9"/>
      <name val="宋体"/>
      <charset val="134"/>
    </font>
    <font>
      <sz val="8"/>
      <name val="Times New Roman"/>
      <charset val="134"/>
    </font>
    <font>
      <sz val="9"/>
      <name val="宋体"/>
      <charset val="134"/>
    </font>
    <font>
      <sz val="8"/>
      <name val="宋体"/>
      <charset val="134"/>
    </font>
    <font>
      <b/>
      <sz val="8"/>
      <name val="Times New Roman"/>
      <charset val="134"/>
    </font>
    <font>
      <sz val="9"/>
      <name val="宋体"/>
      <charset val="134"/>
      <scheme val="minor"/>
    </font>
    <font>
      <sz val="8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0"/>
      <name val="Times New Roman"/>
      <charset val="134"/>
    </font>
    <font>
      <b/>
      <sz val="9"/>
      <name val="宋体"/>
      <charset val="134"/>
      <scheme val="minor"/>
    </font>
    <font>
      <sz val="10"/>
      <name val="Times New Roman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0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4">
    <xf numFmtId="0" fontId="0" fillId="0" borderId="0">
      <alignment vertical="center"/>
    </xf>
    <xf numFmtId="0" fontId="26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38" fillId="2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3" fillId="0" borderId="0">
      <alignment vertical="center"/>
    </xf>
    <xf numFmtId="0" fontId="0" fillId="15" borderId="7" applyNumberFormat="0" applyFont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5" fillId="0" borderId="5" applyNumberFormat="0" applyFill="0" applyAlignment="0" applyProtection="0">
      <alignment vertical="center"/>
    </xf>
    <xf numFmtId="0" fontId="32" fillId="0" borderId="5" applyNumberFormat="0" applyFill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44" fillId="24" borderId="9" applyNumberFormat="0" applyAlignment="0" applyProtection="0">
      <alignment vertical="center"/>
    </xf>
    <xf numFmtId="0" fontId="39" fillId="24" borderId="8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46" fillId="0" borderId="10" applyNumberFormat="0" applyFill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9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47" fillId="0" borderId="0">
      <alignment vertical="center"/>
    </xf>
    <xf numFmtId="0" fontId="26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178" fontId="1" fillId="0" borderId="0" xfId="0" applyNumberFormat="1" applyFont="1" applyFill="1" applyAlignment="1">
      <alignment horizontal="left"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vertical="center" wrapText="1"/>
    </xf>
    <xf numFmtId="178" fontId="6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177" fontId="7" fillId="0" borderId="0" xfId="0" applyNumberFormat="1" applyFont="1" applyFill="1" applyAlignment="1" applyProtection="1">
      <alignment horizontal="center" vertical="center" wrapText="1"/>
      <protection locked="0"/>
    </xf>
    <xf numFmtId="0" fontId="8" fillId="0" borderId="0" xfId="0" applyNumberFormat="1" applyFont="1" applyFill="1" applyAlignment="1" applyProtection="1">
      <alignment horizontal="left" vertical="center" wrapText="1"/>
      <protection locked="0"/>
    </xf>
    <xf numFmtId="0" fontId="8" fillId="0" borderId="0" xfId="0" applyNumberFormat="1" applyFont="1" applyFill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8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" xfId="0" applyNumberFormat="1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left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left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178" fontId="11" fillId="0" borderId="1" xfId="0" applyNumberFormat="1" applyFont="1" applyFill="1" applyBorder="1" applyAlignment="1">
      <alignment horizontal="center" vertical="center" wrapText="1"/>
    </xf>
    <xf numFmtId="176" fontId="12" fillId="2" borderId="1" xfId="0" applyNumberFormat="1" applyFont="1" applyFill="1" applyBorder="1" applyAlignment="1">
      <alignment horizontal="left" vertical="center" wrapText="1"/>
    </xf>
    <xf numFmtId="176" fontId="15" fillId="0" borderId="1" xfId="0" applyNumberFormat="1" applyFont="1" applyFill="1" applyBorder="1" applyAlignment="1">
      <alignment horizontal="left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76" fontId="16" fillId="2" borderId="1" xfId="0" applyNumberFormat="1" applyFont="1" applyFill="1" applyBorder="1" applyAlignment="1">
      <alignment horizontal="left" vertical="center" wrapText="1"/>
    </xf>
    <xf numFmtId="176" fontId="13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left" vertical="center" wrapText="1"/>
    </xf>
    <xf numFmtId="176" fontId="16" fillId="0" borderId="1" xfId="0" applyNumberFormat="1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left" vertical="center" wrapText="1"/>
    </xf>
    <xf numFmtId="0" fontId="19" fillId="0" borderId="1" xfId="14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left" vertical="center" wrapText="1"/>
    </xf>
    <xf numFmtId="176" fontId="19" fillId="0" borderId="1" xfId="0" applyNumberFormat="1" applyFont="1" applyFill="1" applyBorder="1" applyAlignment="1">
      <alignment horizontal="left" vertical="center" wrapText="1"/>
    </xf>
    <xf numFmtId="177" fontId="19" fillId="0" borderId="1" xfId="0" applyNumberFormat="1" applyFont="1" applyFill="1" applyBorder="1" applyAlignment="1">
      <alignment horizontal="left" vertical="center" wrapText="1"/>
    </xf>
    <xf numFmtId="176" fontId="19" fillId="0" borderId="1" xfId="0" applyNumberFormat="1" applyFont="1" applyFill="1" applyBorder="1" applyAlignment="1">
      <alignment horizontal="center" vertical="center" wrapText="1"/>
    </xf>
    <xf numFmtId="179" fontId="19" fillId="0" borderId="1" xfId="0" applyNumberFormat="1" applyFont="1" applyFill="1" applyBorder="1" applyAlignment="1">
      <alignment horizontal="center" vertical="center" wrapText="1"/>
    </xf>
    <xf numFmtId="180" fontId="1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9" fillId="0" borderId="1" xfId="14" applyFont="1" applyFill="1" applyBorder="1" applyAlignment="1" applyProtection="1">
      <alignment horizontal="left" vertical="center" wrapText="1"/>
      <protection locked="0"/>
    </xf>
    <xf numFmtId="0" fontId="19" fillId="4" borderId="1" xfId="0" applyFont="1" applyFill="1" applyBorder="1" applyAlignment="1">
      <alignment horizontal="left" vertical="center" wrapText="1" shrinkToFit="1"/>
    </xf>
    <xf numFmtId="0" fontId="19" fillId="0" borderId="1" xfId="0" applyNumberFormat="1" applyFont="1" applyFill="1" applyBorder="1" applyAlignment="1">
      <alignment horizontal="left" vertical="center" wrapText="1"/>
    </xf>
    <xf numFmtId="180" fontId="21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 locked="0"/>
    </xf>
    <xf numFmtId="0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>
      <alignment horizontal="center" vertical="center" wrapText="1"/>
    </xf>
    <xf numFmtId="179" fontId="12" fillId="0" borderId="1" xfId="0" applyNumberFormat="1" applyFont="1" applyFill="1" applyBorder="1" applyAlignment="1">
      <alignment horizontal="center" vertical="center" wrapText="1" shrinkToFit="1"/>
    </xf>
    <xf numFmtId="179" fontId="24" fillId="0" borderId="1" xfId="0" applyNumberFormat="1" applyFont="1" applyFill="1" applyBorder="1" applyAlignment="1">
      <alignment horizontal="center" vertical="center"/>
    </xf>
    <xf numFmtId="179" fontId="19" fillId="0" borderId="1" xfId="0" applyNumberFormat="1" applyFont="1" applyFill="1" applyBorder="1" applyAlignment="1">
      <alignment horizontal="center" vertical="center" wrapText="1" shrinkToFit="1"/>
    </xf>
    <xf numFmtId="176" fontId="16" fillId="0" borderId="0" xfId="0" applyNumberFormat="1" applyFont="1" applyFill="1" applyBorder="1" applyAlignment="1">
      <alignment horizontal="left" vertical="center" wrapText="1"/>
    </xf>
    <xf numFmtId="176" fontId="21" fillId="0" borderId="1" xfId="0" applyNumberFormat="1" applyFont="1" applyFill="1" applyBorder="1" applyAlignment="1">
      <alignment horizontal="left" vertical="center" wrapText="1"/>
    </xf>
    <xf numFmtId="180" fontId="25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</cellXfs>
  <cellStyles count="54">
    <cellStyle name="常规" xfId="0" builtinId="0"/>
    <cellStyle name="常规 2 19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_需求汇总表（1-4）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</cellStyles>
  <tableStyles count="0" defaultTableStyle="TableStyleMedium2"/>
  <colors>
    <mruColors>
      <color rgb="00FFFF00"/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theme="2"/>
  </sheetPr>
  <dimension ref="A1:T73"/>
  <sheetViews>
    <sheetView showZeros="0" tabSelected="1" zoomScale="95" zoomScaleNormal="95" workbookViewId="0">
      <pane ySplit="5" topLeftCell="A6" activePane="bottomLeft" state="frozen"/>
      <selection/>
      <selection pane="bottomLeft" activeCell="L46" sqref="L46"/>
    </sheetView>
  </sheetViews>
  <sheetFormatPr defaultColWidth="11.3333333333333" defaultRowHeight="15"/>
  <cols>
    <col min="1" max="1" width="16.3333333333333" style="5" customWidth="1"/>
    <col min="2" max="2" width="5.10833333333333" style="6" customWidth="1"/>
    <col min="3" max="3" width="5.21666666666667" style="7" customWidth="1"/>
    <col min="4" max="4" width="45.5333333333333" style="5" customWidth="1"/>
    <col min="5" max="5" width="5.775" style="7" customWidth="1"/>
    <col min="6" max="6" width="5.88333333333333" style="7" customWidth="1"/>
    <col min="7" max="7" width="5.33333333333333" style="8" customWidth="1"/>
    <col min="8" max="8" width="8.21666666666667" style="9" customWidth="1"/>
    <col min="9" max="9" width="8" style="9" customWidth="1"/>
    <col min="10" max="10" width="7.66666666666667" style="9" customWidth="1"/>
    <col min="11" max="11" width="4.44166666666667" style="9" customWidth="1"/>
    <col min="12" max="12" width="5.88333333333333" style="10" customWidth="1"/>
    <col min="13" max="13" width="6.66666666666667" style="10" customWidth="1"/>
    <col min="14" max="14" width="5.44166666666667" style="10" customWidth="1"/>
    <col min="15" max="15" width="5.10833333333333" style="10" customWidth="1"/>
    <col min="16" max="16" width="4.21666666666667" style="7" customWidth="1"/>
    <col min="17" max="16384" width="11.3333333333333" style="6"/>
  </cols>
  <sheetData>
    <row r="1" ht="15.75" customHeight="1" spans="1:16">
      <c r="A1" s="11" t="s">
        <v>0</v>
      </c>
      <c r="B1" s="12"/>
      <c r="C1" s="12"/>
      <c r="D1" s="13"/>
      <c r="E1" s="12"/>
      <c r="F1" s="12"/>
      <c r="G1" s="14"/>
      <c r="H1" s="15"/>
      <c r="I1" s="15"/>
      <c r="J1" s="15"/>
      <c r="K1" s="15"/>
      <c r="L1" s="73"/>
      <c r="M1" s="73"/>
      <c r="N1" s="73"/>
      <c r="O1" s="73"/>
      <c r="P1" s="12"/>
    </row>
    <row r="2" s="1" customFormat="1" ht="26.25" customHeight="1" spans="1:16">
      <c r="A2" s="16" t="s">
        <v>1</v>
      </c>
      <c r="B2" s="16"/>
      <c r="C2" s="16"/>
      <c r="D2" s="17"/>
      <c r="E2" s="16"/>
      <c r="F2" s="16"/>
      <c r="G2" s="18"/>
      <c r="H2" s="16"/>
      <c r="I2" s="16"/>
      <c r="J2" s="16"/>
      <c r="K2" s="16"/>
      <c r="L2" s="16"/>
      <c r="M2" s="16"/>
      <c r="N2" s="74"/>
      <c r="O2" s="74"/>
      <c r="P2" s="16"/>
    </row>
    <row r="3" s="1" customFormat="1" ht="14.25" spans="1:16">
      <c r="A3" s="19" t="s">
        <v>2</v>
      </c>
      <c r="B3" s="20"/>
      <c r="C3" s="20"/>
      <c r="D3" s="19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</row>
    <row r="4" s="1" customFormat="1" ht="13.5" spans="1:16">
      <c r="A4" s="21" t="s">
        <v>3</v>
      </c>
      <c r="B4" s="22" t="s">
        <v>4</v>
      </c>
      <c r="C4" s="23" t="s">
        <v>5</v>
      </c>
      <c r="D4" s="22" t="s">
        <v>6</v>
      </c>
      <c r="E4" s="24" t="s">
        <v>7</v>
      </c>
      <c r="F4" s="21" t="s">
        <v>8</v>
      </c>
      <c r="G4" s="25"/>
      <c r="H4" s="26" t="s">
        <v>9</v>
      </c>
      <c r="I4" s="26"/>
      <c r="J4" s="26"/>
      <c r="K4" s="26"/>
      <c r="L4" s="75" t="s">
        <v>10</v>
      </c>
      <c r="M4" s="75"/>
      <c r="N4" s="75"/>
      <c r="O4" s="75"/>
      <c r="P4" s="22" t="s">
        <v>11</v>
      </c>
    </row>
    <row r="5" s="1" customFormat="1" ht="35.25" customHeight="1" spans="1:16">
      <c r="A5" s="21"/>
      <c r="B5" s="27"/>
      <c r="C5" s="28"/>
      <c r="D5" s="27"/>
      <c r="E5" s="29"/>
      <c r="F5" s="21" t="s">
        <v>12</v>
      </c>
      <c r="G5" s="30" t="s">
        <v>13</v>
      </c>
      <c r="H5" s="26" t="s">
        <v>14</v>
      </c>
      <c r="I5" s="26" t="s">
        <v>15</v>
      </c>
      <c r="J5" s="26" t="s">
        <v>16</v>
      </c>
      <c r="K5" s="26" t="s">
        <v>17</v>
      </c>
      <c r="L5" s="75" t="s">
        <v>18</v>
      </c>
      <c r="M5" s="75" t="s">
        <v>19</v>
      </c>
      <c r="N5" s="75" t="s">
        <v>20</v>
      </c>
      <c r="O5" s="76" t="s">
        <v>21</v>
      </c>
      <c r="P5" s="27"/>
    </row>
    <row r="6" ht="19.5" customHeight="1" spans="1:16">
      <c r="A6" s="31" t="s">
        <v>22</v>
      </c>
      <c r="B6" s="31"/>
      <c r="C6" s="31"/>
      <c r="D6" s="32"/>
      <c r="E6" s="33"/>
      <c r="F6" s="33">
        <f>SUM(F7,F20,F24,F39,F57,F70)</f>
        <v>0</v>
      </c>
      <c r="G6" s="34"/>
      <c r="H6" s="33">
        <f t="shared" ref="H6:O6" si="0">SUM(H7,H20,H24,H39,H57,H70)</f>
        <v>1975</v>
      </c>
      <c r="I6" s="33">
        <f t="shared" si="0"/>
        <v>1975</v>
      </c>
      <c r="J6" s="33">
        <f t="shared" si="0"/>
        <v>0</v>
      </c>
      <c r="K6" s="33">
        <f t="shared" si="0"/>
        <v>0</v>
      </c>
      <c r="L6" s="34">
        <f t="shared" si="0"/>
        <v>9908</v>
      </c>
      <c r="M6" s="34">
        <f t="shared" si="0"/>
        <v>38021</v>
      </c>
      <c r="N6" s="34">
        <f t="shared" si="0"/>
        <v>2209</v>
      </c>
      <c r="O6" s="34">
        <f t="shared" si="0"/>
        <v>8063</v>
      </c>
      <c r="P6" s="77"/>
    </row>
    <row r="7" s="2" customFormat="1" ht="36" customHeight="1" spans="1:16">
      <c r="A7" s="32" t="s">
        <v>23</v>
      </c>
      <c r="B7" s="35"/>
      <c r="C7" s="36" t="s">
        <v>24</v>
      </c>
      <c r="D7" s="37"/>
      <c r="E7" s="38"/>
      <c r="F7" s="39">
        <f>SUM(F8,F13,F16)</f>
        <v>0</v>
      </c>
      <c r="G7" s="39">
        <f t="shared" ref="G7:P7" si="1">SUM(G8,G13,G16,G19)</f>
        <v>21</v>
      </c>
      <c r="H7" s="39">
        <f t="shared" si="1"/>
        <v>1304.1</v>
      </c>
      <c r="I7" s="39">
        <f t="shared" si="1"/>
        <v>1304.1</v>
      </c>
      <c r="J7" s="39">
        <f t="shared" si="1"/>
        <v>0</v>
      </c>
      <c r="K7" s="39">
        <f t="shared" si="1"/>
        <v>0</v>
      </c>
      <c r="L7" s="54">
        <f t="shared" si="1"/>
        <v>8790</v>
      </c>
      <c r="M7" s="54">
        <f t="shared" si="1"/>
        <v>34077</v>
      </c>
      <c r="N7" s="54">
        <f t="shared" si="1"/>
        <v>1528</v>
      </c>
      <c r="O7" s="54">
        <f t="shared" si="1"/>
        <v>5559</v>
      </c>
      <c r="P7" s="54">
        <f t="shared" si="1"/>
        <v>0</v>
      </c>
    </row>
    <row r="8" ht="33" customHeight="1" spans="1:16">
      <c r="A8" s="40" t="s">
        <v>25</v>
      </c>
      <c r="B8" s="41"/>
      <c r="C8" s="42"/>
      <c r="D8" s="43"/>
      <c r="E8" s="44"/>
      <c r="F8" s="33">
        <f t="shared" ref="F8:O8" si="2">SUM(F9,F11,F12)</f>
        <v>0</v>
      </c>
      <c r="G8" s="34">
        <f t="shared" si="2"/>
        <v>2</v>
      </c>
      <c r="H8" s="33">
        <f t="shared" si="2"/>
        <v>82.1</v>
      </c>
      <c r="I8" s="33">
        <f t="shared" si="2"/>
        <v>82.1</v>
      </c>
      <c r="J8" s="33">
        <f t="shared" si="2"/>
        <v>0</v>
      </c>
      <c r="K8" s="33">
        <f t="shared" si="2"/>
        <v>0</v>
      </c>
      <c r="L8" s="34">
        <f t="shared" si="2"/>
        <v>229</v>
      </c>
      <c r="M8" s="34">
        <f t="shared" si="2"/>
        <v>809</v>
      </c>
      <c r="N8" s="34">
        <f t="shared" si="2"/>
        <v>229</v>
      </c>
      <c r="O8" s="34">
        <f t="shared" si="2"/>
        <v>809</v>
      </c>
      <c r="P8" s="60"/>
    </row>
    <row r="9" ht="49.5" customHeight="1" spans="1:16">
      <c r="A9" s="45" t="s">
        <v>26</v>
      </c>
      <c r="B9" s="41"/>
      <c r="C9" s="42"/>
      <c r="D9" s="43"/>
      <c r="E9" s="44"/>
      <c r="F9" s="33">
        <f t="shared" ref="F9:I9" si="3">SUM(F10)</f>
        <v>0</v>
      </c>
      <c r="G9" s="34">
        <f t="shared" si="3"/>
        <v>2</v>
      </c>
      <c r="H9" s="33">
        <f t="shared" si="3"/>
        <v>82.1</v>
      </c>
      <c r="I9" s="33">
        <f t="shared" si="3"/>
        <v>82.1</v>
      </c>
      <c r="J9" s="33">
        <f t="shared" ref="J9:O9" si="4">SUM(J10)</f>
        <v>0</v>
      </c>
      <c r="K9" s="33">
        <f t="shared" si="4"/>
        <v>0</v>
      </c>
      <c r="L9" s="34">
        <f t="shared" si="4"/>
        <v>229</v>
      </c>
      <c r="M9" s="34">
        <f t="shared" si="4"/>
        <v>809</v>
      </c>
      <c r="N9" s="34">
        <f t="shared" si="4"/>
        <v>229</v>
      </c>
      <c r="O9" s="34">
        <f t="shared" si="4"/>
        <v>809</v>
      </c>
      <c r="P9" s="60"/>
    </row>
    <row r="10" ht="36.9" customHeight="1" spans="1:16">
      <c r="A10" s="46" t="s">
        <v>27</v>
      </c>
      <c r="B10" s="41" t="s">
        <v>28</v>
      </c>
      <c r="C10" s="42" t="s">
        <v>29</v>
      </c>
      <c r="D10" s="43" t="s">
        <v>30</v>
      </c>
      <c r="E10" s="44">
        <v>2019</v>
      </c>
      <c r="F10" s="47" t="s">
        <v>31</v>
      </c>
      <c r="G10" s="34">
        <v>2</v>
      </c>
      <c r="H10" s="33">
        <v>82.1</v>
      </c>
      <c r="I10" s="33">
        <v>82.1</v>
      </c>
      <c r="J10" s="33"/>
      <c r="K10" s="33"/>
      <c r="L10" s="78">
        <v>229</v>
      </c>
      <c r="M10" s="78">
        <v>809</v>
      </c>
      <c r="N10" s="34">
        <v>229</v>
      </c>
      <c r="O10" s="34">
        <v>809</v>
      </c>
      <c r="P10" s="60" t="s">
        <v>32</v>
      </c>
    </row>
    <row r="11" ht="12.75" customHeight="1" spans="1:16">
      <c r="A11" s="43" t="s">
        <v>33</v>
      </c>
      <c r="B11" s="41"/>
      <c r="C11" s="42"/>
      <c r="D11" s="43"/>
      <c r="E11" s="44"/>
      <c r="F11" s="47" t="s">
        <v>34</v>
      </c>
      <c r="G11" s="34"/>
      <c r="H11" s="33"/>
      <c r="I11" s="33"/>
      <c r="J11" s="33"/>
      <c r="K11" s="33"/>
      <c r="L11" s="34"/>
      <c r="M11" s="34"/>
      <c r="N11" s="34"/>
      <c r="O11" s="34"/>
      <c r="P11" s="60"/>
    </row>
    <row r="12" ht="21" customHeight="1" spans="1:16">
      <c r="A12" s="43" t="s">
        <v>35</v>
      </c>
      <c r="B12" s="48"/>
      <c r="C12" s="42"/>
      <c r="D12" s="43"/>
      <c r="E12" s="44"/>
      <c r="F12" s="47" t="s">
        <v>36</v>
      </c>
      <c r="G12" s="34"/>
      <c r="H12" s="33"/>
      <c r="I12" s="33"/>
      <c r="J12" s="33"/>
      <c r="K12" s="33"/>
      <c r="L12" s="34"/>
      <c r="M12" s="34"/>
      <c r="N12" s="34"/>
      <c r="O12" s="34"/>
      <c r="P12" s="60"/>
    </row>
    <row r="13" s="3" customFormat="1" ht="12.75" customHeight="1" spans="1:16">
      <c r="A13" s="40" t="s">
        <v>37</v>
      </c>
      <c r="B13" s="41"/>
      <c r="C13" s="46" t="s">
        <v>24</v>
      </c>
      <c r="D13" s="43"/>
      <c r="E13" s="44"/>
      <c r="F13" s="47" t="s">
        <v>38</v>
      </c>
      <c r="G13" s="34"/>
      <c r="H13" s="33"/>
      <c r="I13" s="33">
        <f>SUM(I14,I15)</f>
        <v>0</v>
      </c>
      <c r="J13" s="33"/>
      <c r="K13" s="33"/>
      <c r="L13" s="78"/>
      <c r="M13" s="78"/>
      <c r="N13" s="34"/>
      <c r="O13" s="34"/>
      <c r="P13" s="60"/>
    </row>
    <row r="14" s="3" customFormat="1" ht="12.75" customHeight="1" spans="1:16">
      <c r="A14" s="43" t="s">
        <v>39</v>
      </c>
      <c r="B14" s="41"/>
      <c r="C14" s="46" t="s">
        <v>24</v>
      </c>
      <c r="D14" s="43"/>
      <c r="E14" s="44"/>
      <c r="F14" s="47" t="s">
        <v>38</v>
      </c>
      <c r="G14" s="34"/>
      <c r="H14" s="33"/>
      <c r="I14" s="33"/>
      <c r="J14" s="33"/>
      <c r="K14" s="33"/>
      <c r="L14" s="78"/>
      <c r="M14" s="78"/>
      <c r="N14" s="34"/>
      <c r="O14" s="34"/>
      <c r="P14" s="60"/>
    </row>
    <row r="15" s="3" customFormat="1" ht="12.75" customHeight="1" spans="1:16">
      <c r="A15" s="43" t="s">
        <v>40</v>
      </c>
      <c r="B15" s="41"/>
      <c r="C15" s="46" t="s">
        <v>24</v>
      </c>
      <c r="D15" s="43"/>
      <c r="E15" s="44"/>
      <c r="F15" s="47"/>
      <c r="G15" s="34"/>
      <c r="H15" s="33"/>
      <c r="I15" s="33"/>
      <c r="J15" s="33"/>
      <c r="K15" s="33"/>
      <c r="L15" s="34"/>
      <c r="M15" s="34"/>
      <c r="N15" s="34"/>
      <c r="O15" s="34"/>
      <c r="P15" s="60"/>
    </row>
    <row r="16" s="3" customFormat="1" ht="14.25" customHeight="1" spans="1:16">
      <c r="A16" s="40" t="s">
        <v>41</v>
      </c>
      <c r="B16" s="49"/>
      <c r="C16" s="46" t="s">
        <v>24</v>
      </c>
      <c r="D16" s="43"/>
      <c r="E16" s="44"/>
      <c r="F16" s="50"/>
      <c r="G16" s="34">
        <f t="shared" ref="G16:I16" si="5">SUM(G17:G18)</f>
        <v>19</v>
      </c>
      <c r="H16" s="33">
        <f t="shared" si="5"/>
        <v>1222</v>
      </c>
      <c r="I16" s="33">
        <f t="shared" si="5"/>
        <v>1222</v>
      </c>
      <c r="J16" s="33">
        <f t="shared" ref="J16:O16" si="6">SUM(J17:J18)</f>
        <v>0</v>
      </c>
      <c r="K16" s="33">
        <f t="shared" si="6"/>
        <v>0</v>
      </c>
      <c r="L16" s="34">
        <f t="shared" si="6"/>
        <v>8561</v>
      </c>
      <c r="M16" s="34">
        <f t="shared" si="6"/>
        <v>33268</v>
      </c>
      <c r="N16" s="34">
        <f t="shared" si="6"/>
        <v>1299</v>
      </c>
      <c r="O16" s="34">
        <f t="shared" si="6"/>
        <v>4750</v>
      </c>
      <c r="P16" s="60"/>
    </row>
    <row r="17" ht="42" customHeight="1" spans="1:20">
      <c r="A17" s="46" t="s">
        <v>42</v>
      </c>
      <c r="B17" s="49" t="s">
        <v>43</v>
      </c>
      <c r="C17" s="42" t="s">
        <v>24</v>
      </c>
      <c r="D17" s="46" t="s">
        <v>44</v>
      </c>
      <c r="E17" s="44">
        <v>2019</v>
      </c>
      <c r="F17" s="47" t="s">
        <v>31</v>
      </c>
      <c r="G17" s="34">
        <v>15</v>
      </c>
      <c r="H17" s="33">
        <v>975</v>
      </c>
      <c r="I17" s="33">
        <v>975</v>
      </c>
      <c r="J17" s="33"/>
      <c r="K17" s="33"/>
      <c r="L17" s="34">
        <v>6687</v>
      </c>
      <c r="M17" s="34">
        <v>26425</v>
      </c>
      <c r="N17" s="34">
        <v>298</v>
      </c>
      <c r="O17" s="34">
        <v>1020</v>
      </c>
      <c r="P17" s="60" t="s">
        <v>32</v>
      </c>
      <c r="T17" s="81"/>
    </row>
    <row r="18" ht="44.1" customHeight="1" spans="1:20">
      <c r="A18" s="46" t="s">
        <v>45</v>
      </c>
      <c r="B18" s="49" t="s">
        <v>28</v>
      </c>
      <c r="C18" s="42" t="s">
        <v>24</v>
      </c>
      <c r="D18" s="46" t="s">
        <v>46</v>
      </c>
      <c r="E18" s="44">
        <v>2019</v>
      </c>
      <c r="F18" s="47" t="s">
        <v>31</v>
      </c>
      <c r="G18" s="34">
        <v>4</v>
      </c>
      <c r="H18" s="33">
        <v>247</v>
      </c>
      <c r="I18" s="33">
        <v>247</v>
      </c>
      <c r="J18" s="33"/>
      <c r="K18" s="33"/>
      <c r="L18" s="34">
        <v>1874</v>
      </c>
      <c r="M18" s="34">
        <v>6843</v>
      </c>
      <c r="N18" s="34">
        <v>1001</v>
      </c>
      <c r="O18" s="34">
        <v>3730</v>
      </c>
      <c r="P18" s="60" t="s">
        <v>32</v>
      </c>
      <c r="T18" s="81"/>
    </row>
    <row r="19" ht="27" customHeight="1" spans="1:16">
      <c r="A19" s="51" t="s">
        <v>47</v>
      </c>
      <c r="B19" s="49"/>
      <c r="C19" s="42"/>
      <c r="D19" s="46"/>
      <c r="E19" s="44"/>
      <c r="F19" s="47"/>
      <c r="G19" s="34"/>
      <c r="H19" s="33"/>
      <c r="I19" s="33"/>
      <c r="J19" s="33"/>
      <c r="K19" s="33"/>
      <c r="L19" s="34"/>
      <c r="M19" s="34"/>
      <c r="N19" s="34"/>
      <c r="O19" s="34"/>
      <c r="P19" s="60"/>
    </row>
    <row r="20" s="2" customFormat="1" ht="30.75" customHeight="1" spans="1:16">
      <c r="A20" s="32" t="s">
        <v>48</v>
      </c>
      <c r="B20" s="52" t="s">
        <v>49</v>
      </c>
      <c r="C20" s="36" t="s">
        <v>24</v>
      </c>
      <c r="D20" s="32"/>
      <c r="E20" s="38">
        <v>2019</v>
      </c>
      <c r="F20" s="53"/>
      <c r="G20" s="54"/>
      <c r="H20" s="39"/>
      <c r="I20" s="39">
        <f>SUM(I21:I23)</f>
        <v>0</v>
      </c>
      <c r="J20" s="39"/>
      <c r="K20" s="39"/>
      <c r="L20" s="54"/>
      <c r="M20" s="54"/>
      <c r="N20" s="54"/>
      <c r="O20" s="54"/>
      <c r="P20" s="77"/>
    </row>
    <row r="21" customHeight="1" spans="1:16">
      <c r="A21" s="43" t="s">
        <v>50</v>
      </c>
      <c r="B21" s="41"/>
      <c r="C21" s="42"/>
      <c r="D21" s="43"/>
      <c r="E21" s="44"/>
      <c r="F21" s="47" t="s">
        <v>51</v>
      </c>
      <c r="G21" s="34"/>
      <c r="H21" s="33"/>
      <c r="I21" s="33"/>
      <c r="J21" s="33"/>
      <c r="K21" s="33"/>
      <c r="L21" s="34"/>
      <c r="M21" s="34"/>
      <c r="N21" s="34"/>
      <c r="O21" s="34"/>
      <c r="P21" s="60"/>
    </row>
    <row r="22" customHeight="1" spans="1:16">
      <c r="A22" s="43" t="s">
        <v>52</v>
      </c>
      <c r="B22" s="41"/>
      <c r="C22" s="42"/>
      <c r="D22" s="43"/>
      <c r="E22" s="44"/>
      <c r="F22" s="47" t="s">
        <v>53</v>
      </c>
      <c r="G22" s="34"/>
      <c r="H22" s="33"/>
      <c r="I22" s="33"/>
      <c r="J22" s="33"/>
      <c r="K22" s="33"/>
      <c r="L22" s="34"/>
      <c r="M22" s="34"/>
      <c r="N22" s="34"/>
      <c r="O22" s="34"/>
      <c r="P22" s="60"/>
    </row>
    <row r="23" ht="29.25" customHeight="1" spans="1:16">
      <c r="A23" s="43" t="s">
        <v>54</v>
      </c>
      <c r="B23" s="55"/>
      <c r="C23" s="56" t="s">
        <v>24</v>
      </c>
      <c r="D23" s="43"/>
      <c r="E23" s="44">
        <v>2019</v>
      </c>
      <c r="F23" s="50" t="s">
        <v>55</v>
      </c>
      <c r="G23" s="34"/>
      <c r="H23" s="33"/>
      <c r="I23" s="33"/>
      <c r="J23" s="33"/>
      <c r="K23" s="33"/>
      <c r="L23" s="34"/>
      <c r="M23" s="34"/>
      <c r="N23" s="34"/>
      <c r="O23" s="34"/>
      <c r="P23" s="60"/>
    </row>
    <row r="24" s="2" customFormat="1" ht="21" customHeight="1" spans="1:16">
      <c r="A24" s="32" t="s">
        <v>56</v>
      </c>
      <c r="B24" s="35"/>
      <c r="C24" s="36" t="s">
        <v>24</v>
      </c>
      <c r="D24" s="37"/>
      <c r="E24" s="38">
        <v>2019</v>
      </c>
      <c r="F24" s="53" t="s">
        <v>57</v>
      </c>
      <c r="G24" s="54"/>
      <c r="H24" s="39"/>
      <c r="I24" s="39"/>
      <c r="J24" s="39"/>
      <c r="K24" s="39"/>
      <c r="L24" s="54"/>
      <c r="M24" s="54"/>
      <c r="N24" s="54"/>
      <c r="O24" s="54"/>
      <c r="P24" s="77"/>
    </row>
    <row r="25" ht="26.25" customHeight="1" spans="1:16">
      <c r="A25" s="43" t="s">
        <v>58</v>
      </c>
      <c r="B25" s="49"/>
      <c r="C25" s="56" t="s">
        <v>24</v>
      </c>
      <c r="D25" s="43"/>
      <c r="E25" s="44">
        <v>2019</v>
      </c>
      <c r="F25" s="47" t="s">
        <v>59</v>
      </c>
      <c r="G25" s="34"/>
      <c r="H25" s="33"/>
      <c r="I25" s="33">
        <f>SUM(I26,I30)</f>
        <v>0</v>
      </c>
      <c r="J25" s="33"/>
      <c r="K25" s="33"/>
      <c r="L25" s="34"/>
      <c r="M25" s="34"/>
      <c r="N25" s="34"/>
      <c r="O25" s="34"/>
      <c r="P25" s="60"/>
    </row>
    <row r="26" ht="12" customHeight="1" spans="1:16">
      <c r="A26" s="43" t="s">
        <v>60</v>
      </c>
      <c r="B26" s="48"/>
      <c r="C26" s="42"/>
      <c r="D26" s="43"/>
      <c r="E26" s="44"/>
      <c r="F26" s="47" t="s">
        <v>53</v>
      </c>
      <c r="G26" s="34"/>
      <c r="H26" s="33"/>
      <c r="I26" s="33"/>
      <c r="J26" s="33"/>
      <c r="K26" s="33"/>
      <c r="L26" s="34"/>
      <c r="M26" s="34"/>
      <c r="N26" s="34"/>
      <c r="O26" s="34"/>
      <c r="P26" s="60"/>
    </row>
    <row r="27" ht="12" customHeight="1" spans="1:16">
      <c r="A27" s="43" t="s">
        <v>61</v>
      </c>
      <c r="B27" s="48"/>
      <c r="C27" s="42"/>
      <c r="D27" s="43"/>
      <c r="E27" s="44"/>
      <c r="F27" s="47" t="s">
        <v>53</v>
      </c>
      <c r="G27" s="34"/>
      <c r="H27" s="33"/>
      <c r="I27" s="33"/>
      <c r="J27" s="33"/>
      <c r="K27" s="33"/>
      <c r="L27" s="34"/>
      <c r="M27" s="34"/>
      <c r="N27" s="34"/>
      <c r="O27" s="34"/>
      <c r="P27" s="60"/>
    </row>
    <row r="28" ht="12" customHeight="1" spans="1:16">
      <c r="A28" s="43" t="s">
        <v>62</v>
      </c>
      <c r="B28" s="48"/>
      <c r="C28" s="42"/>
      <c r="D28" s="43"/>
      <c r="E28" s="44"/>
      <c r="F28" s="47" t="s">
        <v>53</v>
      </c>
      <c r="G28" s="34"/>
      <c r="H28" s="33"/>
      <c r="I28" s="33"/>
      <c r="J28" s="33"/>
      <c r="K28" s="33"/>
      <c r="L28" s="34"/>
      <c r="M28" s="34"/>
      <c r="N28" s="34"/>
      <c r="O28" s="34"/>
      <c r="P28" s="60"/>
    </row>
    <row r="29" ht="12" customHeight="1" spans="1:16">
      <c r="A29" s="43" t="s">
        <v>63</v>
      </c>
      <c r="B29" s="48"/>
      <c r="C29" s="42"/>
      <c r="D29" s="43"/>
      <c r="E29" s="44"/>
      <c r="F29" s="47" t="s">
        <v>53</v>
      </c>
      <c r="G29" s="34"/>
      <c r="H29" s="33"/>
      <c r="I29" s="33"/>
      <c r="J29" s="33"/>
      <c r="K29" s="33"/>
      <c r="L29" s="34"/>
      <c r="M29" s="34"/>
      <c r="N29" s="34"/>
      <c r="O29" s="34"/>
      <c r="P29" s="60"/>
    </row>
    <row r="30" ht="27" customHeight="1" spans="1:16">
      <c r="A30" s="43" t="s">
        <v>64</v>
      </c>
      <c r="B30" s="49"/>
      <c r="C30" s="56" t="s">
        <v>24</v>
      </c>
      <c r="D30" s="43"/>
      <c r="E30" s="44"/>
      <c r="F30" s="47" t="s">
        <v>53</v>
      </c>
      <c r="G30" s="34"/>
      <c r="H30" s="33"/>
      <c r="I30" s="33"/>
      <c r="J30" s="33"/>
      <c r="K30" s="33"/>
      <c r="L30" s="34"/>
      <c r="M30" s="34"/>
      <c r="N30" s="34"/>
      <c r="O30" s="34"/>
      <c r="P30" s="60"/>
    </row>
    <row r="31" customHeight="1" spans="1:16">
      <c r="A31" s="43" t="s">
        <v>61</v>
      </c>
      <c r="B31" s="41"/>
      <c r="C31" s="42"/>
      <c r="D31" s="43"/>
      <c r="E31" s="44"/>
      <c r="F31" s="47" t="s">
        <v>53</v>
      </c>
      <c r="G31" s="34"/>
      <c r="H31" s="33"/>
      <c r="I31" s="33"/>
      <c r="J31" s="33"/>
      <c r="K31" s="33"/>
      <c r="L31" s="34"/>
      <c r="M31" s="34"/>
      <c r="N31" s="34"/>
      <c r="O31" s="34"/>
      <c r="P31" s="60"/>
    </row>
    <row r="32" s="4" customFormat="1" ht="25.5" customHeight="1" spans="1:16">
      <c r="A32" s="43" t="s">
        <v>62</v>
      </c>
      <c r="B32" s="42"/>
      <c r="C32" s="42" t="s">
        <v>29</v>
      </c>
      <c r="D32" s="43"/>
      <c r="E32" s="44">
        <v>2019</v>
      </c>
      <c r="F32" s="47" t="s">
        <v>53</v>
      </c>
      <c r="G32" s="34"/>
      <c r="H32" s="33"/>
      <c r="I32" s="33"/>
      <c r="J32" s="33"/>
      <c r="K32" s="33"/>
      <c r="L32" s="34"/>
      <c r="M32" s="34"/>
      <c r="N32" s="34"/>
      <c r="O32" s="34"/>
      <c r="P32" s="47"/>
    </row>
    <row r="33" ht="13.5" spans="1:16">
      <c r="A33" s="43" t="s">
        <v>63</v>
      </c>
      <c r="B33" s="41"/>
      <c r="C33" s="42"/>
      <c r="D33" s="43"/>
      <c r="E33" s="44"/>
      <c r="F33" s="47" t="s">
        <v>53</v>
      </c>
      <c r="G33" s="34"/>
      <c r="H33" s="33"/>
      <c r="I33" s="33"/>
      <c r="J33" s="33"/>
      <c r="K33" s="33"/>
      <c r="L33" s="34"/>
      <c r="M33" s="34"/>
      <c r="N33" s="34"/>
      <c r="O33" s="34"/>
      <c r="P33" s="60"/>
    </row>
    <row r="34" ht="30" customHeight="1" spans="1:16">
      <c r="A34" s="43" t="s">
        <v>65</v>
      </c>
      <c r="B34" s="41"/>
      <c r="C34" s="42"/>
      <c r="D34" s="43"/>
      <c r="E34" s="44"/>
      <c r="F34" s="47" t="s">
        <v>53</v>
      </c>
      <c r="G34" s="34"/>
      <c r="H34" s="33"/>
      <c r="I34" s="33"/>
      <c r="J34" s="33"/>
      <c r="K34" s="33"/>
      <c r="L34" s="34"/>
      <c r="M34" s="34"/>
      <c r="N34" s="34"/>
      <c r="O34" s="34"/>
      <c r="P34" s="60"/>
    </row>
    <row r="35" ht="39.9" customHeight="1" spans="1:16">
      <c r="A35" s="43" t="s">
        <v>66</v>
      </c>
      <c r="B35" s="49"/>
      <c r="C35" s="56" t="s">
        <v>24</v>
      </c>
      <c r="D35" s="46"/>
      <c r="E35" s="44"/>
      <c r="F35" s="44"/>
      <c r="G35" s="34"/>
      <c r="H35" s="33"/>
      <c r="I35" s="33"/>
      <c r="J35" s="33"/>
      <c r="K35" s="33"/>
      <c r="L35" s="34"/>
      <c r="M35" s="34"/>
      <c r="N35" s="34"/>
      <c r="O35" s="34"/>
      <c r="P35" s="60"/>
    </row>
    <row r="36" ht="36" customHeight="1" spans="1:16">
      <c r="A36" s="43" t="s">
        <v>67</v>
      </c>
      <c r="B36" s="49" t="s">
        <v>49</v>
      </c>
      <c r="C36" s="56" t="s">
        <v>24</v>
      </c>
      <c r="D36" s="46"/>
      <c r="E36" s="44">
        <v>2019</v>
      </c>
      <c r="F36" s="47" t="s">
        <v>53</v>
      </c>
      <c r="G36" s="34"/>
      <c r="H36" s="33"/>
      <c r="I36" s="33"/>
      <c r="J36" s="33"/>
      <c r="K36" s="33"/>
      <c r="L36" s="34"/>
      <c r="M36" s="34"/>
      <c r="N36" s="34"/>
      <c r="O36" s="34"/>
      <c r="P36" s="47"/>
    </row>
    <row r="37" ht="16.5" customHeight="1" spans="1:16">
      <c r="A37" s="43" t="s">
        <v>68</v>
      </c>
      <c r="B37" s="48"/>
      <c r="C37" s="42"/>
      <c r="D37" s="43"/>
      <c r="E37" s="44"/>
      <c r="F37" s="47" t="s">
        <v>53</v>
      </c>
      <c r="G37" s="34"/>
      <c r="H37" s="33"/>
      <c r="I37" s="33"/>
      <c r="J37" s="33"/>
      <c r="K37" s="33"/>
      <c r="L37" s="34"/>
      <c r="M37" s="34"/>
      <c r="N37" s="34"/>
      <c r="O37" s="34"/>
      <c r="P37" s="60"/>
    </row>
    <row r="38" ht="16.5" customHeight="1" spans="1:16">
      <c r="A38" s="43" t="s">
        <v>69</v>
      </c>
      <c r="B38" s="41"/>
      <c r="C38" s="42"/>
      <c r="D38" s="43"/>
      <c r="E38" s="44"/>
      <c r="F38" s="47" t="s">
        <v>70</v>
      </c>
      <c r="G38" s="34"/>
      <c r="H38" s="33"/>
      <c r="I38" s="33"/>
      <c r="J38" s="33"/>
      <c r="K38" s="33"/>
      <c r="L38" s="34"/>
      <c r="M38" s="34"/>
      <c r="N38" s="34"/>
      <c r="O38" s="34"/>
      <c r="P38" s="60"/>
    </row>
    <row r="39" s="2" customFormat="1" ht="29.25" customHeight="1" spans="1:16">
      <c r="A39" s="32" t="s">
        <v>71</v>
      </c>
      <c r="B39" s="57"/>
      <c r="C39" s="31"/>
      <c r="D39" s="37"/>
      <c r="E39" s="38">
        <v>2019</v>
      </c>
      <c r="F39" s="53"/>
      <c r="G39" s="54"/>
      <c r="H39" s="39">
        <f t="shared" ref="H39:I39" si="7">SUM(H40,H44,H48,H49,H53,H56)</f>
        <v>630.29</v>
      </c>
      <c r="I39" s="39">
        <f t="shared" si="7"/>
        <v>630.29</v>
      </c>
      <c r="J39" s="39">
        <f t="shared" ref="J39:O39" si="8">SUM(J40,J44,J48,J49,J53,J56)</f>
        <v>0</v>
      </c>
      <c r="K39" s="39">
        <f t="shared" si="8"/>
        <v>0</v>
      </c>
      <c r="L39" s="54">
        <f t="shared" si="8"/>
        <v>637</v>
      </c>
      <c r="M39" s="54">
        <f t="shared" si="8"/>
        <v>2287</v>
      </c>
      <c r="N39" s="54">
        <f t="shared" si="8"/>
        <v>430</v>
      </c>
      <c r="O39" s="54">
        <f t="shared" si="8"/>
        <v>1625</v>
      </c>
      <c r="P39" s="77"/>
    </row>
    <row r="40" ht="30" customHeight="1" spans="1:16">
      <c r="A40" s="43" t="s">
        <v>72</v>
      </c>
      <c r="B40" s="55" t="s">
        <v>73</v>
      </c>
      <c r="C40" s="56" t="s">
        <v>24</v>
      </c>
      <c r="D40" s="43"/>
      <c r="E40" s="44">
        <v>2019</v>
      </c>
      <c r="F40" s="47" t="s">
        <v>74</v>
      </c>
      <c r="G40" s="34">
        <f t="shared" ref="G40:I40" si="9">G41+G43</f>
        <v>1</v>
      </c>
      <c r="H40" s="33">
        <f t="shared" si="9"/>
        <v>300</v>
      </c>
      <c r="I40" s="33">
        <f t="shared" si="9"/>
        <v>300</v>
      </c>
      <c r="J40" s="33">
        <f t="shared" ref="J40:O40" si="10">J41+J43</f>
        <v>0</v>
      </c>
      <c r="K40" s="33">
        <f t="shared" si="10"/>
        <v>0</v>
      </c>
      <c r="L40" s="34">
        <f t="shared" si="10"/>
        <v>334</v>
      </c>
      <c r="M40" s="34">
        <f t="shared" si="10"/>
        <v>1274</v>
      </c>
      <c r="N40" s="34">
        <f t="shared" si="10"/>
        <v>240</v>
      </c>
      <c r="O40" s="34">
        <f t="shared" si="10"/>
        <v>984</v>
      </c>
      <c r="P40" s="60"/>
    </row>
    <row r="41" ht="27.75" customHeight="1" spans="1:16">
      <c r="A41" s="43" t="s">
        <v>75</v>
      </c>
      <c r="B41" s="55" t="s">
        <v>73</v>
      </c>
      <c r="C41" s="56" t="s">
        <v>24</v>
      </c>
      <c r="D41" s="43" t="s">
        <v>76</v>
      </c>
      <c r="E41" s="44">
        <v>2019</v>
      </c>
      <c r="F41" s="47" t="s">
        <v>74</v>
      </c>
      <c r="G41" s="34">
        <f t="shared" ref="G41:I41" si="11">SUM(G42)</f>
        <v>1</v>
      </c>
      <c r="H41" s="33">
        <f t="shared" si="11"/>
        <v>300</v>
      </c>
      <c r="I41" s="33">
        <f t="shared" si="11"/>
        <v>300</v>
      </c>
      <c r="J41" s="33">
        <f t="shared" ref="J41:O41" si="12">SUM(J42)</f>
        <v>0</v>
      </c>
      <c r="K41" s="33">
        <f t="shared" si="12"/>
        <v>0</v>
      </c>
      <c r="L41" s="34">
        <f t="shared" si="12"/>
        <v>334</v>
      </c>
      <c r="M41" s="34">
        <f t="shared" si="12"/>
        <v>1274</v>
      </c>
      <c r="N41" s="34">
        <f t="shared" si="12"/>
        <v>240</v>
      </c>
      <c r="O41" s="34">
        <f t="shared" si="12"/>
        <v>984</v>
      </c>
      <c r="P41" s="60"/>
    </row>
    <row r="42" ht="142.8" customHeight="1" spans="1:16">
      <c r="A42" s="58" t="s">
        <v>77</v>
      </c>
      <c r="B42" s="59" t="s">
        <v>78</v>
      </c>
      <c r="C42" s="60" t="s">
        <v>24</v>
      </c>
      <c r="D42" s="61" t="s">
        <v>79</v>
      </c>
      <c r="E42" s="44">
        <v>2019</v>
      </c>
      <c r="F42" s="50" t="s">
        <v>31</v>
      </c>
      <c r="G42" s="34">
        <v>1</v>
      </c>
      <c r="H42" s="33">
        <v>300</v>
      </c>
      <c r="I42" s="33">
        <v>300</v>
      </c>
      <c r="J42" s="33"/>
      <c r="K42" s="33"/>
      <c r="L42" s="79">
        <v>334</v>
      </c>
      <c r="M42" s="79">
        <v>1274</v>
      </c>
      <c r="N42" s="34">
        <v>240</v>
      </c>
      <c r="O42" s="34">
        <v>984</v>
      </c>
      <c r="P42" s="60" t="s">
        <v>32</v>
      </c>
    </row>
    <row r="43" ht="18" customHeight="1" spans="1:16">
      <c r="A43" s="43" t="s">
        <v>80</v>
      </c>
      <c r="B43" s="55"/>
      <c r="C43" s="56" t="s">
        <v>24</v>
      </c>
      <c r="D43" s="43"/>
      <c r="E43" s="44"/>
      <c r="F43" s="47" t="s">
        <v>81</v>
      </c>
      <c r="G43" s="34"/>
      <c r="H43" s="33"/>
      <c r="I43" s="33"/>
      <c r="J43" s="33"/>
      <c r="K43" s="33"/>
      <c r="L43" s="34"/>
      <c r="M43" s="34"/>
      <c r="N43" s="34"/>
      <c r="O43" s="34"/>
      <c r="P43" s="60"/>
    </row>
    <row r="44" ht="16.5" customHeight="1" spans="1:16">
      <c r="A44" s="43" t="s">
        <v>82</v>
      </c>
      <c r="B44" s="41"/>
      <c r="C44" s="56" t="s">
        <v>24</v>
      </c>
      <c r="D44" s="46"/>
      <c r="E44" s="44">
        <v>2019</v>
      </c>
      <c r="F44" s="47" t="s">
        <v>83</v>
      </c>
      <c r="G44" s="34">
        <f t="shared" ref="G44:I44" si="13">G45+G47</f>
        <v>6875</v>
      </c>
      <c r="H44" s="33">
        <f t="shared" si="13"/>
        <v>308.76</v>
      </c>
      <c r="I44" s="33">
        <f t="shared" si="13"/>
        <v>308.76</v>
      </c>
      <c r="J44" s="33">
        <f t="shared" ref="J44:O44" si="14">J45+J47</f>
        <v>0</v>
      </c>
      <c r="K44" s="33">
        <f t="shared" si="14"/>
        <v>0</v>
      </c>
      <c r="L44" s="34">
        <f t="shared" si="14"/>
        <v>146</v>
      </c>
      <c r="M44" s="34">
        <f t="shared" si="14"/>
        <v>484</v>
      </c>
      <c r="N44" s="34">
        <f t="shared" si="14"/>
        <v>80</v>
      </c>
      <c r="O44" s="34">
        <f t="shared" si="14"/>
        <v>273</v>
      </c>
      <c r="P44" s="60"/>
    </row>
    <row r="45" ht="16.5" customHeight="1" spans="1:16">
      <c r="A45" s="43" t="s">
        <v>84</v>
      </c>
      <c r="B45" s="41"/>
      <c r="C45" s="56" t="s">
        <v>24</v>
      </c>
      <c r="D45" s="46"/>
      <c r="E45" s="44">
        <v>2019</v>
      </c>
      <c r="F45" s="47" t="s">
        <v>83</v>
      </c>
      <c r="G45" s="34">
        <f t="shared" ref="G45:I45" si="15">SUM(G46)</f>
        <v>6875</v>
      </c>
      <c r="H45" s="33">
        <f t="shared" si="15"/>
        <v>308.76</v>
      </c>
      <c r="I45" s="33">
        <f t="shared" si="15"/>
        <v>308.76</v>
      </c>
      <c r="J45" s="33">
        <f t="shared" ref="J45:O45" si="16">SUM(J46)</f>
        <v>0</v>
      </c>
      <c r="K45" s="33">
        <f t="shared" si="16"/>
        <v>0</v>
      </c>
      <c r="L45" s="34">
        <f t="shared" si="16"/>
        <v>146</v>
      </c>
      <c r="M45" s="34">
        <f t="shared" si="16"/>
        <v>484</v>
      </c>
      <c r="N45" s="34">
        <f t="shared" si="16"/>
        <v>80</v>
      </c>
      <c r="O45" s="34">
        <f t="shared" si="16"/>
        <v>273</v>
      </c>
      <c r="P45" s="60"/>
    </row>
    <row r="46" ht="71.1" customHeight="1" spans="1:16">
      <c r="A46" s="62" t="s">
        <v>85</v>
      </c>
      <c r="B46" s="62" t="s">
        <v>28</v>
      </c>
      <c r="C46" s="62" t="s">
        <v>24</v>
      </c>
      <c r="D46" s="62" t="s">
        <v>86</v>
      </c>
      <c r="E46" s="63" t="s">
        <v>87</v>
      </c>
      <c r="F46" s="64" t="s">
        <v>88</v>
      </c>
      <c r="G46" s="65">
        <v>6875</v>
      </c>
      <c r="H46" s="66">
        <v>308.76</v>
      </c>
      <c r="I46" s="66">
        <v>308.76</v>
      </c>
      <c r="J46" s="64"/>
      <c r="K46" s="64"/>
      <c r="L46" s="65">
        <v>146</v>
      </c>
      <c r="M46" s="65">
        <v>484</v>
      </c>
      <c r="N46" s="65">
        <v>80</v>
      </c>
      <c r="O46" s="65">
        <v>273</v>
      </c>
      <c r="P46" s="62" t="s">
        <v>32</v>
      </c>
    </row>
    <row r="47" ht="19.5" customHeight="1" spans="1:16">
      <c r="A47" s="43" t="s">
        <v>89</v>
      </c>
      <c r="B47" s="55" t="s">
        <v>90</v>
      </c>
      <c r="C47" s="56" t="s">
        <v>24</v>
      </c>
      <c r="D47" s="43"/>
      <c r="E47" s="44">
        <v>2019</v>
      </c>
      <c r="F47" s="50" t="s">
        <v>91</v>
      </c>
      <c r="G47" s="34"/>
      <c r="H47" s="33"/>
      <c r="I47" s="33"/>
      <c r="J47" s="33"/>
      <c r="K47" s="33"/>
      <c r="L47" s="34"/>
      <c r="M47" s="34"/>
      <c r="N47" s="34"/>
      <c r="O47" s="34"/>
      <c r="P47" s="44"/>
    </row>
    <row r="48" ht="12.75" customHeight="1" spans="1:16">
      <c r="A48" s="67" t="s">
        <v>92</v>
      </c>
      <c r="B48" s="41"/>
      <c r="C48" s="42"/>
      <c r="D48" s="43"/>
      <c r="E48" s="44"/>
      <c r="F48" s="47" t="s">
        <v>93</v>
      </c>
      <c r="G48" s="34"/>
      <c r="H48" s="33"/>
      <c r="I48" s="33"/>
      <c r="J48" s="33"/>
      <c r="K48" s="33"/>
      <c r="L48" s="34"/>
      <c r="M48" s="34"/>
      <c r="N48" s="34"/>
      <c r="O48" s="34"/>
      <c r="P48" s="60"/>
    </row>
    <row r="49" ht="12.75" customHeight="1" spans="1:16">
      <c r="A49" s="43" t="s">
        <v>94</v>
      </c>
      <c r="B49" s="41"/>
      <c r="C49" s="42"/>
      <c r="D49" s="43"/>
      <c r="E49" s="44"/>
      <c r="F49" s="47"/>
      <c r="G49" s="34">
        <f t="shared" ref="G49:I49" si="17">SUM(G50:G52)</f>
        <v>22</v>
      </c>
      <c r="H49" s="33">
        <f t="shared" si="17"/>
        <v>21.53</v>
      </c>
      <c r="I49" s="33">
        <f t="shared" si="17"/>
        <v>21.53</v>
      </c>
      <c r="J49" s="33">
        <f t="shared" ref="J49:O49" si="18">SUM(J50:J52)</f>
        <v>0</v>
      </c>
      <c r="K49" s="33">
        <f t="shared" si="18"/>
        <v>0</v>
      </c>
      <c r="L49" s="34">
        <f t="shared" si="18"/>
        <v>157</v>
      </c>
      <c r="M49" s="34">
        <f t="shared" si="18"/>
        <v>529</v>
      </c>
      <c r="N49" s="34">
        <f t="shared" si="18"/>
        <v>110</v>
      </c>
      <c r="O49" s="34">
        <f t="shared" si="18"/>
        <v>368</v>
      </c>
      <c r="P49" s="60"/>
    </row>
    <row r="50" ht="42" customHeight="1" spans="1:16">
      <c r="A50" s="68" t="s">
        <v>95</v>
      </c>
      <c r="B50" s="62" t="s">
        <v>28</v>
      </c>
      <c r="C50" s="62" t="s">
        <v>24</v>
      </c>
      <c r="D50" s="69" t="s">
        <v>96</v>
      </c>
      <c r="E50" s="70">
        <v>2019</v>
      </c>
      <c r="F50" s="60" t="s">
        <v>31</v>
      </c>
      <c r="G50" s="65">
        <v>18</v>
      </c>
      <c r="H50" s="71">
        <v>8.1</v>
      </c>
      <c r="I50" s="71">
        <v>8.1</v>
      </c>
      <c r="J50" s="66"/>
      <c r="K50" s="66"/>
      <c r="L50" s="80">
        <v>25</v>
      </c>
      <c r="M50" s="80">
        <v>81</v>
      </c>
      <c r="N50" s="80">
        <v>22</v>
      </c>
      <c r="O50" s="65">
        <v>70</v>
      </c>
      <c r="P50" s="60" t="s">
        <v>32</v>
      </c>
    </row>
    <row r="51" ht="38.1" customHeight="1" spans="1:16">
      <c r="A51" s="68" t="s">
        <v>97</v>
      </c>
      <c r="B51" s="62" t="s">
        <v>28</v>
      </c>
      <c r="C51" s="62" t="s">
        <v>24</v>
      </c>
      <c r="D51" s="69" t="s">
        <v>98</v>
      </c>
      <c r="E51" s="70">
        <v>2019</v>
      </c>
      <c r="F51" s="60" t="s">
        <v>31</v>
      </c>
      <c r="G51" s="65">
        <v>3</v>
      </c>
      <c r="H51" s="71">
        <v>7.19</v>
      </c>
      <c r="I51" s="71">
        <v>7.19</v>
      </c>
      <c r="J51" s="66"/>
      <c r="K51" s="66"/>
      <c r="L51" s="80">
        <v>107</v>
      </c>
      <c r="M51" s="80">
        <v>367</v>
      </c>
      <c r="N51" s="80">
        <v>66</v>
      </c>
      <c r="O51" s="65">
        <v>228</v>
      </c>
      <c r="P51" s="60" t="s">
        <v>32</v>
      </c>
    </row>
    <row r="52" ht="33.9" customHeight="1" spans="1:16">
      <c r="A52" s="68" t="s">
        <v>99</v>
      </c>
      <c r="B52" s="62" t="s">
        <v>28</v>
      </c>
      <c r="C52" s="62" t="s">
        <v>24</v>
      </c>
      <c r="D52" s="69" t="s">
        <v>100</v>
      </c>
      <c r="E52" s="70">
        <v>2091</v>
      </c>
      <c r="F52" s="60" t="s">
        <v>31</v>
      </c>
      <c r="G52" s="65">
        <v>1</v>
      </c>
      <c r="H52" s="71">
        <v>6.24</v>
      </c>
      <c r="I52" s="71">
        <v>6.24</v>
      </c>
      <c r="J52" s="66"/>
      <c r="K52" s="66"/>
      <c r="L52" s="80">
        <v>25</v>
      </c>
      <c r="M52" s="80">
        <v>81</v>
      </c>
      <c r="N52" s="80">
        <v>22</v>
      </c>
      <c r="O52" s="65">
        <v>70</v>
      </c>
      <c r="P52" s="60" t="s">
        <v>32</v>
      </c>
    </row>
    <row r="53" ht="27.75" customHeight="1" spans="1:16">
      <c r="A53" s="67" t="s">
        <v>101</v>
      </c>
      <c r="B53" s="41"/>
      <c r="C53" s="42"/>
      <c r="D53" s="43"/>
      <c r="E53" s="44"/>
      <c r="F53" s="47"/>
      <c r="G53" s="34"/>
      <c r="H53" s="33"/>
      <c r="I53" s="33">
        <f>SUM(I54,I55)</f>
        <v>0</v>
      </c>
      <c r="J53" s="33"/>
      <c r="K53" s="33"/>
      <c r="L53" s="34"/>
      <c r="M53" s="34"/>
      <c r="N53" s="34"/>
      <c r="O53" s="34"/>
      <c r="P53" s="60"/>
    </row>
    <row r="54" ht="12.75" customHeight="1" spans="1:16">
      <c r="A54" s="43" t="s">
        <v>102</v>
      </c>
      <c r="B54" s="41"/>
      <c r="C54" s="42"/>
      <c r="D54" s="43"/>
      <c r="E54" s="44"/>
      <c r="F54" s="47" t="s">
        <v>36</v>
      </c>
      <c r="G54" s="34"/>
      <c r="H54" s="33"/>
      <c r="I54" s="33"/>
      <c r="J54" s="33"/>
      <c r="K54" s="33"/>
      <c r="L54" s="34"/>
      <c r="M54" s="34"/>
      <c r="N54" s="34"/>
      <c r="O54" s="34"/>
      <c r="P54" s="60"/>
    </row>
    <row r="55" ht="12.75" customHeight="1" spans="1:16">
      <c r="A55" s="67" t="s">
        <v>103</v>
      </c>
      <c r="B55" s="41"/>
      <c r="C55" s="42"/>
      <c r="D55" s="43"/>
      <c r="E55" s="44"/>
      <c r="F55" s="47" t="s">
        <v>36</v>
      </c>
      <c r="G55" s="34"/>
      <c r="H55" s="33"/>
      <c r="I55" s="33"/>
      <c r="J55" s="33"/>
      <c r="K55" s="33"/>
      <c r="L55" s="34"/>
      <c r="M55" s="34"/>
      <c r="N55" s="34"/>
      <c r="O55" s="34"/>
      <c r="P55" s="60"/>
    </row>
    <row r="56" ht="12.75" customHeight="1" spans="1:16">
      <c r="A56" s="67" t="s">
        <v>104</v>
      </c>
      <c r="B56" s="41"/>
      <c r="C56" s="42"/>
      <c r="D56" s="43"/>
      <c r="E56" s="44"/>
      <c r="F56" s="47"/>
      <c r="G56" s="34"/>
      <c r="H56" s="33"/>
      <c r="I56" s="33"/>
      <c r="J56" s="33"/>
      <c r="K56" s="33"/>
      <c r="L56" s="34"/>
      <c r="M56" s="34"/>
      <c r="N56" s="34"/>
      <c r="O56" s="34"/>
      <c r="P56" s="60"/>
    </row>
    <row r="57" s="2" customFormat="1" ht="12.75" customHeight="1" spans="1:16">
      <c r="A57" s="32" t="s">
        <v>105</v>
      </c>
      <c r="B57" s="57"/>
      <c r="C57" s="31"/>
      <c r="D57" s="32"/>
      <c r="E57" s="38"/>
      <c r="F57" s="53"/>
      <c r="G57" s="54">
        <f t="shared" ref="G57:I57" si="19">SUM(G58,G64,G67,G68)</f>
        <v>4</v>
      </c>
      <c r="H57" s="39">
        <f t="shared" si="19"/>
        <v>40.61</v>
      </c>
      <c r="I57" s="39">
        <f t="shared" si="19"/>
        <v>40.61</v>
      </c>
      <c r="J57" s="39">
        <f t="shared" ref="J57:O57" si="20">SUM(J58,J64,J67,J68)</f>
        <v>0</v>
      </c>
      <c r="K57" s="39">
        <f t="shared" si="20"/>
        <v>0</v>
      </c>
      <c r="L57" s="54">
        <f t="shared" si="20"/>
        <v>481</v>
      </c>
      <c r="M57" s="54">
        <f t="shared" si="20"/>
        <v>1657</v>
      </c>
      <c r="N57" s="54">
        <f t="shared" si="20"/>
        <v>251</v>
      </c>
      <c r="O57" s="54">
        <f t="shared" si="20"/>
        <v>879</v>
      </c>
      <c r="P57" s="77"/>
    </row>
    <row r="58" ht="12.75" customHeight="1" spans="1:16">
      <c r="A58" s="67" t="s">
        <v>106</v>
      </c>
      <c r="B58" s="41"/>
      <c r="C58" s="42"/>
      <c r="D58" s="43"/>
      <c r="E58" s="44"/>
      <c r="F58" s="47"/>
      <c r="G58" s="34">
        <f t="shared" ref="G58:I58" si="21">SUM(G59,G60,G61,G63)</f>
        <v>1</v>
      </c>
      <c r="H58" s="33">
        <f t="shared" si="21"/>
        <v>15.69</v>
      </c>
      <c r="I58" s="33">
        <f t="shared" si="21"/>
        <v>15.69</v>
      </c>
      <c r="J58" s="33">
        <f t="shared" ref="J58:O58" si="22">SUM(J59,J60,J61,J63)</f>
        <v>0</v>
      </c>
      <c r="K58" s="33">
        <f t="shared" si="22"/>
        <v>0</v>
      </c>
      <c r="L58" s="34">
        <f t="shared" si="22"/>
        <v>25</v>
      </c>
      <c r="M58" s="34">
        <f t="shared" si="22"/>
        <v>81</v>
      </c>
      <c r="N58" s="34">
        <f t="shared" si="22"/>
        <v>22</v>
      </c>
      <c r="O58" s="34">
        <f t="shared" si="22"/>
        <v>70</v>
      </c>
      <c r="P58" s="60"/>
    </row>
    <row r="59" ht="12.75" customHeight="1" spans="1:16">
      <c r="A59" s="67" t="s">
        <v>107</v>
      </c>
      <c r="B59" s="41"/>
      <c r="C59" s="42"/>
      <c r="D59" s="43"/>
      <c r="E59" s="44"/>
      <c r="F59" s="47" t="s">
        <v>36</v>
      </c>
      <c r="G59" s="34"/>
      <c r="H59" s="33"/>
      <c r="I59" s="33"/>
      <c r="J59" s="33"/>
      <c r="K59" s="33"/>
      <c r="L59" s="34"/>
      <c r="M59" s="34"/>
      <c r="N59" s="34"/>
      <c r="O59" s="34"/>
      <c r="P59" s="60"/>
    </row>
    <row r="60" ht="12.75" customHeight="1" spans="1:16">
      <c r="A60" s="43" t="s">
        <v>108</v>
      </c>
      <c r="B60" s="41"/>
      <c r="C60" s="42"/>
      <c r="D60" s="43"/>
      <c r="E60" s="44"/>
      <c r="F60" s="47" t="s">
        <v>36</v>
      </c>
      <c r="G60" s="34"/>
      <c r="H60" s="33"/>
      <c r="I60" s="33"/>
      <c r="J60" s="33"/>
      <c r="K60" s="33"/>
      <c r="L60" s="34"/>
      <c r="M60" s="34"/>
      <c r="N60" s="34"/>
      <c r="O60" s="34"/>
      <c r="P60" s="60"/>
    </row>
    <row r="61" ht="12.75" customHeight="1" spans="1:16">
      <c r="A61" s="67" t="s">
        <v>109</v>
      </c>
      <c r="B61" s="41"/>
      <c r="C61" s="42"/>
      <c r="D61" s="43"/>
      <c r="E61" s="44"/>
      <c r="F61" s="47" t="s">
        <v>36</v>
      </c>
      <c r="G61" s="34">
        <f t="shared" ref="G61:I61" si="23">SUM(G62)</f>
        <v>1</v>
      </c>
      <c r="H61" s="33">
        <f t="shared" si="23"/>
        <v>15.69</v>
      </c>
      <c r="I61" s="33">
        <f t="shared" si="23"/>
        <v>15.69</v>
      </c>
      <c r="J61" s="33">
        <f t="shared" ref="J61:O61" si="24">SUM(J62)</f>
        <v>0</v>
      </c>
      <c r="K61" s="33">
        <f t="shared" si="24"/>
        <v>0</v>
      </c>
      <c r="L61" s="34">
        <f t="shared" si="24"/>
        <v>25</v>
      </c>
      <c r="M61" s="34">
        <f t="shared" si="24"/>
        <v>81</v>
      </c>
      <c r="N61" s="34">
        <f t="shared" si="24"/>
        <v>22</v>
      </c>
      <c r="O61" s="34">
        <f t="shared" si="24"/>
        <v>70</v>
      </c>
      <c r="P61" s="60"/>
    </row>
    <row r="62" ht="31.2" customHeight="1" spans="1:16">
      <c r="A62" s="72" t="s">
        <v>99</v>
      </c>
      <c r="B62" s="41" t="s">
        <v>28</v>
      </c>
      <c r="C62" s="56" t="s">
        <v>24</v>
      </c>
      <c r="D62" s="43" t="s">
        <v>110</v>
      </c>
      <c r="E62" s="44">
        <v>2019</v>
      </c>
      <c r="F62" s="47" t="s">
        <v>36</v>
      </c>
      <c r="G62" s="34">
        <v>1</v>
      </c>
      <c r="H62" s="33">
        <v>15.69</v>
      </c>
      <c r="I62" s="33">
        <v>15.69</v>
      </c>
      <c r="J62" s="33"/>
      <c r="K62" s="33"/>
      <c r="L62" s="34">
        <v>25</v>
      </c>
      <c r="M62" s="34">
        <v>81</v>
      </c>
      <c r="N62" s="34">
        <v>22</v>
      </c>
      <c r="O62" s="34">
        <v>70</v>
      </c>
      <c r="P62" s="60" t="s">
        <v>32</v>
      </c>
    </row>
    <row r="63" ht="12.75" customHeight="1" spans="1:16">
      <c r="A63" s="43" t="s">
        <v>111</v>
      </c>
      <c r="B63" s="41"/>
      <c r="C63" s="42"/>
      <c r="D63" s="43"/>
      <c r="E63" s="44"/>
      <c r="F63" s="47" t="s">
        <v>36</v>
      </c>
      <c r="G63" s="34"/>
      <c r="H63" s="33"/>
      <c r="I63" s="33"/>
      <c r="J63" s="33"/>
      <c r="K63" s="33"/>
      <c r="L63" s="34"/>
      <c r="M63" s="34"/>
      <c r="N63" s="34"/>
      <c r="O63" s="34"/>
      <c r="P63" s="60"/>
    </row>
    <row r="64" ht="12.75" customHeight="1" spans="1:16">
      <c r="A64" s="43" t="s">
        <v>112</v>
      </c>
      <c r="B64" s="41"/>
      <c r="C64" s="42"/>
      <c r="D64" s="43"/>
      <c r="E64" s="44"/>
      <c r="F64" s="42"/>
      <c r="G64" s="34"/>
      <c r="H64" s="33"/>
      <c r="I64" s="33"/>
      <c r="J64" s="33"/>
      <c r="K64" s="33"/>
      <c r="L64" s="34"/>
      <c r="M64" s="34"/>
      <c r="N64" s="34"/>
      <c r="O64" s="34"/>
      <c r="P64" s="64"/>
    </row>
    <row r="65" ht="12.75" customHeight="1" spans="1:16">
      <c r="A65" s="67" t="s">
        <v>113</v>
      </c>
      <c r="B65" s="41"/>
      <c r="C65" s="42"/>
      <c r="D65" s="43"/>
      <c r="E65" s="44"/>
      <c r="F65" s="47" t="s">
        <v>36</v>
      </c>
      <c r="G65" s="34"/>
      <c r="H65" s="33"/>
      <c r="I65" s="33"/>
      <c r="J65" s="33"/>
      <c r="K65" s="33"/>
      <c r="L65" s="34"/>
      <c r="M65" s="34"/>
      <c r="N65" s="34"/>
      <c r="O65" s="34"/>
      <c r="P65" s="60"/>
    </row>
    <row r="66" ht="12.75" customHeight="1" spans="1:16">
      <c r="A66" s="67" t="s">
        <v>114</v>
      </c>
      <c r="B66" s="41"/>
      <c r="C66" s="42"/>
      <c r="D66" s="43"/>
      <c r="E66" s="44"/>
      <c r="F66" s="47" t="s">
        <v>36</v>
      </c>
      <c r="G66" s="34"/>
      <c r="H66" s="33"/>
      <c r="I66" s="33"/>
      <c r="J66" s="33"/>
      <c r="K66" s="33"/>
      <c r="L66" s="34"/>
      <c r="M66" s="34"/>
      <c r="N66" s="34"/>
      <c r="O66" s="34"/>
      <c r="P66" s="60"/>
    </row>
    <row r="67" ht="12.75" customHeight="1" spans="1:16">
      <c r="A67" s="43" t="s">
        <v>115</v>
      </c>
      <c r="B67" s="41"/>
      <c r="C67" s="42"/>
      <c r="D67" s="43"/>
      <c r="E67" s="44"/>
      <c r="F67" s="47" t="s">
        <v>36</v>
      </c>
      <c r="G67" s="34"/>
      <c r="H67" s="33"/>
      <c r="I67" s="33"/>
      <c r="J67" s="33"/>
      <c r="K67" s="33"/>
      <c r="L67" s="34"/>
      <c r="M67" s="34"/>
      <c r="N67" s="34"/>
      <c r="O67" s="34"/>
      <c r="P67" s="60"/>
    </row>
    <row r="68" ht="12.75" customHeight="1" spans="1:16">
      <c r="A68" s="43" t="s">
        <v>116</v>
      </c>
      <c r="B68" s="41"/>
      <c r="C68" s="42"/>
      <c r="D68" s="43"/>
      <c r="E68" s="44"/>
      <c r="F68" s="47"/>
      <c r="G68" s="34">
        <f t="shared" ref="G68:I68" si="25">SUM(G69)</f>
        <v>3</v>
      </c>
      <c r="H68" s="33">
        <f t="shared" si="25"/>
        <v>24.92</v>
      </c>
      <c r="I68" s="33">
        <f t="shared" si="25"/>
        <v>24.92</v>
      </c>
      <c r="J68" s="33">
        <f t="shared" ref="J68:O68" si="26">SUM(J69)</f>
        <v>0</v>
      </c>
      <c r="K68" s="33">
        <f t="shared" si="26"/>
        <v>0</v>
      </c>
      <c r="L68" s="34">
        <f t="shared" si="26"/>
        <v>456</v>
      </c>
      <c r="M68" s="34">
        <f t="shared" si="26"/>
        <v>1576</v>
      </c>
      <c r="N68" s="34">
        <f t="shared" si="26"/>
        <v>229</v>
      </c>
      <c r="O68" s="34">
        <f t="shared" si="26"/>
        <v>809</v>
      </c>
      <c r="P68" s="60"/>
    </row>
    <row r="69" customFormat="1" ht="54" customHeight="1" spans="1:16">
      <c r="A69" s="43" t="s">
        <v>117</v>
      </c>
      <c r="B69" s="41" t="s">
        <v>28</v>
      </c>
      <c r="C69" s="42" t="s">
        <v>24</v>
      </c>
      <c r="D69" s="82" t="s">
        <v>118</v>
      </c>
      <c r="E69" s="44">
        <v>2019</v>
      </c>
      <c r="F69" s="47" t="s">
        <v>31</v>
      </c>
      <c r="G69" s="34">
        <v>3</v>
      </c>
      <c r="H69" s="83">
        <v>24.92</v>
      </c>
      <c r="I69" s="33">
        <v>24.92</v>
      </c>
      <c r="J69" s="33"/>
      <c r="K69" s="33"/>
      <c r="L69" s="34">
        <v>456</v>
      </c>
      <c r="M69" s="34">
        <v>1576</v>
      </c>
      <c r="N69" s="34">
        <v>229</v>
      </c>
      <c r="O69" s="34">
        <v>809</v>
      </c>
      <c r="P69" s="60" t="s">
        <v>32</v>
      </c>
    </row>
    <row r="70" s="2" customFormat="1" ht="12.75" customHeight="1" spans="1:16">
      <c r="A70" s="84" t="s">
        <v>119</v>
      </c>
      <c r="B70" s="57"/>
      <c r="C70" s="31"/>
      <c r="D70" s="32"/>
      <c r="E70" s="38"/>
      <c r="F70" s="53"/>
      <c r="G70" s="54">
        <f t="shared" ref="G70:I70" si="27">SUM(G71:G73)</f>
        <v>0</v>
      </c>
      <c r="H70" s="39">
        <f t="shared" si="27"/>
        <v>0</v>
      </c>
      <c r="I70" s="39">
        <f t="shared" si="27"/>
        <v>0</v>
      </c>
      <c r="J70" s="39">
        <f t="shared" ref="J70:O70" si="28">SUM(J71:J73)</f>
        <v>0</v>
      </c>
      <c r="K70" s="39">
        <f t="shared" si="28"/>
        <v>0</v>
      </c>
      <c r="L70" s="54">
        <f t="shared" si="28"/>
        <v>0</v>
      </c>
      <c r="M70" s="54">
        <f t="shared" si="28"/>
        <v>0</v>
      </c>
      <c r="N70" s="54">
        <f t="shared" si="28"/>
        <v>0</v>
      </c>
      <c r="O70" s="54">
        <f t="shared" si="28"/>
        <v>0</v>
      </c>
      <c r="P70" s="77"/>
    </row>
    <row r="71" ht="12.75" customHeight="1" spans="1:16">
      <c r="A71" s="43" t="s">
        <v>120</v>
      </c>
      <c r="B71" s="41"/>
      <c r="C71" s="42"/>
      <c r="D71" s="43"/>
      <c r="E71" s="44"/>
      <c r="F71" s="47" t="s">
        <v>121</v>
      </c>
      <c r="G71" s="34"/>
      <c r="H71" s="33"/>
      <c r="I71" s="33"/>
      <c r="J71" s="33"/>
      <c r="K71" s="33"/>
      <c r="L71" s="34"/>
      <c r="M71" s="34"/>
      <c r="N71" s="34"/>
      <c r="O71" s="34"/>
      <c r="P71" s="60"/>
    </row>
    <row r="72" ht="12.75" customHeight="1" spans="1:16">
      <c r="A72" s="43" t="s">
        <v>122</v>
      </c>
      <c r="B72" s="41"/>
      <c r="C72" s="42"/>
      <c r="D72" s="43"/>
      <c r="E72" s="44"/>
      <c r="F72" s="47" t="s">
        <v>121</v>
      </c>
      <c r="G72" s="34"/>
      <c r="H72" s="33"/>
      <c r="I72" s="33"/>
      <c r="J72" s="33"/>
      <c r="K72" s="33"/>
      <c r="L72" s="34"/>
      <c r="M72" s="34"/>
      <c r="N72" s="34"/>
      <c r="O72" s="34"/>
      <c r="P72" s="60"/>
    </row>
    <row r="73" ht="12.75" customHeight="1" spans="1:16">
      <c r="A73" s="67" t="s">
        <v>123</v>
      </c>
      <c r="B73" s="41"/>
      <c r="C73" s="42"/>
      <c r="D73" s="43"/>
      <c r="E73" s="44"/>
      <c r="F73" s="47" t="s">
        <v>53</v>
      </c>
      <c r="G73" s="34"/>
      <c r="H73" s="33"/>
      <c r="I73" s="33"/>
      <c r="J73" s="33"/>
      <c r="K73" s="33"/>
      <c r="L73" s="34"/>
      <c r="M73" s="34"/>
      <c r="N73" s="34"/>
      <c r="O73" s="34"/>
      <c r="P73" s="60"/>
    </row>
  </sheetData>
  <autoFilter ref="A5:T73"/>
  <mergeCells count="11">
    <mergeCell ref="A2:P2"/>
    <mergeCell ref="A3:P3"/>
    <mergeCell ref="F4:G4"/>
    <mergeCell ref="H4:K4"/>
    <mergeCell ref="L4:O4"/>
    <mergeCell ref="A4:A5"/>
    <mergeCell ref="B4:B5"/>
    <mergeCell ref="C4:C5"/>
    <mergeCell ref="D4:D5"/>
    <mergeCell ref="E4:E5"/>
    <mergeCell ref="P4:P5"/>
  </mergeCells>
  <pageMargins left="0.313888888888889" right="0.196527777777778" top="0.579166666666667" bottom="0.55" header="0.338888888888889" footer="0.338888888888889"/>
  <pageSetup paperSize="9" orientation="landscape" cellComments="asDisplayed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建设项目明细表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闫艳</cp:lastModifiedBy>
  <dcterms:created xsi:type="dcterms:W3CDTF">2016-11-25T07:06:00Z</dcterms:created>
  <cp:lastPrinted>2018-11-14T06:36:00Z</cp:lastPrinted>
  <dcterms:modified xsi:type="dcterms:W3CDTF">2019-05-08T08:21:59Z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